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D:\Usuarios\ludy.silva\Documents\6. MENOR CUANTIA VIGNC 2026-2028\FGN-RNO-MEC-0043-2026 MTO AIRES CUCUTA\DEFINITIVOS\"/>
    </mc:Choice>
  </mc:AlternateContent>
  <xr:revisionPtr revIDLastSave="0" documentId="13_ncr:1_{B25187D9-5E4A-4B22-B672-9934B8948A1C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OFERTA ECONOMICA" sheetId="2" r:id="rId1"/>
    <sheet name="OFERTA REPUESTOS " sheetId="5" r:id="rId2"/>
  </sheets>
  <externalReferences>
    <externalReference r:id="rId3"/>
  </externalReferences>
  <definedNames>
    <definedName name="matriz14">'[1].'!$A$6:$BI$7169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8" i="2" l="1"/>
  <c r="L31" i="2"/>
  <c r="F34" i="2"/>
  <c r="F31" i="2"/>
  <c r="F29" i="2"/>
  <c r="F28" i="2"/>
  <c r="F36" i="2"/>
  <c r="L36" i="2"/>
  <c r="L59" i="2"/>
  <c r="L57" i="2"/>
  <c r="L56" i="2"/>
  <c r="L55" i="2"/>
  <c r="L53" i="2"/>
  <c r="L51" i="2"/>
  <c r="L50" i="2"/>
  <c r="L44" i="2"/>
  <c r="L43" i="2"/>
  <c r="L42" i="2"/>
  <c r="L41" i="2"/>
  <c r="L40" i="2"/>
  <c r="L39" i="2"/>
  <c r="L38" i="2"/>
  <c r="L34" i="2"/>
  <c r="L33" i="2"/>
  <c r="L30" i="2"/>
  <c r="L28" i="2"/>
  <c r="L27" i="2"/>
  <c r="L26" i="2"/>
  <c r="L24" i="2"/>
  <c r="L23" i="2"/>
  <c r="L22" i="2"/>
  <c r="L21" i="2"/>
  <c r="L20" i="2"/>
  <c r="L19" i="2"/>
  <c r="L18" i="2"/>
  <c r="L17" i="2"/>
  <c r="L11" i="2"/>
  <c r="L10" i="2"/>
  <c r="L9" i="2"/>
  <c r="L8" i="2"/>
  <c r="F35" i="2"/>
  <c r="F33" i="2"/>
  <c r="F27" i="2"/>
  <c r="F22" i="2"/>
  <c r="F21" i="2"/>
  <c r="F20" i="2"/>
  <c r="F19" i="2"/>
  <c r="F14" i="2"/>
  <c r="F15" i="2"/>
  <c r="F13" i="2"/>
  <c r="F17" i="2"/>
  <c r="F11" i="2"/>
  <c r="F10" i="2"/>
  <c r="F9" i="2"/>
  <c r="O63" i="2"/>
</calcChain>
</file>

<file path=xl/sharedStrings.xml><?xml version="1.0" encoding="utf-8"?>
<sst xmlns="http://schemas.openxmlformats.org/spreadsheetml/2006/main" count="333" uniqueCount="175">
  <si>
    <t>UNIDADES CONDENSADORAS</t>
  </si>
  <si>
    <t>MMY-MAP0966HT6P-UL</t>
  </si>
  <si>
    <t>MMY-MAP1206HT6P-UL</t>
  </si>
  <si>
    <t>MMY-MAP1446HT6P-UL</t>
  </si>
  <si>
    <t>MMY-MAP1686HT6P-UL</t>
  </si>
  <si>
    <t>UNIDAD DOAS</t>
  </si>
  <si>
    <t>DOAS 1</t>
  </si>
  <si>
    <t xml:space="preserve">DOAS 2 </t>
  </si>
  <si>
    <t xml:space="preserve">DOAS 3 </t>
  </si>
  <si>
    <t>UNIDAD CASSETTE</t>
  </si>
  <si>
    <t>MMU-0094HP1-E</t>
  </si>
  <si>
    <t>MMU-0124HP1-E</t>
  </si>
  <si>
    <t>MMU-0154HP1-E</t>
  </si>
  <si>
    <t>MMU-0184HP1-E</t>
  </si>
  <si>
    <t>MMU-0244HP1-E</t>
  </si>
  <si>
    <t>MMU-0274HP1-E</t>
  </si>
  <si>
    <t>MMU-0304HP1-E</t>
  </si>
  <si>
    <t>MMU-0366HP1-E</t>
  </si>
  <si>
    <t>UNIDAD FANCOIL</t>
  </si>
  <si>
    <t>MMD-AP0156HP1-E</t>
  </si>
  <si>
    <t>MMD-AP0276HP1-E</t>
  </si>
  <si>
    <t>MMD-AP0366HP1-E</t>
  </si>
  <si>
    <t>MMD-AP0486HP1-E</t>
  </si>
  <si>
    <t>MMD-AP0566HP1-E</t>
  </si>
  <si>
    <t>MMD-AP0726HP1-E</t>
  </si>
  <si>
    <t>UNIDAD PARED</t>
  </si>
  <si>
    <t>MMK-AP0077HP-E</t>
  </si>
  <si>
    <t>MMK-AP0097HP-E</t>
  </si>
  <si>
    <t>MMK-AP0127HP-E</t>
  </si>
  <si>
    <t>MMK-AP0153HP-E</t>
  </si>
  <si>
    <t xml:space="preserve">EQUIPOS VENTILACION </t>
  </si>
  <si>
    <t>UNIDAD EXTRACCION</t>
  </si>
  <si>
    <t>UNIDADES ESTRACCION PISOS</t>
  </si>
  <si>
    <t xml:space="preserve">ITEM </t>
  </si>
  <si>
    <t xml:space="preserve">UNIDAD DE MEDIDA </t>
  </si>
  <si>
    <t>CANTIDAD EQUIPOS</t>
  </si>
  <si>
    <t>RUTINAS</t>
  </si>
  <si>
    <t>UNIDAD EXTRACCION  HONGO</t>
  </si>
  <si>
    <t>UNIDAD VENTILADOR DIRECCIONADOR</t>
  </si>
  <si>
    <t>UNIDAD DE EXTRACCION SOTANOS</t>
  </si>
  <si>
    <t xml:space="preserve">UNIDAD VENTILACION  SUMINISTROS </t>
  </si>
  <si>
    <t>UNIDAD EXTRACCION CUBIERTA</t>
  </si>
  <si>
    <t>IVA 19%</t>
  </si>
  <si>
    <t xml:space="preserve">SUBTOTAL MANTENIMIENTO </t>
  </si>
  <si>
    <t xml:space="preserve">VALOR UNITARIO </t>
  </si>
  <si>
    <t>$</t>
  </si>
  <si>
    <t>SISTEMA DE CONTROL</t>
  </si>
  <si>
    <t>MANTENIMIENTO SISTEMA CONTROL VRF</t>
  </si>
  <si>
    <t xml:space="preserve">MANTENIMIENTO SISTEMA CONTROL VENTILACION </t>
  </si>
  <si>
    <t>1.1</t>
  </si>
  <si>
    <t>1.2</t>
  </si>
  <si>
    <t>1.3</t>
  </si>
  <si>
    <t>1.4</t>
  </si>
  <si>
    <t>2.1</t>
  </si>
  <si>
    <t>2.2</t>
  </si>
  <si>
    <t>2.3</t>
  </si>
  <si>
    <t xml:space="preserve">DESCRIPCIÓN </t>
  </si>
  <si>
    <t>VALOR TOTAL  OFERTA ECONOMICA</t>
  </si>
  <si>
    <t>RUTINA</t>
  </si>
  <si>
    <t>VALOR PARCIAL 
(Valor Unitario x Cantidad de equipos x Rutina)</t>
  </si>
  <si>
    <t>ÍTEM</t>
  </si>
  <si>
    <t>Descripción y ubicación</t>
  </si>
  <si>
    <t>AM180MXVAFC</t>
  </si>
  <si>
    <t>AM200MXVAFC</t>
  </si>
  <si>
    <t>AN036NN4DCH</t>
  </si>
  <si>
    <t>AM009KNQDCH</t>
  </si>
  <si>
    <t>AM018KNQDCH</t>
  </si>
  <si>
    <t>AM012KNQDCH</t>
  </si>
  <si>
    <t>CAJA PORTA FLITRO</t>
  </si>
  <si>
    <t>CAJA FILTRANTE MFL315</t>
  </si>
  <si>
    <t>Cant.</t>
  </si>
  <si>
    <t>Valor  IVA</t>
  </si>
  <si>
    <t>Valor parcial Con IVA</t>
  </si>
  <si>
    <t>Suministro de FILTRO PREFILTRO FIBRA SINTETICA MERV8 MARCO CARTON EF 30-35% 20"X20"X1"</t>
  </si>
  <si>
    <t>Suministro de FILTRO PREFILTRO FIBRA SINTETICA MERV8 MARCO CARTON EF 30-35% 16"X20"X1"</t>
  </si>
  <si>
    <t>Suministro de FILTRO PREFILTRO FIBRA SINTETICA MERV8 MARCO CARTON EF 30-35% 24"X12"X2"</t>
  </si>
  <si>
    <t>Suministro de FILTRO PREFILTRO FIBRA SINTETICA MERV8 MARCO CARTON EF 30-35% 24"X16"X2"</t>
  </si>
  <si>
    <t>Suministro de FILTRO PREFILTRO FIBRA SINTETICA MERV8 MARCO CARTON EF 30-35% 20"X16"X2"</t>
  </si>
  <si>
    <t>Suministro correas de transmisionTrapezoidal A23</t>
  </si>
  <si>
    <t>Suministro correas de transmisionTrapezoidal A24</t>
  </si>
  <si>
    <t>Suministro correas de transmisionTrapezoidal A25</t>
  </si>
  <si>
    <t>Suministro correas de transmisionTrapezoidal A26</t>
  </si>
  <si>
    <t>Suministro correas de transmisionTrapezoidal A28</t>
  </si>
  <si>
    <t>Suministro correas de transmisionTrapezoidal A30</t>
  </si>
  <si>
    <t>Suministro correas de transmisionTrapezoidal A37</t>
  </si>
  <si>
    <t>Suministro correas de transmisionTrapezoidal AP37</t>
  </si>
  <si>
    <t>Suministro correas de transmisionTrapezoidal 8X50</t>
  </si>
  <si>
    <t>Suministro correas de transmisionTrapezoidal A47</t>
  </si>
  <si>
    <t>Suministro correas de transmisionTrapezoidal 4L350R</t>
  </si>
  <si>
    <t>Suministro correas de transmisionTrapezoidal 4L260R</t>
  </si>
  <si>
    <t>Suministro correas de transmisionTrapezoidal 3L340</t>
  </si>
  <si>
    <t>Suministro correas de transmisionTrapezoidal 4L380R</t>
  </si>
  <si>
    <t>Suministro correas de transmisionTrapezoidal 4L490R</t>
  </si>
  <si>
    <t>Suministro e instalacion de controlador central tactil modelo BMS-CT1280E TOSHIBA</t>
  </si>
  <si>
    <t>Suministro e instalacion de Compresor marca TOSHIBA, modelo RA641A3TB-21M1 para R410A,360 V DC 120 HZ PARA UNIDADES CONDENSADORAS VRF SISTEMA 9</t>
  </si>
  <si>
    <t>FILTRO TIPO BOLSA MERV13 MARCO CARTON 24"X12"X22"</t>
  </si>
  <si>
    <t>FILTRO TIPO BOLSA MERV13 MARCO CARTON 24"X16"X22"</t>
  </si>
  <si>
    <t>FILTRO TIPO BOLSA MERV13 MARCO CARTON 20"X16"X22"</t>
  </si>
  <si>
    <t>Suministro de Filtro prefiltro fibra sintetica MERV8 marco carton EF 30-35% 24,5"x11,5"*1-3/4</t>
  </si>
  <si>
    <t>SISTEMA VRF TOSHIBA</t>
  </si>
  <si>
    <t>SISTEMA VRF SAMSUNG</t>
  </si>
  <si>
    <t>1.1.1</t>
  </si>
  <si>
    <t>1.1.2</t>
  </si>
  <si>
    <t>1.1.3</t>
  </si>
  <si>
    <t>1.1.4</t>
  </si>
  <si>
    <t>1.2.1</t>
  </si>
  <si>
    <t>1.2.2</t>
  </si>
  <si>
    <t>1.2.3</t>
  </si>
  <si>
    <t>1.3.1</t>
  </si>
  <si>
    <t>1.3.2</t>
  </si>
  <si>
    <t>1.3.3</t>
  </si>
  <si>
    <t>1.3.4</t>
  </si>
  <si>
    <t>1.3.5</t>
  </si>
  <si>
    <t>1.3.6</t>
  </si>
  <si>
    <t>1.3.7</t>
  </si>
  <si>
    <t>1.3.8</t>
  </si>
  <si>
    <t>1.4.1</t>
  </si>
  <si>
    <t>1.4.2</t>
  </si>
  <si>
    <t>1.4.3</t>
  </si>
  <si>
    <t>1.4.4</t>
  </si>
  <si>
    <t>1.4.5</t>
  </si>
  <si>
    <t>1.4.6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</si>
  <si>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</si>
  <si>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</si>
  <si>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</si>
  <si>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</si>
  <si>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</si>
  <si>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</si>
  <si>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</si>
  <si>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</si>
  <si>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1.6.3</t>
  </si>
  <si>
    <t>1.6.4</t>
  </si>
  <si>
    <t>1.6.5</t>
  </si>
  <si>
    <t>1.6.6</t>
  </si>
  <si>
    <t>1.6.7</t>
  </si>
  <si>
    <t>1.7</t>
  </si>
  <si>
    <t>1.7.1</t>
  </si>
  <si>
    <t>1.7.2</t>
  </si>
  <si>
    <t>2.1.1</t>
  </si>
  <si>
    <t>2.1.2</t>
  </si>
  <si>
    <t>2.2.1</t>
  </si>
  <si>
    <t>2.3.1</t>
  </si>
  <si>
    <t>2.3.2</t>
  </si>
  <si>
    <t>2.3.3</t>
  </si>
  <si>
    <t>2.4</t>
  </si>
  <si>
    <t>2.4.1</t>
  </si>
  <si>
    <t>Prestar el servicio técnico especializado para el mantenimiento preventivo, predictivo y correctivo con suministro de insumos y bolsa de repuestos de los aires acondicionados VRF y equipos de ventilación, que se encuentran instalados en la sede principal de la Fiscalía General de la Nación en la ciudad de Cúcuta.</t>
  </si>
  <si>
    <t>ANEXO 4. OFERTA ECONOMICA</t>
  </si>
  <si>
    <t>Unidad</t>
  </si>
  <si>
    <t>NOTA:
1) El valor total de los posibles repuestos a suministrar no podrá exceder del valor promedio de mercado  establecido en el Sondeo de Mercado y será causal de rechazo.</t>
  </si>
  <si>
    <t xml:space="preserve">VALOR TOTAL POSIBLES REPUESTOS A SUMINISTRAR </t>
  </si>
  <si>
    <t>BOLSA DE REPUESTOS INCLUIDO IVA (VALOR FIJO)</t>
  </si>
  <si>
    <t>SUBTOTAL MANTENIMIENTO INCLUIDO IVA</t>
  </si>
  <si>
    <t xml:space="preserve">Valor Unitario </t>
  </si>
  <si>
    <t>VIGENCIA 2026</t>
  </si>
  <si>
    <t>VIGENCIA 2027 INCREMENTO PROYECTADO 4,4%</t>
  </si>
  <si>
    <t>VIGENCIA 2028 INCREMENTO PROYECTADO 3%</t>
  </si>
  <si>
    <t>VALOR TOTAL 2026-2028</t>
  </si>
  <si>
    <t xml:space="preserve">Suministro de FILTRO PIEDRA DE SUCCION NUCLEO RC 4864 HH MARCA SPORLAN (Filtro de acidez) 
</t>
  </si>
  <si>
    <t>Blower para unidad tipo pared modelo MMK marca TOSHIBA</t>
  </si>
  <si>
    <t>Blower para unidad tipo cassette modelo MMU marca TOSHIBA</t>
  </si>
  <si>
    <t>Blower para unidad tipo Fancoil modelo MMD marca TOSHIBA</t>
  </si>
  <si>
    <t>Suministro e instalacion de bomba de condensado  para unidad tipo Pared modelo MMK marca TOSHIBA</t>
  </si>
  <si>
    <t>Suministro e instalacion de bomba de condensado  para unidad tipo Cassette modelo MMU marca TOSHIBA</t>
  </si>
  <si>
    <t>Suministro e instalacion de bomba de condensado  para unidad tipo Fancoil modelo MMD marca TOSHIBA</t>
  </si>
  <si>
    <t>Cilindro refrigerante R410a Chemours 25 Lb</t>
  </si>
  <si>
    <t>Test de prueba de acidez de aceite para sistemas con refrigerante R410A</t>
  </si>
  <si>
    <t>Sensor de temperatura para montaje en conductos modelo TE-6311M-1 marca JOHNSON CONTROL</t>
  </si>
  <si>
    <t>Sensor de temperatura para montaje en conductos modelo TE-631AM-2 marca JOHNSON CONTROL</t>
  </si>
  <si>
    <t>PROGRAMADOR SEMANAL DIGITAL 24-264VAC/DC 8A</t>
  </si>
  <si>
    <t>Motor ventilador para unidad condensadora DC60V 1000W 820r/min modelo WDF-620A1000-2 (RDN-560-1000-8-1)</t>
  </si>
  <si>
    <t>Suministro e instalacion de tarjeta electronica  para unidad tipo Pared modelo MMK marca TOSHIBA</t>
  </si>
  <si>
    <t>Suministro e instalacion de tarjeta electronica  para unidad tipo Cassette modelo MMU marca TOSHIBA</t>
  </si>
  <si>
    <t>Suministro e instalacion de tarjeta electrnica  para unidad tipo Fancoil modelo MMD marca TOSHIBA</t>
  </si>
  <si>
    <t>ANEXO No 04 OFERTA ECONÓMICA 
SUMINISTRO DE REPUESTOS  DE AIRE ACONDICIONADO SEDE BUNKER CUCUTA (INCLUYE MANO DE OBRA)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</si>
</sst>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&quot;$&quot;\ #,##0"/>
    <numFmt numFmtId="165" formatCode="#,##0.0"/>
    <numFmt numFmtId="166" formatCode="0.0"/>
    <numFmt numFmtId="167" formatCode="0.00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0"/>
      <color theme="1"/>
      <name val="Arial"/>
      <family val="2"/>
    </font>
    <font>
      <b/>
      <sz val="14"/>
      <name val="Calibri"/>
      <family val="2"/>
      <scheme val="minor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name val="Calibri"/>
      <family val="2"/>
    </font>
    <font>
      <sz val="10"/>
      <color theme="1"/>
      <name val="Calibri"/>
      <family val="2"/>
    </font>
    <font>
      <sz val="10"/>
      <name val="Calibri"/>
      <family val="2"/>
    </font>
    <font>
      <b/>
      <sz val="18"/>
      <color theme="1"/>
      <name val="Calibri"/>
      <family val="2"/>
      <scheme val="minor"/>
    </font>
    <font>
      <sz val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A5A5A5"/>
      </patternFill>
    </fill>
    <fill>
      <patternFill patternType="solid">
        <fgColor theme="0" tint="-0.34998626667073579"/>
        <bgColor rgb="FFAFABAB"/>
      </patternFill>
    </fill>
    <fill>
      <patternFill patternType="solid">
        <fgColor theme="0"/>
        <bgColor rgb="FFFFFFCC"/>
      </patternFill>
    </fill>
    <fill>
      <patternFill patternType="solid">
        <fgColor theme="4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3" fillId="0" borderId="0"/>
    <xf numFmtId="0" fontId="1" fillId="0" borderId="0"/>
    <xf numFmtId="44" fontId="9" fillId="0" borderId="0" applyFont="0" applyFill="0" applyBorder="0" applyAlignment="0" applyProtection="0"/>
    <xf numFmtId="0" fontId="10" fillId="6" borderId="23" applyNumberFormat="0" applyAlignment="0" applyProtection="0"/>
  </cellStyleXfs>
  <cellXfs count="135">
    <xf numFmtId="0" fontId="0" fillId="0" borderId="0" xfId="0"/>
    <xf numFmtId="3" fontId="2" fillId="3" borderId="6" xfId="1" applyNumberFormat="1" applyFont="1" applyFill="1" applyBorder="1" applyAlignment="1">
      <alignment horizontal="center" vertical="center" wrapText="1"/>
    </xf>
    <xf numFmtId="4" fontId="2" fillId="3" borderId="2" xfId="1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3" fontId="2" fillId="3" borderId="1" xfId="1" applyNumberFormat="1" applyFont="1" applyFill="1" applyBorder="1" applyAlignment="1">
      <alignment horizontal="center" vertical="center" wrapText="1"/>
    </xf>
    <xf numFmtId="44" fontId="8" fillId="2" borderId="1" xfId="4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14" fillId="7" borderId="1" xfId="0" applyFont="1" applyFill="1" applyBorder="1" applyAlignment="1">
      <alignment vertical="center" wrapText="1"/>
    </xf>
    <xf numFmtId="165" fontId="14" fillId="8" borderId="6" xfId="1" applyNumberFormat="1" applyFont="1" applyFill="1" applyBorder="1" applyAlignment="1">
      <alignment horizontal="center" vertical="center"/>
    </xf>
    <xf numFmtId="3" fontId="14" fillId="7" borderId="6" xfId="1" applyNumberFormat="1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vertical="center" wrapText="1"/>
    </xf>
    <xf numFmtId="0" fontId="15" fillId="4" borderId="1" xfId="0" applyFont="1" applyFill="1" applyBorder="1"/>
    <xf numFmtId="0" fontId="16" fillId="2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center" vertical="center" wrapText="1"/>
    </xf>
    <xf numFmtId="164" fontId="16" fillId="0" borderId="1" xfId="1" applyNumberFormat="1" applyFont="1" applyBorder="1" applyAlignment="1">
      <alignment horizontal="left"/>
    </xf>
    <xf numFmtId="0" fontId="15" fillId="0" borderId="1" xfId="0" applyFont="1" applyBorder="1"/>
    <xf numFmtId="1" fontId="15" fillId="0" borderId="1" xfId="0" applyNumberFormat="1" applyFont="1" applyBorder="1"/>
    <xf numFmtId="0" fontId="16" fillId="0" borderId="1" xfId="0" applyFont="1" applyBorder="1" applyAlignment="1">
      <alignment horizontal="left" vertical="center" wrapText="1"/>
    </xf>
    <xf numFmtId="164" fontId="16" fillId="2" borderId="1" xfId="0" applyNumberFormat="1" applyFont="1" applyFill="1" applyBorder="1" applyAlignment="1">
      <alignment horizontal="left" vertical="center" wrapText="1"/>
    </xf>
    <xf numFmtId="3" fontId="2" fillId="3" borderId="29" xfId="1" applyNumberFormat="1" applyFont="1" applyFill="1" applyBorder="1" applyAlignment="1">
      <alignment horizontal="center" vertical="center" wrapText="1"/>
    </xf>
    <xf numFmtId="3" fontId="2" fillId="3" borderId="18" xfId="1" applyNumberFormat="1" applyFont="1" applyFill="1" applyBorder="1" applyAlignment="1">
      <alignment horizontal="center" vertical="center" wrapText="1"/>
    </xf>
    <xf numFmtId="0" fontId="14" fillId="7" borderId="6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vertical="center" wrapText="1"/>
    </xf>
    <xf numFmtId="0" fontId="14" fillId="4" borderId="6" xfId="0" applyFont="1" applyFill="1" applyBorder="1" applyAlignment="1">
      <alignment vertical="center" wrapText="1"/>
    </xf>
    <xf numFmtId="164" fontId="16" fillId="2" borderId="2" xfId="1" applyNumberFormat="1" applyFont="1" applyFill="1" applyBorder="1" applyAlignment="1">
      <alignment horizontal="left" vertical="center"/>
    </xf>
    <xf numFmtId="164" fontId="16" fillId="2" borderId="2" xfId="0" applyNumberFormat="1" applyFont="1" applyFill="1" applyBorder="1" applyAlignment="1">
      <alignment horizontal="left" vertical="center" wrapText="1"/>
    </xf>
    <xf numFmtId="0" fontId="15" fillId="4" borderId="2" xfId="0" applyFont="1" applyFill="1" applyBorder="1"/>
    <xf numFmtId="0" fontId="15" fillId="4" borderId="6" xfId="0" applyFont="1" applyFill="1" applyBorder="1"/>
    <xf numFmtId="0" fontId="15" fillId="0" borderId="2" xfId="0" applyFont="1" applyBorder="1"/>
    <xf numFmtId="1" fontId="15" fillId="0" borderId="2" xfId="0" applyNumberFormat="1" applyFont="1" applyBorder="1"/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" fontId="16" fillId="2" borderId="2" xfId="0" applyNumberFormat="1" applyFont="1" applyFill="1" applyBorder="1" applyAlignment="1">
      <alignment horizontal="center" vertical="center" wrapText="1"/>
    </xf>
    <xf numFmtId="1" fontId="16" fillId="2" borderId="6" xfId="1" applyNumberFormat="1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vertical="center" wrapText="1"/>
    </xf>
    <xf numFmtId="0" fontId="16" fillId="4" borderId="6" xfId="0" applyFont="1" applyFill="1" applyBorder="1" applyAlignment="1">
      <alignment vertical="center" wrapText="1"/>
    </xf>
    <xf numFmtId="1" fontId="16" fillId="4" borderId="6" xfId="0" applyNumberFormat="1" applyFont="1" applyFill="1" applyBorder="1" applyAlignment="1">
      <alignment vertical="center" wrapText="1"/>
    </xf>
    <xf numFmtId="44" fontId="13" fillId="0" borderId="6" xfId="4" applyFont="1" applyBorder="1" applyAlignment="1">
      <alignment horizontal="left"/>
    </xf>
    <xf numFmtId="44" fontId="8" fillId="2" borderId="2" xfId="4" applyFont="1" applyFill="1" applyBorder="1" applyAlignment="1">
      <alignment horizontal="center" vertical="center" wrapText="1"/>
    </xf>
    <xf numFmtId="44" fontId="13" fillId="0" borderId="6" xfId="4" applyFont="1" applyBorder="1" applyAlignment="1">
      <alignment horizontal="left" wrapText="1"/>
    </xf>
    <xf numFmtId="44" fontId="13" fillId="0" borderId="6" xfId="4" applyFont="1" applyBorder="1" applyAlignment="1">
      <alignment horizontal="right"/>
    </xf>
    <xf numFmtId="44" fontId="0" fillId="3" borderId="16" xfId="4" applyFont="1" applyFill="1" applyBorder="1"/>
    <xf numFmtId="44" fontId="18" fillId="3" borderId="2" xfId="4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 vertical="center"/>
    </xf>
    <xf numFmtId="4" fontId="2" fillId="3" borderId="28" xfId="1" applyNumberFormat="1" applyFont="1" applyFill="1" applyBorder="1" applyAlignment="1">
      <alignment horizontal="center" vertical="center" wrapText="1"/>
    </xf>
    <xf numFmtId="0" fontId="7" fillId="6" borderId="24" xfId="5" applyFont="1" applyBorder="1" applyAlignment="1">
      <alignment horizontal="center" vertical="center" wrapText="1"/>
    </xf>
    <xf numFmtId="0" fontId="7" fillId="6" borderId="11" xfId="5" applyFont="1" applyBorder="1" applyAlignment="1">
      <alignment horizontal="center" vertical="center" wrapText="1"/>
    </xf>
    <xf numFmtId="0" fontId="7" fillId="6" borderId="12" xfId="5" applyFont="1" applyBorder="1" applyAlignment="1">
      <alignment horizontal="center" vertical="center" wrapText="1"/>
    </xf>
    <xf numFmtId="3" fontId="2" fillId="4" borderId="6" xfId="1" applyNumberFormat="1" applyFont="1" applyFill="1" applyBorder="1" applyAlignment="1">
      <alignment horizontal="center" vertical="center" wrapText="1"/>
    </xf>
    <xf numFmtId="4" fontId="2" fillId="3" borderId="22" xfId="1" applyNumberFormat="1" applyFont="1" applyFill="1" applyBorder="1" applyAlignment="1">
      <alignment horizontal="center" vertical="center" wrapText="1"/>
    </xf>
    <xf numFmtId="0" fontId="15" fillId="4" borderId="37" xfId="0" applyFont="1" applyFill="1" applyBorder="1"/>
    <xf numFmtId="0" fontId="15" fillId="0" borderId="37" xfId="0" applyFont="1" applyBorder="1"/>
    <xf numFmtId="44" fontId="0" fillId="3" borderId="7" xfId="4" applyFont="1" applyFill="1" applyBorder="1"/>
    <xf numFmtId="4" fontId="2" fillId="3" borderId="18" xfId="1" applyNumberFormat="1" applyFont="1" applyFill="1" applyBorder="1" applyAlignment="1">
      <alignment horizontal="center" vertical="center" wrapText="1"/>
    </xf>
    <xf numFmtId="0" fontId="15" fillId="0" borderId="11" xfId="0" applyFont="1" applyBorder="1"/>
    <xf numFmtId="44" fontId="0" fillId="3" borderId="16" xfId="4" applyFont="1" applyFill="1" applyBorder="1" applyAlignment="1">
      <alignment horizontal="left"/>
    </xf>
    <xf numFmtId="3" fontId="2" fillId="9" borderId="10" xfId="1" applyNumberFormat="1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11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 wrapText="1"/>
    </xf>
    <xf numFmtId="44" fontId="13" fillId="0" borderId="24" xfId="4" applyFont="1" applyBorder="1" applyAlignment="1">
      <alignment horizontal="left"/>
    </xf>
    <xf numFmtId="44" fontId="8" fillId="2" borderId="11" xfId="4" applyFont="1" applyFill="1" applyBorder="1" applyAlignment="1">
      <alignment horizontal="center" vertical="center" wrapText="1"/>
    </xf>
    <xf numFmtId="44" fontId="8" fillId="2" borderId="12" xfId="4" applyFont="1" applyFill="1" applyBorder="1" applyAlignment="1">
      <alignment horizontal="center" vertical="center" wrapText="1"/>
    </xf>
    <xf numFmtId="0" fontId="0" fillId="0" borderId="11" xfId="0" applyBorder="1"/>
    <xf numFmtId="0" fontId="0" fillId="0" borderId="12" xfId="0" applyBorder="1"/>
    <xf numFmtId="0" fontId="6" fillId="0" borderId="4" xfId="0" applyFont="1" applyBorder="1" applyAlignment="1">
      <alignment vertical="center" wrapText="1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44" fontId="4" fillId="0" borderId="44" xfId="4" applyFont="1" applyBorder="1" applyAlignment="1">
      <alignment vertical="center" wrapText="1"/>
    </xf>
    <xf numFmtId="44" fontId="0" fillId="0" borderId="44" xfId="4" applyFont="1" applyBorder="1"/>
    <xf numFmtId="166" fontId="16" fillId="2" borderId="6" xfId="1" applyNumberFormat="1" applyFont="1" applyFill="1" applyBorder="1" applyAlignment="1">
      <alignment horizontal="center" vertical="center"/>
    </xf>
    <xf numFmtId="2" fontId="16" fillId="2" borderId="6" xfId="1" applyNumberFormat="1" applyFont="1" applyFill="1" applyBorder="1" applyAlignment="1">
      <alignment horizontal="center" vertical="center"/>
    </xf>
    <xf numFmtId="167" fontId="16" fillId="2" borderId="6" xfId="1" applyNumberFormat="1" applyFont="1" applyFill="1" applyBorder="1" applyAlignment="1">
      <alignment horizontal="center" vertical="center"/>
    </xf>
    <xf numFmtId="1" fontId="0" fillId="0" borderId="0" xfId="0" applyNumberFormat="1"/>
    <xf numFmtId="0" fontId="6" fillId="0" borderId="18" xfId="0" applyFont="1" applyBorder="1" applyAlignment="1">
      <alignment wrapText="1"/>
    </xf>
    <xf numFmtId="0" fontId="6" fillId="0" borderId="45" xfId="0" applyFont="1" applyBorder="1" applyAlignment="1">
      <alignment wrapText="1"/>
    </xf>
    <xf numFmtId="44" fontId="0" fillId="0" borderId="0" xfId="4" applyFont="1"/>
    <xf numFmtId="44" fontId="2" fillId="3" borderId="28" xfId="4" applyFont="1" applyFill="1" applyBorder="1" applyAlignment="1">
      <alignment horizontal="left" vertical="center" wrapText="1"/>
    </xf>
    <xf numFmtId="44" fontId="0" fillId="3" borderId="17" xfId="4" applyFont="1" applyFill="1" applyBorder="1"/>
    <xf numFmtId="44" fontId="2" fillId="3" borderId="2" xfId="4" applyFont="1" applyFill="1" applyBorder="1" applyAlignment="1">
      <alignment horizontal="left" vertical="center" wrapText="1"/>
    </xf>
    <xf numFmtId="44" fontId="2" fillId="3" borderId="37" xfId="4" applyFont="1" applyFill="1" applyBorder="1" applyAlignment="1">
      <alignment horizontal="left" vertical="center" wrapText="1"/>
    </xf>
    <xf numFmtId="44" fontId="0" fillId="3" borderId="38" xfId="4" applyFont="1" applyFill="1" applyBorder="1"/>
    <xf numFmtId="44" fontId="0" fillId="9" borderId="17" xfId="4" applyFont="1" applyFill="1" applyBorder="1" applyAlignment="1">
      <alignment horizontal="left"/>
    </xf>
    <xf numFmtId="0" fontId="4" fillId="0" borderId="0" xfId="0" applyFont="1" applyAlignment="1">
      <alignment horizontal="left" vertical="center"/>
    </xf>
    <xf numFmtId="165" fontId="2" fillId="5" borderId="7" xfId="1" applyNumberFormat="1" applyFont="1" applyFill="1" applyBorder="1" applyAlignment="1">
      <alignment horizontal="right" vertical="center"/>
    </xf>
    <xf numFmtId="165" fontId="2" fillId="5" borderId="8" xfId="1" applyNumberFormat="1" applyFont="1" applyFill="1" applyBorder="1" applyAlignment="1">
      <alignment horizontal="right" vertical="center"/>
    </xf>
    <xf numFmtId="165" fontId="2" fillId="5" borderId="9" xfId="1" applyNumberFormat="1" applyFont="1" applyFill="1" applyBorder="1" applyAlignment="1">
      <alignment horizontal="right" vertical="center"/>
    </xf>
    <xf numFmtId="0" fontId="2" fillId="5" borderId="7" xfId="0" applyFont="1" applyFill="1" applyBorder="1" applyAlignment="1">
      <alignment horizontal="right" vertical="center" wrapText="1"/>
    </xf>
    <xf numFmtId="0" fontId="2" fillId="5" borderId="8" xfId="0" applyFont="1" applyFill="1" applyBorder="1" applyAlignment="1">
      <alignment horizontal="right" vertical="center" wrapText="1"/>
    </xf>
    <xf numFmtId="0" fontId="2" fillId="5" borderId="9" xfId="0" applyFont="1" applyFill="1" applyBorder="1" applyAlignment="1">
      <alignment horizontal="right" vertical="center" wrapText="1"/>
    </xf>
    <xf numFmtId="0" fontId="17" fillId="0" borderId="39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0" fontId="17" fillId="0" borderId="41" xfId="0" applyFont="1" applyBorder="1" applyAlignment="1">
      <alignment horizontal="center" vertical="center"/>
    </xf>
    <xf numFmtId="3" fontId="5" fillId="2" borderId="13" xfId="1" applyNumberFormat="1" applyFont="1" applyFill="1" applyBorder="1" applyAlignment="1">
      <alignment horizontal="center" vertical="center"/>
    </xf>
    <xf numFmtId="3" fontId="5" fillId="2" borderId="14" xfId="1" applyNumberFormat="1" applyFont="1" applyFill="1" applyBorder="1" applyAlignment="1">
      <alignment horizontal="center" vertical="center"/>
    </xf>
    <xf numFmtId="3" fontId="5" fillId="2" borderId="15" xfId="1" applyNumberFormat="1" applyFont="1" applyFill="1" applyBorder="1" applyAlignment="1">
      <alignment horizontal="center" vertical="center"/>
    </xf>
    <xf numFmtId="3" fontId="2" fillId="2" borderId="38" xfId="1" applyNumberFormat="1" applyFont="1" applyFill="1" applyBorder="1" applyAlignment="1">
      <alignment horizontal="center" vertical="center" wrapText="1"/>
    </xf>
    <xf numFmtId="3" fontId="2" fillId="2" borderId="42" xfId="1" applyNumberFormat="1" applyFont="1" applyFill="1" applyBorder="1" applyAlignment="1">
      <alignment horizontal="center" vertical="center" wrapText="1"/>
    </xf>
    <xf numFmtId="3" fontId="2" fillId="2" borderId="43" xfId="1" applyNumberFormat="1" applyFont="1" applyFill="1" applyBorder="1" applyAlignment="1">
      <alignment horizontal="center" vertical="center" wrapText="1"/>
    </xf>
    <xf numFmtId="165" fontId="2" fillId="5" borderId="25" xfId="1" applyNumberFormat="1" applyFont="1" applyFill="1" applyBorder="1" applyAlignment="1">
      <alignment horizontal="right" vertical="center"/>
    </xf>
    <xf numFmtId="165" fontId="2" fillId="5" borderId="26" xfId="1" applyNumberFormat="1" applyFont="1" applyFill="1" applyBorder="1" applyAlignment="1">
      <alignment horizontal="right" vertical="center"/>
    </xf>
    <xf numFmtId="165" fontId="2" fillId="5" borderId="27" xfId="1" applyNumberFormat="1" applyFont="1" applyFill="1" applyBorder="1" applyAlignment="1">
      <alignment horizontal="right" vertical="center"/>
    </xf>
    <xf numFmtId="3" fontId="2" fillId="3" borderId="30" xfId="1" applyNumberFormat="1" applyFont="1" applyFill="1" applyBorder="1" applyAlignment="1">
      <alignment horizontal="center" vertical="center" wrapText="1"/>
    </xf>
    <xf numFmtId="3" fontId="2" fillId="3" borderId="29" xfId="1" applyNumberFormat="1" applyFont="1" applyFill="1" applyBorder="1" applyAlignment="1">
      <alignment horizontal="center" vertical="center" wrapText="1"/>
    </xf>
    <xf numFmtId="0" fontId="2" fillId="3" borderId="31" xfId="1" applyFont="1" applyFill="1" applyBorder="1" applyAlignment="1">
      <alignment horizontal="center" vertical="center" wrapText="1"/>
    </xf>
    <xf numFmtId="0" fontId="2" fillId="3" borderId="18" xfId="1" applyFont="1" applyFill="1" applyBorder="1" applyAlignment="1">
      <alignment horizontal="center" vertical="center" wrapText="1"/>
    </xf>
    <xf numFmtId="3" fontId="2" fillId="3" borderId="31" xfId="1" applyNumberFormat="1" applyFont="1" applyFill="1" applyBorder="1" applyAlignment="1">
      <alignment horizontal="center" vertical="center" wrapText="1"/>
    </xf>
    <xf numFmtId="3" fontId="2" fillId="3" borderId="18" xfId="1" applyNumberFormat="1" applyFont="1" applyFill="1" applyBorder="1" applyAlignment="1">
      <alignment horizontal="center" vertical="center" wrapText="1"/>
    </xf>
    <xf numFmtId="3" fontId="2" fillId="3" borderId="32" xfId="1" applyNumberFormat="1" applyFont="1" applyFill="1" applyBorder="1" applyAlignment="1">
      <alignment horizontal="center" vertical="center" wrapText="1"/>
    </xf>
    <xf numFmtId="3" fontId="2" fillId="3" borderId="28" xfId="1" applyNumberFormat="1" applyFont="1" applyFill="1" applyBorder="1" applyAlignment="1">
      <alignment horizontal="center" vertical="center" wrapText="1"/>
    </xf>
    <xf numFmtId="3" fontId="2" fillId="2" borderId="13" xfId="1" applyNumberFormat="1" applyFont="1" applyFill="1" applyBorder="1" applyAlignment="1">
      <alignment horizontal="center" vertical="center" wrapText="1"/>
    </xf>
    <xf numFmtId="3" fontId="2" fillId="2" borderId="14" xfId="1" applyNumberFormat="1" applyFont="1" applyFill="1" applyBorder="1" applyAlignment="1">
      <alignment horizontal="center" vertical="center" wrapText="1"/>
    </xf>
    <xf numFmtId="3" fontId="2" fillId="2" borderId="15" xfId="1" applyNumberFormat="1" applyFont="1" applyFill="1" applyBorder="1" applyAlignment="1">
      <alignment horizontal="center" vertical="center" wrapText="1"/>
    </xf>
    <xf numFmtId="3" fontId="2" fillId="2" borderId="34" xfId="1" applyNumberFormat="1" applyFont="1" applyFill="1" applyBorder="1" applyAlignment="1">
      <alignment horizontal="center" vertical="center" wrapText="1"/>
    </xf>
    <xf numFmtId="3" fontId="2" fillId="2" borderId="35" xfId="1" applyNumberFormat="1" applyFont="1" applyFill="1" applyBorder="1" applyAlignment="1">
      <alignment horizontal="center" vertical="center" wrapText="1"/>
    </xf>
    <xf numFmtId="3" fontId="2" fillId="2" borderId="36" xfId="1" applyNumberFormat="1" applyFont="1" applyFill="1" applyBorder="1" applyAlignment="1">
      <alignment horizontal="center" vertical="center" wrapText="1"/>
    </xf>
    <xf numFmtId="3" fontId="2" fillId="2" borderId="25" xfId="1" applyNumberFormat="1" applyFont="1" applyFill="1" applyBorder="1" applyAlignment="1">
      <alignment horizontal="center" vertical="center" wrapText="1"/>
    </xf>
    <xf numFmtId="3" fontId="2" fillId="2" borderId="26" xfId="1" applyNumberFormat="1" applyFont="1" applyFill="1" applyBorder="1" applyAlignment="1">
      <alignment horizontal="center" vertical="center" wrapText="1"/>
    </xf>
    <xf numFmtId="3" fontId="2" fillId="2" borderId="33" xfId="1" applyNumberFormat="1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7" fillId="6" borderId="31" xfId="5" applyFont="1" applyBorder="1" applyAlignment="1">
      <alignment horizontal="center" vertical="center" wrapText="1"/>
    </xf>
    <xf numFmtId="0" fontId="7" fillId="6" borderId="18" xfId="5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7" fillId="6" borderId="3" xfId="5" applyFont="1" applyBorder="1" applyAlignment="1">
      <alignment horizontal="center" vertical="center" wrapText="1"/>
    </xf>
    <xf numFmtId="0" fontId="7" fillId="6" borderId="6" xfId="5" applyFont="1" applyBorder="1" applyAlignment="1">
      <alignment horizontal="center" vertical="center" wrapText="1"/>
    </xf>
    <xf numFmtId="0" fontId="7" fillId="6" borderId="4" xfId="5" applyFont="1" applyBorder="1" applyAlignment="1">
      <alignment horizontal="center" vertical="center" wrapText="1"/>
    </xf>
    <xf numFmtId="0" fontId="7" fillId="6" borderId="1" xfId="5" applyFont="1" applyBorder="1" applyAlignment="1">
      <alignment horizontal="center" vertical="center" wrapText="1"/>
    </xf>
    <xf numFmtId="0" fontId="7" fillId="6" borderId="5" xfId="5" applyFont="1" applyBorder="1" applyAlignment="1">
      <alignment horizontal="center" vertical="center" wrapText="1"/>
    </xf>
    <xf numFmtId="0" fontId="7" fillId="6" borderId="2" xfId="5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 wrapText="1"/>
    </xf>
  </cellXfs>
  <cellStyles count="6">
    <cellStyle name="Celda de comprobación" xfId="5" builtinId="23"/>
    <cellStyle name="Excel Built-in Normal" xfId="2" xr:uid="{00000000-0005-0000-0000-000001000000}"/>
    <cellStyle name="Moneda" xfId="4" builtinId="4"/>
    <cellStyle name="Normal" xfId="0" builtinId="0"/>
    <cellStyle name="Normal 2" xfId="1" xr:uid="{00000000-0005-0000-0000-000004000000}"/>
    <cellStyle name="Normal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</xdr:colOff>
      <xdr:row>1</xdr:row>
      <xdr:rowOff>38100</xdr:rowOff>
    </xdr:from>
    <xdr:ext cx="1457325" cy="345245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238125"/>
          <a:ext cx="1457325" cy="345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5\Informes%20Financieros\MARGEN%20CONTRIBUCION%20OBRAS\2014\12%20DIC\12.%20Diciembre%20-%20Correctiv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."/>
      <sheetName val="OK"/>
      <sheetName val="Contable"/>
      <sheetName val="Nov"/>
      <sheetName val="Relacion de contratos eliminado"/>
      <sheetName val="Nov (2)"/>
    </sheetNames>
    <sheetDataSet>
      <sheetData sheetId="0">
        <row r="6">
          <cell r="A6" t="str">
            <v>CONTRATO</v>
          </cell>
          <cell r="B6" t="str">
            <v xml:space="preserve">DESCRIPCION                   </v>
          </cell>
          <cell r="C6" t="str">
            <v>ENE</v>
          </cell>
          <cell r="D6" t="str">
            <v>FEB</v>
          </cell>
          <cell r="E6" t="str">
            <v>MAR</v>
          </cell>
          <cell r="F6" t="str">
            <v>ABR</v>
          </cell>
          <cell r="G6" t="str">
            <v>MAY</v>
          </cell>
          <cell r="H6" t="str">
            <v>JUN</v>
          </cell>
          <cell r="I6" t="str">
            <v>JUL</v>
          </cell>
          <cell r="J6" t="str">
            <v>AGO</v>
          </cell>
          <cell r="K6" t="str">
            <v>SEP</v>
          </cell>
          <cell r="L6" t="str">
            <v>OCT</v>
          </cell>
          <cell r="M6" t="str">
            <v>NOV</v>
          </cell>
          <cell r="N6" t="str">
            <v>DIC</v>
          </cell>
          <cell r="O6" t="str">
            <v>ACUMULADO</v>
          </cell>
          <cell r="P6" t="str">
            <v>ENE</v>
          </cell>
          <cell r="Q6" t="str">
            <v>FEB</v>
          </cell>
          <cell r="R6" t="str">
            <v>MAR</v>
          </cell>
          <cell r="S6" t="str">
            <v>ABR</v>
          </cell>
          <cell r="T6" t="str">
            <v>MAY</v>
          </cell>
          <cell r="U6" t="str">
            <v>JUN</v>
          </cell>
          <cell r="V6" t="str">
            <v>JUL</v>
          </cell>
          <cell r="W6" t="str">
            <v>AGO</v>
          </cell>
          <cell r="X6" t="str">
            <v>SEP</v>
          </cell>
          <cell r="Y6" t="str">
            <v>OCT</v>
          </cell>
          <cell r="Z6" t="str">
            <v>NOV</v>
          </cell>
          <cell r="AA6" t="str">
            <v>DIC</v>
          </cell>
          <cell r="AB6" t="str">
            <v>ACUMULADO</v>
          </cell>
          <cell r="AC6" t="str">
            <v>SALDO 1420</v>
          </cell>
          <cell r="AD6" t="str">
            <v>SALDO 1405</v>
          </cell>
          <cell r="AE6" t="str">
            <v>SALDO 1430</v>
          </cell>
          <cell r="AF6" t="str">
            <v>SALDO 27</v>
          </cell>
          <cell r="AG6" t="str">
            <v>SALDO 28</v>
          </cell>
          <cell r="AH6" t="str">
            <v>SALDO 1465</v>
          </cell>
          <cell r="AI6" t="str">
            <v>PROVEEDORES</v>
          </cell>
          <cell r="AJ6" t="str">
            <v>CONTRATISTAS</v>
          </cell>
          <cell r="AK6" t="str">
            <v>TRABAJADORES</v>
          </cell>
          <cell r="AL6" t="str">
            <v>AGENTES</v>
          </cell>
          <cell r="AM6" t="str">
            <v>OTROS</v>
          </cell>
          <cell r="AN6" t="str">
            <v>ANTICIPOS</v>
          </cell>
          <cell r="AO6" t="str">
            <v>CARTERA</v>
          </cell>
          <cell r="AP6" t="str">
            <v>RFTE GTIA</v>
          </cell>
          <cell r="AQ6" t="str">
            <v>INGRESOS</v>
          </cell>
          <cell r="AR6" t="str">
            <v>COSTOS</v>
          </cell>
          <cell r="AS6" t="str">
            <v>INGRESOS</v>
          </cell>
          <cell r="AT6" t="str">
            <v>COSTOS</v>
          </cell>
          <cell r="AU6" t="str">
            <v>NIT</v>
          </cell>
          <cell r="AV6" t="str">
            <v>RAZON SOCIAL</v>
          </cell>
          <cell r="AW6">
            <v>2009</v>
          </cell>
          <cell r="AX6">
            <v>2010</v>
          </cell>
          <cell r="AY6">
            <v>2011</v>
          </cell>
          <cell r="AZ6">
            <v>2012</v>
          </cell>
          <cell r="BA6" t="str">
            <v>2009-2012</v>
          </cell>
          <cell r="BB6">
            <v>2009</v>
          </cell>
          <cell r="BC6">
            <v>2010</v>
          </cell>
          <cell r="BD6">
            <v>2011</v>
          </cell>
          <cell r="BE6">
            <v>2012</v>
          </cell>
          <cell r="BF6" t="str">
            <v>2009-2012</v>
          </cell>
          <cell r="BG6" t="str">
            <v>%</v>
          </cell>
          <cell r="BH6" t="str">
            <v>%</v>
          </cell>
          <cell r="BI6" t="str">
            <v>OBSERVACIONES</v>
          </cell>
        </row>
        <row r="7">
          <cell r="A7" t="str">
            <v>0001-000</v>
          </cell>
          <cell r="B7" t="str">
            <v>PRINCIPAL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11804607.52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1000000</v>
          </cell>
          <cell r="AK7">
            <v>0</v>
          </cell>
          <cell r="AL7">
            <v>0</v>
          </cell>
          <cell r="AM7">
            <v>0</v>
          </cell>
          <cell r="AN7">
            <v>1000000</v>
          </cell>
          <cell r="AO7">
            <v>168286069</v>
          </cell>
          <cell r="AP7">
            <v>0</v>
          </cell>
          <cell r="AQ7">
            <v>0</v>
          </cell>
          <cell r="AR7">
            <v>0</v>
          </cell>
          <cell r="AS7" t="e">
            <v>#REF!</v>
          </cell>
          <cell r="AU7" t="str">
            <v/>
          </cell>
          <cell r="AV7" t="str">
            <v/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807320679.00999999</v>
          </cell>
          <cell r="BC7">
            <v>0</v>
          </cell>
          <cell r="BD7">
            <v>0</v>
          </cell>
          <cell r="BE7">
            <v>0</v>
          </cell>
          <cell r="BF7">
            <v>807320679.00999999</v>
          </cell>
          <cell r="BG7" t="str">
            <v/>
          </cell>
          <cell r="BH7" t="str">
            <v/>
          </cell>
        </row>
        <row r="8">
          <cell r="A8" t="str">
            <v>1010-001</v>
          </cell>
          <cell r="B8" t="str">
            <v xml:space="preserve">IMPUESTOS                                         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2609000</v>
          </cell>
          <cell r="S8">
            <v>0</v>
          </cell>
          <cell r="T8">
            <v>-2609000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 t="e">
            <v>#REF!</v>
          </cell>
          <cell r="AU8" t="str">
            <v/>
          </cell>
          <cell r="AV8" t="str">
            <v/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 t="str">
            <v/>
          </cell>
          <cell r="BH8" t="str">
            <v/>
          </cell>
        </row>
        <row r="9">
          <cell r="A9" t="str">
            <v>1010-002</v>
          </cell>
          <cell r="B9" t="str">
            <v xml:space="preserve">S.INIC DEPREC Y AMORTIZAC                         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2491001</v>
          </cell>
          <cell r="Q9">
            <v>2565397</v>
          </cell>
          <cell r="R9">
            <v>2624180</v>
          </cell>
          <cell r="S9">
            <v>2682528</v>
          </cell>
          <cell r="T9">
            <v>2843778</v>
          </cell>
          <cell r="U9">
            <v>2462111</v>
          </cell>
          <cell r="V9">
            <v>2462111</v>
          </cell>
          <cell r="W9">
            <v>2462111</v>
          </cell>
          <cell r="X9">
            <v>2462111</v>
          </cell>
          <cell r="Y9">
            <v>2462111</v>
          </cell>
          <cell r="Z9">
            <v>2462111</v>
          </cell>
          <cell r="AA9">
            <v>2462121</v>
          </cell>
          <cell r="AB9">
            <v>30441671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 t="e">
            <v>#REF!</v>
          </cell>
          <cell r="AU9" t="str">
            <v/>
          </cell>
          <cell r="AV9" t="str">
            <v/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13465072</v>
          </cell>
          <cell r="BE9">
            <v>45148858</v>
          </cell>
          <cell r="BF9">
            <v>58613930</v>
          </cell>
          <cell r="BG9" t="str">
            <v/>
          </cell>
          <cell r="BH9" t="str">
            <v/>
          </cell>
        </row>
        <row r="10">
          <cell r="A10" t="str">
            <v>1012-008</v>
          </cell>
          <cell r="B10" t="str">
            <v xml:space="preserve">BQ-CC BUENAVISTA 1081-317                         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 t="e">
            <v>#REF!</v>
          </cell>
          <cell r="AU10" t="str">
            <v/>
          </cell>
          <cell r="AV10" t="str">
            <v/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 t="str">
            <v/>
          </cell>
          <cell r="BH10" t="str">
            <v/>
          </cell>
        </row>
        <row r="11">
          <cell r="A11" t="str">
            <v>1012-009</v>
          </cell>
          <cell r="B11" t="str">
            <v xml:space="preserve">BQ-CINE CBIA CC2042-521                           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 t="e">
            <v>#REF!</v>
          </cell>
          <cell r="AU11" t="str">
            <v/>
          </cell>
          <cell r="AV11" t="str">
            <v/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 t="str">
            <v/>
          </cell>
          <cell r="BH11" t="str">
            <v/>
          </cell>
        </row>
        <row r="12">
          <cell r="A12" t="str">
            <v>1012-010</v>
          </cell>
          <cell r="B12" t="str">
            <v xml:space="preserve">BQ- DAN CARLTONCC1081-925                         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246172.6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246172.6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 t="e">
            <v>#REF!</v>
          </cell>
          <cell r="AU12" t="str">
            <v/>
          </cell>
          <cell r="AV12" t="str">
            <v/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 t="str">
            <v/>
          </cell>
          <cell r="BH12" t="str">
            <v/>
          </cell>
        </row>
        <row r="13">
          <cell r="A13" t="str">
            <v>1012-011</v>
          </cell>
          <cell r="B13" t="str">
            <v xml:space="preserve">BQ-CINE CBIA CC2042-502                           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 t="e">
            <v>#REF!</v>
          </cell>
          <cell r="AU13" t="str">
            <v/>
          </cell>
          <cell r="AV13" t="str">
            <v/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 t="str">
            <v/>
          </cell>
          <cell r="BH13" t="str">
            <v/>
          </cell>
        </row>
        <row r="14">
          <cell r="A14" t="str">
            <v>1012-012</v>
          </cell>
          <cell r="B14" t="str">
            <v xml:space="preserve">CGENA-AVIANCA SA                                  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1347820</v>
          </cell>
          <cell r="S14">
            <v>0</v>
          </cell>
          <cell r="T14">
            <v>20000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1367820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 t="e">
            <v>#REF!</v>
          </cell>
          <cell r="AU14" t="str">
            <v/>
          </cell>
          <cell r="AV14" t="str">
            <v/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 t="str">
            <v/>
          </cell>
          <cell r="BH14" t="str">
            <v/>
          </cell>
        </row>
        <row r="15">
          <cell r="A15" t="str">
            <v>1012-013</v>
          </cell>
          <cell r="B15" t="str">
            <v xml:space="preserve">BQ-CINE COLOMBIA                                  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1320870</v>
          </cell>
          <cell r="T15">
            <v>368443</v>
          </cell>
          <cell r="U15">
            <v>14354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1703667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 t="e">
            <v>#REF!</v>
          </cell>
          <cell r="AU15" t="str">
            <v/>
          </cell>
          <cell r="AV15" t="str">
            <v/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 t="str">
            <v/>
          </cell>
          <cell r="BH15" t="str">
            <v/>
          </cell>
        </row>
        <row r="16">
          <cell r="A16" t="str">
            <v>1012-014</v>
          </cell>
          <cell r="B16" t="str">
            <v xml:space="preserve">BQ-IMPALA COLOMBIA SA                             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596000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596000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 t="e">
            <v>#REF!</v>
          </cell>
          <cell r="AU16" t="str">
            <v/>
          </cell>
          <cell r="AV16" t="str">
            <v/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 t="str">
            <v/>
          </cell>
          <cell r="BH16" t="str">
            <v/>
          </cell>
        </row>
        <row r="17">
          <cell r="A17" t="str">
            <v>1012-015</v>
          </cell>
          <cell r="B17" t="str">
            <v xml:space="preserve">CGENA-IMPALA COLOMBIA SA                          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49129.49</v>
          </cell>
          <cell r="U17">
            <v>185881</v>
          </cell>
          <cell r="V17">
            <v>31035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266045.49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 t="e">
            <v>#REF!</v>
          </cell>
          <cell r="AU17" t="str">
            <v/>
          </cell>
          <cell r="AV17" t="str">
            <v/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 t="str">
            <v/>
          </cell>
          <cell r="BH17" t="str">
            <v/>
          </cell>
        </row>
        <row r="18">
          <cell r="A18" t="str">
            <v>1012-016</v>
          </cell>
          <cell r="B18" t="str">
            <v xml:space="preserve">BQ-CINE COLOMBIA SA                               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1600</v>
          </cell>
          <cell r="V18">
            <v>1391345</v>
          </cell>
          <cell r="W18">
            <v>6121503</v>
          </cell>
          <cell r="X18">
            <v>335133</v>
          </cell>
          <cell r="Y18">
            <v>1422</v>
          </cell>
          <cell r="Z18">
            <v>5300000</v>
          </cell>
          <cell r="AA18">
            <v>0</v>
          </cell>
          <cell r="AB18">
            <v>13151003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2300000</v>
          </cell>
          <cell r="AK18">
            <v>0</v>
          </cell>
          <cell r="AL18">
            <v>0</v>
          </cell>
          <cell r="AM18">
            <v>0</v>
          </cell>
          <cell r="AN18">
            <v>2300000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 t="e">
            <v>#REF!</v>
          </cell>
          <cell r="AU18" t="str">
            <v/>
          </cell>
          <cell r="AV18" t="str">
            <v/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 t="str">
            <v/>
          </cell>
          <cell r="BH18" t="str">
            <v/>
          </cell>
        </row>
        <row r="19">
          <cell r="A19" t="str">
            <v>1012-017</v>
          </cell>
          <cell r="B19" t="str">
            <v xml:space="preserve">BQ-CINE COLOMBIA SA                               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540000</v>
          </cell>
          <cell r="AA19">
            <v>0</v>
          </cell>
          <cell r="AB19">
            <v>540000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 t="e">
            <v>#REF!</v>
          </cell>
          <cell r="AU19" t="str">
            <v/>
          </cell>
          <cell r="AV19" t="str">
            <v/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 t="str">
            <v/>
          </cell>
          <cell r="BH19" t="str">
            <v/>
          </cell>
        </row>
        <row r="20">
          <cell r="A20" t="str">
            <v>1013-017</v>
          </cell>
          <cell r="B20" t="str">
            <v xml:space="preserve">BQ-HOTEL DANN CC1100-166                          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 t="e">
            <v>#REF!</v>
          </cell>
          <cell r="AU20" t="str">
            <v/>
          </cell>
          <cell r="AV20" t="str">
            <v/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449500</v>
          </cell>
          <cell r="BF20">
            <v>449500</v>
          </cell>
          <cell r="BG20" t="str">
            <v/>
          </cell>
          <cell r="BH20" t="str">
            <v/>
          </cell>
        </row>
        <row r="21">
          <cell r="A21" t="str">
            <v>1013-018</v>
          </cell>
          <cell r="B21" t="str">
            <v xml:space="preserve">MONT-SOCINSA                                      </v>
          </cell>
          <cell r="C21">
            <v>0</v>
          </cell>
          <cell r="D21">
            <v>0</v>
          </cell>
          <cell r="E21">
            <v>0</v>
          </cell>
          <cell r="F21">
            <v>8284104</v>
          </cell>
          <cell r="G21">
            <v>2071026</v>
          </cell>
          <cell r="H21">
            <v>2071026</v>
          </cell>
          <cell r="I21">
            <v>2071026</v>
          </cell>
          <cell r="J21">
            <v>2071026</v>
          </cell>
          <cell r="K21">
            <v>2071026</v>
          </cell>
          <cell r="L21">
            <v>2071026</v>
          </cell>
          <cell r="M21">
            <v>2071026</v>
          </cell>
          <cell r="N21">
            <v>2071026</v>
          </cell>
          <cell r="O21">
            <v>24852312</v>
          </cell>
          <cell r="P21">
            <v>1700200</v>
          </cell>
          <cell r="Q21">
            <v>1700200</v>
          </cell>
          <cell r="R21">
            <v>1700200</v>
          </cell>
          <cell r="S21">
            <v>3400400</v>
          </cell>
          <cell r="T21">
            <v>1700200</v>
          </cell>
          <cell r="U21">
            <v>1700200</v>
          </cell>
          <cell r="V21">
            <v>1700200</v>
          </cell>
          <cell r="W21">
            <v>1700200</v>
          </cell>
          <cell r="X21">
            <v>1700200</v>
          </cell>
          <cell r="Y21">
            <v>1700200</v>
          </cell>
          <cell r="Z21">
            <v>1700200</v>
          </cell>
          <cell r="AA21">
            <v>1700200</v>
          </cell>
          <cell r="AB21">
            <v>22102600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 t="e">
            <v>#REF!</v>
          </cell>
          <cell r="AU21" t="str">
            <v/>
          </cell>
          <cell r="AV21" t="str">
            <v/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 t="str">
            <v/>
          </cell>
          <cell r="BH21">
            <v>0.88935789957892042</v>
          </cell>
        </row>
        <row r="22">
          <cell r="A22" t="str">
            <v>1013-019</v>
          </cell>
          <cell r="B22" t="str">
            <v xml:space="preserve">MONT-AS CONSTRUCCIONES LT                         </v>
          </cell>
          <cell r="C22">
            <v>0</v>
          </cell>
          <cell r="D22">
            <v>0</v>
          </cell>
          <cell r="E22">
            <v>0</v>
          </cell>
          <cell r="F22">
            <v>22894564</v>
          </cell>
          <cell r="G22">
            <v>5723641</v>
          </cell>
          <cell r="H22">
            <v>5723641</v>
          </cell>
          <cell r="I22">
            <v>5723641</v>
          </cell>
          <cell r="J22">
            <v>5723641</v>
          </cell>
          <cell r="K22">
            <v>5723641</v>
          </cell>
          <cell r="L22">
            <v>5723641</v>
          </cell>
          <cell r="M22">
            <v>5723641</v>
          </cell>
          <cell r="N22">
            <v>5723641</v>
          </cell>
          <cell r="O22">
            <v>68683692</v>
          </cell>
          <cell r="P22">
            <v>4800000</v>
          </cell>
          <cell r="Q22">
            <v>5059647</v>
          </cell>
          <cell r="R22">
            <v>4800000</v>
          </cell>
          <cell r="S22">
            <v>4800000</v>
          </cell>
          <cell r="T22">
            <v>4800000</v>
          </cell>
          <cell r="U22">
            <v>4800000</v>
          </cell>
          <cell r="V22">
            <v>0</v>
          </cell>
          <cell r="W22">
            <v>0</v>
          </cell>
          <cell r="X22">
            <v>14568551</v>
          </cell>
          <cell r="Y22">
            <v>0</v>
          </cell>
          <cell r="Z22">
            <v>4800000</v>
          </cell>
          <cell r="AA22">
            <v>4800000</v>
          </cell>
          <cell r="AB22">
            <v>53228198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376400</v>
          </cell>
          <cell r="AK22">
            <v>0</v>
          </cell>
          <cell r="AL22">
            <v>0</v>
          </cell>
          <cell r="AM22">
            <v>0</v>
          </cell>
          <cell r="AN22">
            <v>376400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 t="e">
            <v>#REF!</v>
          </cell>
          <cell r="AU22" t="str">
            <v/>
          </cell>
          <cell r="AV22" t="str">
            <v/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 t="str">
            <v/>
          </cell>
          <cell r="BH22">
            <v>0.77497578318882454</v>
          </cell>
        </row>
        <row r="23">
          <cell r="A23" t="str">
            <v>1031-004</v>
          </cell>
          <cell r="B23" t="str">
            <v xml:space="preserve">SMR-OLIMPICA                                      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 t="e">
            <v>#REF!</v>
          </cell>
          <cell r="AU23">
            <v>72259777</v>
          </cell>
          <cell r="AV23" t="str">
            <v xml:space="preserve">SOLANO PINO RUBEN DARIO                 </v>
          </cell>
          <cell r="AW23">
            <v>96357300</v>
          </cell>
          <cell r="AX23">
            <v>107458734</v>
          </cell>
          <cell r="AY23">
            <v>70585075</v>
          </cell>
          <cell r="AZ23">
            <v>0</v>
          </cell>
          <cell r="BA23">
            <v>274401109</v>
          </cell>
          <cell r="BB23">
            <v>16540067</v>
          </cell>
          <cell r="BC23">
            <v>10239600</v>
          </cell>
          <cell r="BD23">
            <v>8472450</v>
          </cell>
          <cell r="BE23">
            <v>0</v>
          </cell>
          <cell r="BF23">
            <v>35252117</v>
          </cell>
          <cell r="BG23" t="str">
            <v/>
          </cell>
          <cell r="BH23" t="str">
            <v/>
          </cell>
        </row>
        <row r="24">
          <cell r="A24" t="str">
            <v>1031-016</v>
          </cell>
          <cell r="B24" t="str">
            <v xml:space="preserve">BQ-RUBEN SOLANO                                   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 t="e">
            <v>#REF!</v>
          </cell>
          <cell r="AU24">
            <v>72259777</v>
          </cell>
          <cell r="AV24" t="str">
            <v xml:space="preserve">SOLANO PINO RUBEN DARIO                 </v>
          </cell>
          <cell r="AW24">
            <v>0</v>
          </cell>
          <cell r="AX24">
            <v>0</v>
          </cell>
          <cell r="AY24">
            <v>0</v>
          </cell>
          <cell r="AZ24">
            <v>4350000</v>
          </cell>
          <cell r="BA24">
            <v>4350000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 t="str">
            <v/>
          </cell>
          <cell r="BH24" t="str">
            <v/>
          </cell>
        </row>
        <row r="25">
          <cell r="A25" t="str">
            <v>1031-017</v>
          </cell>
          <cell r="B25" t="str">
            <v xml:space="preserve">BQ-CC BUSNAVISTA II                               </v>
          </cell>
          <cell r="C25">
            <v>0</v>
          </cell>
          <cell r="D25">
            <v>6146400</v>
          </cell>
          <cell r="E25">
            <v>0</v>
          </cell>
          <cell r="F25">
            <v>6146400</v>
          </cell>
          <cell r="G25">
            <v>0</v>
          </cell>
          <cell r="H25">
            <v>6146400</v>
          </cell>
          <cell r="I25">
            <v>0</v>
          </cell>
          <cell r="J25">
            <v>6146400</v>
          </cell>
          <cell r="K25">
            <v>119240</v>
          </cell>
          <cell r="L25">
            <v>0</v>
          </cell>
          <cell r="M25">
            <v>6265640</v>
          </cell>
          <cell r="N25">
            <v>0</v>
          </cell>
          <cell r="O25">
            <v>30970480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155172</v>
          </cell>
          <cell r="AA25">
            <v>30000</v>
          </cell>
          <cell r="AB25">
            <v>185172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 t="e">
            <v>#REF!</v>
          </cell>
          <cell r="AU25">
            <v>900280551</v>
          </cell>
          <cell r="AV25" t="str">
            <v xml:space="preserve">CENTRO COMERCIAL BUENAVISTA II          </v>
          </cell>
          <cell r="AW25">
            <v>0</v>
          </cell>
          <cell r="AX25">
            <v>0</v>
          </cell>
          <cell r="AY25">
            <v>0</v>
          </cell>
          <cell r="AZ25">
            <v>12000000</v>
          </cell>
          <cell r="BA25">
            <v>12000000</v>
          </cell>
          <cell r="BB25">
            <v>0</v>
          </cell>
          <cell r="BC25">
            <v>0</v>
          </cell>
          <cell r="BD25">
            <v>0</v>
          </cell>
          <cell r="BE25">
            <v>14896013.390000001</v>
          </cell>
          <cell r="BF25">
            <v>14896013.390000001</v>
          </cell>
          <cell r="BG25" t="str">
            <v/>
          </cell>
          <cell r="BH25">
            <v>5.9789838581772066E-3</v>
          </cell>
        </row>
        <row r="26">
          <cell r="A26" t="str">
            <v>1031-018</v>
          </cell>
          <cell r="B26" t="str">
            <v xml:space="preserve">SMR-CC BUENAVISTA                                 </v>
          </cell>
          <cell r="C26">
            <v>6000000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6000000</v>
          </cell>
          <cell r="I26">
            <v>6000000</v>
          </cell>
          <cell r="J26">
            <v>0</v>
          </cell>
          <cell r="K26">
            <v>6000000</v>
          </cell>
          <cell r="L26">
            <v>0</v>
          </cell>
          <cell r="M26">
            <v>0</v>
          </cell>
          <cell r="N26">
            <v>0</v>
          </cell>
          <cell r="O26">
            <v>24000000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154000</v>
          </cell>
          <cell r="Z26">
            <v>1006300</v>
          </cell>
          <cell r="AA26">
            <v>0</v>
          </cell>
          <cell r="AB26">
            <v>1160300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 t="e">
            <v>#REF!</v>
          </cell>
          <cell r="AU26" t="str">
            <v/>
          </cell>
          <cell r="AV26" t="str">
            <v/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 t="str">
            <v/>
          </cell>
          <cell r="BH26">
            <v>4.8345833333333331E-2</v>
          </cell>
        </row>
        <row r="27">
          <cell r="A27" t="str">
            <v>1031-019</v>
          </cell>
          <cell r="B27" t="str">
            <v xml:space="preserve">BQ-CC BUENAVISTA 1                                </v>
          </cell>
          <cell r="C27">
            <v>0</v>
          </cell>
          <cell r="D27">
            <v>5700000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5700000</v>
          </cell>
          <cell r="K27">
            <v>0</v>
          </cell>
          <cell r="L27">
            <v>5700000</v>
          </cell>
          <cell r="M27">
            <v>0</v>
          </cell>
          <cell r="N27">
            <v>0</v>
          </cell>
          <cell r="O27">
            <v>17100000</v>
          </cell>
          <cell r="P27">
            <v>4270000</v>
          </cell>
          <cell r="Q27">
            <v>4173600</v>
          </cell>
          <cell r="R27">
            <v>0</v>
          </cell>
          <cell r="S27">
            <v>0</v>
          </cell>
          <cell r="T27">
            <v>0</v>
          </cell>
          <cell r="U27">
            <v>4200000</v>
          </cell>
          <cell r="V27">
            <v>4800000</v>
          </cell>
          <cell r="W27">
            <v>4800000</v>
          </cell>
          <cell r="X27">
            <v>-5400000</v>
          </cell>
          <cell r="Y27">
            <v>4800000</v>
          </cell>
          <cell r="Z27">
            <v>0</v>
          </cell>
          <cell r="AA27">
            <v>0</v>
          </cell>
          <cell r="AB27">
            <v>21643600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 t="e">
            <v>#REF!</v>
          </cell>
          <cell r="AU27" t="str">
            <v/>
          </cell>
          <cell r="AV27" t="str">
            <v/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 t="str">
            <v/>
          </cell>
          <cell r="BH27">
            <v>1.2657076023391813</v>
          </cell>
        </row>
        <row r="28">
          <cell r="A28" t="str">
            <v>1031-020</v>
          </cell>
          <cell r="B28" t="str">
            <v xml:space="preserve">BQ-P&amp;METAL SHOP                                   </v>
          </cell>
          <cell r="C28">
            <v>0</v>
          </cell>
          <cell r="D28">
            <v>0</v>
          </cell>
          <cell r="E28">
            <v>0</v>
          </cell>
          <cell r="F28">
            <v>14827587</v>
          </cell>
          <cell r="G28">
            <v>-14827587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 t="e">
            <v>#REF!</v>
          </cell>
          <cell r="AU28" t="str">
            <v/>
          </cell>
          <cell r="AV28" t="str">
            <v/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 t="str">
            <v/>
          </cell>
          <cell r="BH28" t="str">
            <v/>
          </cell>
        </row>
        <row r="29">
          <cell r="A29" t="str">
            <v>1041-003</v>
          </cell>
          <cell r="B29" t="str">
            <v xml:space="preserve">CERREJON ADTIVO.                                  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30259361</v>
          </cell>
          <cell r="Q29">
            <v>28707643</v>
          </cell>
          <cell r="R29">
            <v>18940359</v>
          </cell>
          <cell r="S29">
            <v>368526</v>
          </cell>
          <cell r="T29">
            <v>135264</v>
          </cell>
          <cell r="U29">
            <v>289789</v>
          </cell>
          <cell r="V29">
            <v>164000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78864942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 t="e">
            <v>#REF!</v>
          </cell>
          <cell r="AU29" t="str">
            <v/>
          </cell>
          <cell r="AV29" t="str">
            <v/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336964120.95999998</v>
          </cell>
          <cell r="BC29">
            <v>327422119.13999999</v>
          </cell>
          <cell r="BD29">
            <v>328134938.00999999</v>
          </cell>
          <cell r="BE29">
            <v>370141923</v>
          </cell>
          <cell r="BF29">
            <v>1362663101.1099999</v>
          </cell>
          <cell r="BG29" t="str">
            <v/>
          </cell>
          <cell r="BH29" t="str">
            <v/>
          </cell>
          <cell r="BI29" t="str">
            <v>Cerrejón traslados</v>
          </cell>
        </row>
        <row r="30">
          <cell r="A30" t="str">
            <v>1041-004</v>
          </cell>
          <cell r="B30" t="str">
            <v xml:space="preserve">CERREJON OPERATIVO                                </v>
          </cell>
          <cell r="C30">
            <v>121901425</v>
          </cell>
          <cell r="D30">
            <v>348574559</v>
          </cell>
          <cell r="E30">
            <v>0</v>
          </cell>
          <cell r="F30">
            <v>158156183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628632167</v>
          </cell>
          <cell r="P30">
            <v>161886436.25</v>
          </cell>
          <cell r="Q30">
            <v>150580110.25</v>
          </cell>
          <cell r="R30">
            <v>80002245.25</v>
          </cell>
          <cell r="S30">
            <v>23398084.25</v>
          </cell>
          <cell r="T30">
            <v>-81230.75</v>
          </cell>
          <cell r="U30">
            <v>974507.25</v>
          </cell>
          <cell r="V30">
            <v>-4586586.75</v>
          </cell>
          <cell r="W30">
            <v>160015.25</v>
          </cell>
          <cell r="X30">
            <v>160015.25</v>
          </cell>
          <cell r="Y30">
            <v>-160015.25</v>
          </cell>
          <cell r="Z30">
            <v>0</v>
          </cell>
          <cell r="AA30">
            <v>7778</v>
          </cell>
          <cell r="AB30">
            <v>412341359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-167356114</v>
          </cell>
          <cell r="AP30">
            <v>0</v>
          </cell>
          <cell r="AQ30">
            <v>0</v>
          </cell>
          <cell r="AR30">
            <v>0</v>
          </cell>
          <cell r="AS30" t="e">
            <v>#REF!</v>
          </cell>
          <cell r="AU30">
            <v>860069804</v>
          </cell>
          <cell r="AV30" t="str">
            <v xml:space="preserve">CARBONES DEL CERREJON LIMITED           </v>
          </cell>
          <cell r="AW30">
            <v>3091138433</v>
          </cell>
          <cell r="AX30">
            <v>3035806816</v>
          </cell>
          <cell r="AY30">
            <v>3075691279</v>
          </cell>
          <cell r="AZ30">
            <v>3504525443</v>
          </cell>
          <cell r="BA30">
            <v>12707161971</v>
          </cell>
          <cell r="BB30">
            <v>1874241330.6700001</v>
          </cell>
          <cell r="BC30">
            <v>1822560483.4300001</v>
          </cell>
          <cell r="BD30">
            <v>2049726070.74</v>
          </cell>
          <cell r="BE30">
            <v>2151143491.25</v>
          </cell>
          <cell r="BF30">
            <v>7897671376.0900002</v>
          </cell>
          <cell r="BG30" t="str">
            <v/>
          </cell>
          <cell r="BH30">
            <v>0.65593423411309459</v>
          </cell>
          <cell r="BI30" t="str">
            <v>Cerrejón traslados</v>
          </cell>
        </row>
        <row r="31">
          <cell r="A31" t="str">
            <v>1041-005</v>
          </cell>
          <cell r="B31" t="str">
            <v xml:space="preserve">CIENGA-MANTTO DRUMMOND                            </v>
          </cell>
          <cell r="C31">
            <v>38478205</v>
          </cell>
          <cell r="D31">
            <v>34910899</v>
          </cell>
          <cell r="E31">
            <v>34055743</v>
          </cell>
          <cell r="F31">
            <v>34055743</v>
          </cell>
          <cell r="G31">
            <v>30818586</v>
          </cell>
          <cell r="H31">
            <v>30818586</v>
          </cell>
          <cell r="I31">
            <v>30818586</v>
          </cell>
          <cell r="J31">
            <v>34169917</v>
          </cell>
          <cell r="K31">
            <v>25780925</v>
          </cell>
          <cell r="L31">
            <v>37521248</v>
          </cell>
          <cell r="M31">
            <v>36323903</v>
          </cell>
          <cell r="N31">
            <v>39207578</v>
          </cell>
          <cell r="O31">
            <v>406959919</v>
          </cell>
          <cell r="P31">
            <v>24820845.829999998</v>
          </cell>
          <cell r="Q31">
            <v>24709263</v>
          </cell>
          <cell r="R31">
            <v>24808962.600000001</v>
          </cell>
          <cell r="S31">
            <v>24032512.170000002</v>
          </cell>
          <cell r="T31">
            <v>28476015.989999998</v>
          </cell>
          <cell r="U31">
            <v>25979901.02</v>
          </cell>
          <cell r="V31">
            <v>25000431.879999999</v>
          </cell>
          <cell r="W31">
            <v>29666764.989999998</v>
          </cell>
          <cell r="X31">
            <v>26477317</v>
          </cell>
          <cell r="Y31">
            <v>25670988.039999999</v>
          </cell>
          <cell r="Z31">
            <v>24935425.390000001</v>
          </cell>
          <cell r="AA31">
            <v>26661540.559999999</v>
          </cell>
          <cell r="AB31">
            <v>311239968.47000003</v>
          </cell>
          <cell r="AC31">
            <v>0</v>
          </cell>
          <cell r="AD31">
            <v>-21588.43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109230</v>
          </cell>
          <cell r="AL31">
            <v>0</v>
          </cell>
          <cell r="AM31">
            <v>0</v>
          </cell>
          <cell r="AN31">
            <v>109230</v>
          </cell>
          <cell r="AO31">
            <v>43128239</v>
          </cell>
          <cell r="AP31">
            <v>0</v>
          </cell>
          <cell r="AQ31">
            <v>0</v>
          </cell>
          <cell r="AR31">
            <v>0</v>
          </cell>
          <cell r="AS31" t="e">
            <v>#REF!</v>
          </cell>
          <cell r="AU31">
            <v>800021308</v>
          </cell>
          <cell r="AV31" t="str">
            <v xml:space="preserve">DRUMMOND LTD                            </v>
          </cell>
          <cell r="AW31">
            <v>354613932</v>
          </cell>
          <cell r="AX31">
            <v>315879469</v>
          </cell>
          <cell r="AY31">
            <v>311999227</v>
          </cell>
          <cell r="AZ31">
            <v>364096271</v>
          </cell>
          <cell r="BA31">
            <v>1346588899</v>
          </cell>
          <cell r="BB31">
            <v>290717276.26999998</v>
          </cell>
          <cell r="BC31">
            <v>322288992.08999997</v>
          </cell>
          <cell r="BD31">
            <v>250482624.00999999</v>
          </cell>
          <cell r="BE31">
            <v>292591011.69999999</v>
          </cell>
          <cell r="BF31">
            <v>1156079904.0699999</v>
          </cell>
          <cell r="BG31" t="str">
            <v/>
          </cell>
          <cell r="BH31">
            <v>0.76479268335513906</v>
          </cell>
        </row>
        <row r="32">
          <cell r="A32" t="str">
            <v>1041-006</v>
          </cell>
          <cell r="B32" t="str">
            <v xml:space="preserve">CIENGA-CORRECT  DRUMMON                           </v>
          </cell>
          <cell r="C32">
            <v>0</v>
          </cell>
          <cell r="D32">
            <v>6890156</v>
          </cell>
          <cell r="E32">
            <v>0</v>
          </cell>
          <cell r="F32">
            <v>10940823</v>
          </cell>
          <cell r="G32">
            <v>15433154</v>
          </cell>
          <cell r="H32">
            <v>8740910</v>
          </cell>
          <cell r="I32">
            <v>10342203</v>
          </cell>
          <cell r="J32">
            <v>9835341</v>
          </cell>
          <cell r="K32">
            <v>16140418</v>
          </cell>
          <cell r="L32">
            <v>3913548</v>
          </cell>
          <cell r="M32">
            <v>10067664</v>
          </cell>
          <cell r="N32">
            <v>15114458</v>
          </cell>
          <cell r="O32">
            <v>107418675</v>
          </cell>
          <cell r="P32">
            <v>1179794.1100000001</v>
          </cell>
          <cell r="Q32">
            <v>4600789.1100000003</v>
          </cell>
          <cell r="R32">
            <v>8000</v>
          </cell>
          <cell r="S32">
            <v>5815004.7599999998</v>
          </cell>
          <cell r="T32">
            <v>10630823.699999999</v>
          </cell>
          <cell r="U32">
            <v>4424710.9800000004</v>
          </cell>
          <cell r="V32">
            <v>15652075.4</v>
          </cell>
          <cell r="W32">
            <v>9076179.0999999996</v>
          </cell>
          <cell r="X32">
            <v>9866007.4199999999</v>
          </cell>
          <cell r="Y32">
            <v>3469783.87</v>
          </cell>
          <cell r="Z32">
            <v>6694705.5199999996</v>
          </cell>
          <cell r="AA32">
            <v>10750129.66</v>
          </cell>
          <cell r="AB32">
            <v>82168003.629999995</v>
          </cell>
          <cell r="AC32">
            <v>0</v>
          </cell>
          <cell r="AD32">
            <v>1105937.95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16429417</v>
          </cell>
          <cell r="AP32">
            <v>0</v>
          </cell>
          <cell r="AQ32">
            <v>0</v>
          </cell>
          <cell r="AR32">
            <v>0</v>
          </cell>
          <cell r="AS32" t="e">
            <v>#REF!</v>
          </cell>
          <cell r="AU32">
            <v>800021308</v>
          </cell>
          <cell r="AV32" t="str">
            <v xml:space="preserve">DRUMMOND LTD                            </v>
          </cell>
          <cell r="AW32">
            <v>0</v>
          </cell>
          <cell r="AX32">
            <v>57368598</v>
          </cell>
          <cell r="AY32">
            <v>207017892</v>
          </cell>
          <cell r="AZ32">
            <v>113825351</v>
          </cell>
          <cell r="BA32">
            <v>378211841</v>
          </cell>
          <cell r="BB32">
            <v>0</v>
          </cell>
          <cell r="BC32">
            <v>31438251.68</v>
          </cell>
          <cell r="BD32">
            <v>155516733</v>
          </cell>
          <cell r="BE32">
            <v>67370092.459999993</v>
          </cell>
          <cell r="BF32">
            <v>254325077.13999999</v>
          </cell>
          <cell r="BG32" t="str">
            <v/>
          </cell>
          <cell r="BH32">
            <v>0.76493220224509373</v>
          </cell>
        </row>
        <row r="33">
          <cell r="A33" t="str">
            <v>1041-007</v>
          </cell>
          <cell r="B33" t="str">
            <v xml:space="preserve">LA LOMA-DRUMMOND                                  </v>
          </cell>
          <cell r="C33">
            <v>0</v>
          </cell>
          <cell r="D33">
            <v>386358567</v>
          </cell>
          <cell r="E33">
            <v>384918567</v>
          </cell>
          <cell r="F33">
            <v>371645367</v>
          </cell>
          <cell r="G33">
            <v>13273200</v>
          </cell>
          <cell r="H33">
            <v>651238613</v>
          </cell>
          <cell r="I33">
            <v>280406906</v>
          </cell>
          <cell r="J33">
            <v>305961267</v>
          </cell>
          <cell r="K33">
            <v>294810898</v>
          </cell>
          <cell r="L33">
            <v>301653863</v>
          </cell>
          <cell r="M33">
            <v>371935430</v>
          </cell>
          <cell r="N33">
            <v>876396476</v>
          </cell>
          <cell r="O33">
            <v>4238599154</v>
          </cell>
          <cell r="P33">
            <v>0</v>
          </cell>
          <cell r="Q33">
            <v>241484731</v>
          </cell>
          <cell r="R33">
            <v>257715819</v>
          </cell>
          <cell r="S33">
            <v>267763454</v>
          </cell>
          <cell r="T33">
            <v>276500974</v>
          </cell>
          <cell r="U33">
            <v>258192778</v>
          </cell>
          <cell r="V33">
            <v>263574041</v>
          </cell>
          <cell r="W33">
            <v>301913497</v>
          </cell>
          <cell r="X33">
            <v>242247339</v>
          </cell>
          <cell r="Y33">
            <v>245577723</v>
          </cell>
          <cell r="Z33">
            <v>268467370</v>
          </cell>
          <cell r="AA33">
            <v>615036876</v>
          </cell>
          <cell r="AB33">
            <v>3238474602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30000000</v>
          </cell>
          <cell r="AK33">
            <v>7725530</v>
          </cell>
          <cell r="AL33">
            <v>0</v>
          </cell>
          <cell r="AM33">
            <v>0</v>
          </cell>
          <cell r="AN33">
            <v>37725530</v>
          </cell>
          <cell r="AO33">
            <v>874848196.77999997</v>
          </cell>
          <cell r="AP33">
            <v>0</v>
          </cell>
          <cell r="AQ33">
            <v>12954888000</v>
          </cell>
          <cell r="AR33">
            <v>10738224000</v>
          </cell>
          <cell r="AS33" t="e">
            <v>#REF!</v>
          </cell>
          <cell r="AU33">
            <v>800021308</v>
          </cell>
          <cell r="AV33" t="str">
            <v xml:space="preserve">DRUMMOND LTD                            </v>
          </cell>
          <cell r="AW33">
            <v>0</v>
          </cell>
          <cell r="AX33">
            <v>0</v>
          </cell>
          <cell r="AY33">
            <v>0</v>
          </cell>
          <cell r="AZ33">
            <v>1250643561</v>
          </cell>
          <cell r="BA33">
            <v>1250643561</v>
          </cell>
          <cell r="BB33">
            <v>0</v>
          </cell>
          <cell r="BC33">
            <v>0</v>
          </cell>
          <cell r="BD33">
            <v>0</v>
          </cell>
          <cell r="BE33">
            <v>1018888906</v>
          </cell>
          <cell r="BF33">
            <v>1018888906</v>
          </cell>
          <cell r="BG33">
            <v>0.82889361914977577</v>
          </cell>
          <cell r="BH33">
            <v>0.76404361071601345</v>
          </cell>
          <cell r="BI33" t="str">
            <v xml:space="preserve">LA LOMA-DRUMMOND              </v>
          </cell>
        </row>
        <row r="34">
          <cell r="A34" t="str">
            <v>1051-201</v>
          </cell>
          <cell r="B34" t="str">
            <v xml:space="preserve">SMR-CC BUENAVISTA                                 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 t="e">
            <v>#REF!</v>
          </cell>
          <cell r="AU34" t="str">
            <v/>
          </cell>
          <cell r="AV34" t="str">
            <v/>
          </cell>
          <cell r="AW34">
            <v>0</v>
          </cell>
          <cell r="AX34">
            <v>0</v>
          </cell>
          <cell r="AY34">
            <v>0</v>
          </cell>
          <cell r="AZ34">
            <v>819000</v>
          </cell>
          <cell r="BA34">
            <v>819000</v>
          </cell>
          <cell r="BB34">
            <v>0</v>
          </cell>
          <cell r="BC34">
            <v>0</v>
          </cell>
          <cell r="BD34">
            <v>0</v>
          </cell>
          <cell r="BE34">
            <v>512500</v>
          </cell>
          <cell r="BF34">
            <v>512500</v>
          </cell>
          <cell r="BG34" t="str">
            <v/>
          </cell>
          <cell r="BH34" t="str">
            <v/>
          </cell>
        </row>
        <row r="35">
          <cell r="A35" t="str">
            <v>1051-221</v>
          </cell>
          <cell r="B35" t="str">
            <v xml:space="preserve">RACHA-WOOD GROUP                                  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 t="e">
            <v>#REF!</v>
          </cell>
          <cell r="AU35" t="str">
            <v/>
          </cell>
          <cell r="AV35" t="str">
            <v/>
          </cell>
          <cell r="AW35">
            <v>0</v>
          </cell>
          <cell r="AX35">
            <v>0</v>
          </cell>
          <cell r="AY35">
            <v>0</v>
          </cell>
          <cell r="AZ35">
            <v>1154180</v>
          </cell>
          <cell r="BA35">
            <v>1154180</v>
          </cell>
          <cell r="BB35">
            <v>0</v>
          </cell>
          <cell r="BC35">
            <v>0</v>
          </cell>
          <cell r="BD35">
            <v>0</v>
          </cell>
          <cell r="BE35">
            <v>524107</v>
          </cell>
          <cell r="BF35">
            <v>524107</v>
          </cell>
          <cell r="BG35" t="str">
            <v/>
          </cell>
          <cell r="BH35" t="str">
            <v/>
          </cell>
        </row>
        <row r="36">
          <cell r="A36" t="str">
            <v>1051-225</v>
          </cell>
          <cell r="B36" t="str">
            <v xml:space="preserve">BQ-PYM METALSHOP S.A.S                            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 t="e">
            <v>#REF!</v>
          </cell>
          <cell r="AU36">
            <v>900574806</v>
          </cell>
          <cell r="AV36" t="str">
            <v xml:space="preserve">P Y M METALSHOP S.A.S.                  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 t="str">
            <v/>
          </cell>
          <cell r="BH36" t="str">
            <v/>
          </cell>
        </row>
        <row r="37">
          <cell r="A37" t="str">
            <v>1051-226</v>
          </cell>
          <cell r="B37" t="str">
            <v xml:space="preserve">RACHA-WOOD GROUP                                  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 t="e">
            <v>#REF!</v>
          </cell>
          <cell r="AU37">
            <v>830090773</v>
          </cell>
          <cell r="AV37" t="str">
            <v xml:space="preserve">WOOD GROUP PSN COLOMBIA S.A.            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 t="str">
            <v/>
          </cell>
          <cell r="BH37" t="str">
            <v/>
          </cell>
        </row>
        <row r="38">
          <cell r="A38" t="str">
            <v>1051-227</v>
          </cell>
          <cell r="B38" t="str">
            <v xml:space="preserve">BQ-REFRILITORAL                                   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 t="e">
            <v>#REF!</v>
          </cell>
          <cell r="AU38">
            <v>800240218</v>
          </cell>
          <cell r="AV38" t="str">
            <v>REFRILITORAL CASABUENAS CORTES &amp; CIA SAS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 t="str">
            <v/>
          </cell>
          <cell r="BH38" t="str">
            <v/>
          </cell>
        </row>
        <row r="39">
          <cell r="A39" t="str">
            <v>1051-228</v>
          </cell>
          <cell r="B39" t="str">
            <v xml:space="preserve">BQ-ZONA FRANCA CELSIA                             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 t="e">
            <v>#REF!</v>
          </cell>
          <cell r="AU39">
            <v>830113630</v>
          </cell>
          <cell r="AV39" t="str">
            <v xml:space="preserve">ZONA FRANCA CELSIA SA ESP               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 t="str">
            <v/>
          </cell>
          <cell r="BH39" t="str">
            <v/>
          </cell>
        </row>
        <row r="40">
          <cell r="A40" t="str">
            <v>1051-229</v>
          </cell>
          <cell r="B40" t="str">
            <v xml:space="preserve">BQ-P&amp;METAL SHOP                                   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 t="e">
            <v>#REF!</v>
          </cell>
          <cell r="AU40">
            <v>900574806</v>
          </cell>
          <cell r="AV40" t="str">
            <v xml:space="preserve">P Y M METALSHOP S.A.S.                  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 t="str">
            <v/>
          </cell>
          <cell r="BH40" t="str">
            <v/>
          </cell>
        </row>
        <row r="41">
          <cell r="A41" t="str">
            <v>1051-230</v>
          </cell>
          <cell r="B41" t="str">
            <v xml:space="preserve">LA LOMA-DRUMMOND                                  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 t="e">
            <v>#REF!</v>
          </cell>
          <cell r="AU41">
            <v>800021308</v>
          </cell>
          <cell r="AV41" t="str">
            <v xml:space="preserve">DRUMMOND LTD                            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 t="str">
            <v/>
          </cell>
          <cell r="BH41" t="str">
            <v/>
          </cell>
        </row>
        <row r="42">
          <cell r="A42" t="str">
            <v>1051-231</v>
          </cell>
          <cell r="B42" t="str">
            <v xml:space="preserve">BQ-P&amp;METALSHOP                                    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 t="e">
            <v>#REF!</v>
          </cell>
          <cell r="AU42">
            <v>900574806</v>
          </cell>
          <cell r="AV42" t="str">
            <v xml:space="preserve">P Y M METALSHOP S.A.S.                  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 t="str">
            <v/>
          </cell>
          <cell r="BH42" t="str">
            <v/>
          </cell>
        </row>
        <row r="43">
          <cell r="A43" t="str">
            <v>1051-233</v>
          </cell>
          <cell r="B43" t="str">
            <v xml:space="preserve">BQ-ZONA FRANCA CELSIA SA                          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 t="e">
            <v>#REF!</v>
          </cell>
          <cell r="AU43">
            <v>830113630</v>
          </cell>
          <cell r="AV43" t="str">
            <v xml:space="preserve">ZONA FRANCA CELSIA SA ESP               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 t="str">
            <v/>
          </cell>
          <cell r="BH43" t="str">
            <v/>
          </cell>
        </row>
        <row r="44">
          <cell r="A44" t="str">
            <v>1051-234</v>
          </cell>
          <cell r="B44" t="str">
            <v xml:space="preserve">BQ-PYMETALSHOP                                    </v>
          </cell>
          <cell r="C44">
            <v>4101000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4101000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 t="e">
            <v>#REF!</v>
          </cell>
          <cell r="AU44" t="str">
            <v/>
          </cell>
          <cell r="AV44" t="str">
            <v/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 t="str">
            <v/>
          </cell>
          <cell r="BH44">
            <v>0</v>
          </cell>
        </row>
        <row r="45">
          <cell r="A45" t="str">
            <v>1051-235</v>
          </cell>
          <cell r="B45" t="str">
            <v xml:space="preserve">BQ-REFRILITORAL                                   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 t="e">
            <v>#REF!</v>
          </cell>
          <cell r="AU45">
            <v>800240218</v>
          </cell>
          <cell r="AV45" t="str">
            <v>REFRILITORAL CASABUENAS CORTES &amp; CIA SAS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 t="str">
            <v/>
          </cell>
          <cell r="BH45" t="str">
            <v/>
          </cell>
        </row>
        <row r="46">
          <cell r="A46" t="str">
            <v>1051-236</v>
          </cell>
          <cell r="B46" t="str">
            <v xml:space="preserve">RACHA-CHEVRON PETROLEUM                           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 t="e">
            <v>#REF!</v>
          </cell>
          <cell r="AU46">
            <v>860005223</v>
          </cell>
          <cell r="AV46" t="str">
            <v xml:space="preserve">CHEVRON PETROLEUM COMPANY               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 t="str">
            <v/>
          </cell>
          <cell r="BH46" t="str">
            <v/>
          </cell>
        </row>
        <row r="47">
          <cell r="A47" t="str">
            <v>1051-237</v>
          </cell>
          <cell r="B47" t="str">
            <v xml:space="preserve">BQ-P&amp;M METALSHOP SAS                              </v>
          </cell>
          <cell r="C47">
            <v>0</v>
          </cell>
          <cell r="D47">
            <v>4480000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4480000</v>
          </cell>
          <cell r="P47">
            <v>0</v>
          </cell>
          <cell r="Q47">
            <v>506815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506815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 t="e">
            <v>#REF!</v>
          </cell>
          <cell r="AU47" t="str">
            <v/>
          </cell>
          <cell r="AV47" t="str">
            <v/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 t="str">
            <v/>
          </cell>
          <cell r="BH47">
            <v>0.11312834821428572</v>
          </cell>
        </row>
        <row r="48">
          <cell r="A48" t="str">
            <v>1051-238</v>
          </cell>
          <cell r="B48" t="str">
            <v xml:space="preserve">BQ-PYM METAL SHOP                                 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125200</v>
          </cell>
          <cell r="S48">
            <v>425680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550880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 t="e">
            <v>#REF!</v>
          </cell>
          <cell r="AU48" t="str">
            <v/>
          </cell>
          <cell r="AV48" t="str">
            <v/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 t="str">
            <v/>
          </cell>
          <cell r="BH48" t="str">
            <v/>
          </cell>
        </row>
        <row r="49">
          <cell r="A49" t="str">
            <v>1051-239</v>
          </cell>
          <cell r="B49" t="str">
            <v xml:space="preserve">BQ-Z.F. CELSIA SA                                 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9206600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9206600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7100458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7100458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 t="e">
            <v>#REF!</v>
          </cell>
          <cell r="AU49" t="str">
            <v/>
          </cell>
          <cell r="AV49" t="str">
            <v/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 t="str">
            <v/>
          </cell>
          <cell r="BH49">
            <v>0.77123563530510719</v>
          </cell>
        </row>
        <row r="50">
          <cell r="A50" t="str">
            <v>1051-240</v>
          </cell>
          <cell r="B50" t="str">
            <v xml:space="preserve">BQ-ZONA FRANCA CELSIA                             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2080000</v>
          </cell>
          <cell r="L50">
            <v>0</v>
          </cell>
          <cell r="M50">
            <v>0</v>
          </cell>
          <cell r="N50">
            <v>0</v>
          </cell>
          <cell r="O50">
            <v>2080000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1559000</v>
          </cell>
          <cell r="Y50">
            <v>0</v>
          </cell>
          <cell r="Z50">
            <v>0</v>
          </cell>
          <cell r="AA50">
            <v>0</v>
          </cell>
          <cell r="AB50">
            <v>1559000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 t="e">
            <v>#REF!</v>
          </cell>
          <cell r="AU50" t="str">
            <v/>
          </cell>
          <cell r="AV50" t="str">
            <v/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 t="str">
            <v/>
          </cell>
          <cell r="BH50">
            <v>0.74951923076923077</v>
          </cell>
        </row>
        <row r="51">
          <cell r="A51" t="str">
            <v>1051-241</v>
          </cell>
          <cell r="B51" t="str">
            <v xml:space="preserve">BQ-ZONA FRANCA CELSIA                             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7800000</v>
          </cell>
          <cell r="M51">
            <v>0</v>
          </cell>
          <cell r="N51">
            <v>0</v>
          </cell>
          <cell r="O51">
            <v>7800000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5833000</v>
          </cell>
          <cell r="Z51">
            <v>110000</v>
          </cell>
          <cell r="AA51">
            <v>0</v>
          </cell>
          <cell r="AB51">
            <v>5943000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 t="e">
            <v>#REF!</v>
          </cell>
          <cell r="AU51" t="str">
            <v/>
          </cell>
          <cell r="AV51" t="str">
            <v/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 t="str">
            <v/>
          </cell>
          <cell r="BH51">
            <v>0.76192307692307693</v>
          </cell>
        </row>
        <row r="52">
          <cell r="A52" t="str">
            <v>1051-242</v>
          </cell>
          <cell r="B52" t="str">
            <v xml:space="preserve">BQ-Z.F. CELSIA SA                                 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5265000</v>
          </cell>
          <cell r="N52">
            <v>0</v>
          </cell>
          <cell r="O52">
            <v>5265000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3264000</v>
          </cell>
          <cell r="AA52">
            <v>0</v>
          </cell>
          <cell r="AB52">
            <v>3264000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 t="e">
            <v>#REF!</v>
          </cell>
          <cell r="AU52" t="str">
            <v/>
          </cell>
          <cell r="AV52" t="str">
            <v/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 t="str">
            <v/>
          </cell>
          <cell r="BH52">
            <v>0.61994301994301992</v>
          </cell>
        </row>
        <row r="53">
          <cell r="A53" t="str">
            <v>1051-243</v>
          </cell>
          <cell r="B53" t="str">
            <v xml:space="preserve">BQ-ZONA FRANCA CELSIA                             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2184000</v>
          </cell>
          <cell r="O53">
            <v>2184000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1596797</v>
          </cell>
          <cell r="AB53">
            <v>1596797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 t="e">
            <v>#REF!</v>
          </cell>
          <cell r="AU53" t="str">
            <v/>
          </cell>
          <cell r="AV53" t="str">
            <v/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 t="str">
            <v/>
          </cell>
          <cell r="BH53">
            <v>0.73113415750915756</v>
          </cell>
        </row>
        <row r="54">
          <cell r="A54" t="str">
            <v>1061-009</v>
          </cell>
          <cell r="B54" t="str">
            <v xml:space="preserve">BQ-PROM HOTEL DANN CARLTO                         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 t="e">
            <v>#REF!</v>
          </cell>
          <cell r="AU54" t="str">
            <v/>
          </cell>
          <cell r="AV54" t="str">
            <v/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 t="str">
            <v/>
          </cell>
          <cell r="BH54" t="str">
            <v/>
          </cell>
        </row>
        <row r="55">
          <cell r="A55" t="str">
            <v>1061-069</v>
          </cell>
          <cell r="B55" t="str">
            <v xml:space="preserve">RACHA-CHEVRON                                     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 t="e">
            <v>#REF!</v>
          </cell>
          <cell r="AU55" t="str">
            <v/>
          </cell>
          <cell r="AV55" t="str">
            <v/>
          </cell>
          <cell r="AW55">
            <v>0</v>
          </cell>
          <cell r="AX55">
            <v>0</v>
          </cell>
          <cell r="AY55">
            <v>5904000</v>
          </cell>
          <cell r="AZ55">
            <v>0</v>
          </cell>
          <cell r="BA55">
            <v>5904000</v>
          </cell>
          <cell r="BB55">
            <v>0</v>
          </cell>
          <cell r="BC55">
            <v>1709178.96</v>
          </cell>
          <cell r="BD55">
            <v>2948695</v>
          </cell>
          <cell r="BE55">
            <v>0</v>
          </cell>
          <cell r="BF55">
            <v>4657873.96</v>
          </cell>
          <cell r="BG55" t="str">
            <v/>
          </cell>
          <cell r="BH55" t="str">
            <v/>
          </cell>
        </row>
        <row r="56">
          <cell r="A56" t="str">
            <v>1061-084</v>
          </cell>
          <cell r="B56" t="str">
            <v xml:space="preserve">LA LOMA CESAR-DRUMMOND                            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 t="e">
            <v>#REF!</v>
          </cell>
          <cell r="AU56" t="str">
            <v/>
          </cell>
          <cell r="AV56" t="str">
            <v/>
          </cell>
          <cell r="AW56">
            <v>0</v>
          </cell>
          <cell r="AX56">
            <v>0</v>
          </cell>
          <cell r="AY56">
            <v>0</v>
          </cell>
          <cell r="AZ56">
            <v>13676623</v>
          </cell>
          <cell r="BA56">
            <v>13676623</v>
          </cell>
          <cell r="BB56">
            <v>0</v>
          </cell>
          <cell r="BC56">
            <v>0</v>
          </cell>
          <cell r="BD56">
            <v>0</v>
          </cell>
          <cell r="BE56">
            <v>8896013.3699999992</v>
          </cell>
          <cell r="BF56">
            <v>8896013.3699999992</v>
          </cell>
          <cell r="BG56" t="str">
            <v/>
          </cell>
          <cell r="BH56" t="str">
            <v/>
          </cell>
        </row>
        <row r="57">
          <cell r="A57" t="str">
            <v>1061-092</v>
          </cell>
          <cell r="B57" t="str">
            <v xml:space="preserve">BQ-SENA FONDO EMPLEADOS                           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 t="e">
            <v>#REF!</v>
          </cell>
          <cell r="AU57">
            <v>890905864</v>
          </cell>
          <cell r="AV57" t="str">
            <v>FONDO DE BENEFICIO COMUN DE LOS EMPLEADO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 t="str">
            <v/>
          </cell>
          <cell r="BH57" t="str">
            <v/>
          </cell>
        </row>
        <row r="58">
          <cell r="A58" t="str">
            <v>1061-093</v>
          </cell>
          <cell r="B58" t="str">
            <v xml:space="preserve">BMGA-ARL SURA                                     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 t="e">
            <v>#REF!</v>
          </cell>
          <cell r="AU58">
            <v>800256161</v>
          </cell>
          <cell r="AV58" t="str">
            <v>SEGUROS DE RIESGOS LABORALES SURAMERICAN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F58">
            <v>0</v>
          </cell>
          <cell r="BG58" t="str">
            <v/>
          </cell>
          <cell r="BH58" t="str">
            <v/>
          </cell>
        </row>
        <row r="59">
          <cell r="A59" t="str">
            <v>1061-094</v>
          </cell>
          <cell r="B59" t="str">
            <v xml:space="preserve">BQ-ZONA FRANCA CELSIA                             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 t="e">
            <v>#REF!</v>
          </cell>
          <cell r="AU59">
            <v>830113630</v>
          </cell>
          <cell r="AV59" t="str">
            <v xml:space="preserve">ZONA FRANCA CELSIA SA ESP               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F59">
            <v>0</v>
          </cell>
          <cell r="BG59" t="str">
            <v/>
          </cell>
          <cell r="BH59" t="str">
            <v/>
          </cell>
        </row>
        <row r="60">
          <cell r="A60" t="str">
            <v>1061-095</v>
          </cell>
          <cell r="B60" t="str">
            <v xml:space="preserve">CGENA-AVIANCA SA                                  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 t="e">
            <v>#REF!</v>
          </cell>
          <cell r="AU60">
            <v>890100577</v>
          </cell>
          <cell r="AV60" t="str">
            <v xml:space="preserve">AVIANCA S.A.                            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  <cell r="BF60">
            <v>0</v>
          </cell>
          <cell r="BG60" t="str">
            <v/>
          </cell>
          <cell r="BH60" t="str">
            <v/>
          </cell>
        </row>
        <row r="61">
          <cell r="A61" t="str">
            <v>1061-096</v>
          </cell>
          <cell r="B61" t="str">
            <v xml:space="preserve">SMR-C C BUENAVISTA                                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 t="e">
            <v>#REF!</v>
          </cell>
          <cell r="AU61" t="str">
            <v/>
          </cell>
          <cell r="AV61" t="str">
            <v/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 t="str">
            <v/>
          </cell>
          <cell r="BH61" t="str">
            <v/>
          </cell>
        </row>
        <row r="62">
          <cell r="A62" t="str">
            <v>1061-097</v>
          </cell>
          <cell r="B62" t="str">
            <v xml:space="preserve">BQ-SUPER NUEVO MILENIO                            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 t="e">
            <v>#REF!</v>
          </cell>
          <cell r="AU62">
            <v>830071626</v>
          </cell>
          <cell r="AV62" t="str">
            <v xml:space="preserve">SUPER NUEVO MILENIO S.A.                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 t="str">
            <v/>
          </cell>
          <cell r="BH62" t="str">
            <v/>
          </cell>
        </row>
        <row r="63">
          <cell r="A63" t="str">
            <v>1061-098</v>
          </cell>
          <cell r="B63" t="str">
            <v xml:space="preserve">BQ-CC PANORAMA                                    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 t="e">
            <v>#REF!</v>
          </cell>
          <cell r="AU63">
            <v>900125244</v>
          </cell>
          <cell r="AV63" t="str">
            <v xml:space="preserve">CENTRO COMERCIAL PANORAMA               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 t="str">
            <v/>
          </cell>
          <cell r="BH63" t="str">
            <v/>
          </cell>
        </row>
        <row r="64">
          <cell r="A64" t="str">
            <v>1061-099</v>
          </cell>
          <cell r="B64" t="str">
            <v xml:space="preserve">BQ-SUPER NUEVO MILENIO                            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3877352</v>
          </cell>
          <cell r="Q64">
            <v>3660002</v>
          </cell>
          <cell r="R64">
            <v>0</v>
          </cell>
          <cell r="S64">
            <v>9500000</v>
          </cell>
          <cell r="T64">
            <v>710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17038064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26479019</v>
          </cell>
          <cell r="AP64">
            <v>0</v>
          </cell>
          <cell r="AQ64">
            <v>0</v>
          </cell>
          <cell r="AR64">
            <v>0</v>
          </cell>
          <cell r="AS64" t="e">
            <v>#REF!</v>
          </cell>
          <cell r="AU64">
            <v>830071626</v>
          </cell>
          <cell r="AV64" t="str">
            <v xml:space="preserve">SUPER NUEVO MILENIO S.A.                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  <cell r="BF64">
            <v>0</v>
          </cell>
          <cell r="BG64" t="str">
            <v/>
          </cell>
          <cell r="BH64" t="str">
            <v/>
          </cell>
        </row>
        <row r="65">
          <cell r="A65" t="str">
            <v>1061-100</v>
          </cell>
          <cell r="B65" t="str">
            <v xml:space="preserve">CGENA-ARIAS SERNA SARAVIA                         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 t="e">
            <v>#REF!</v>
          </cell>
          <cell r="AU65" t="str">
            <v/>
          </cell>
          <cell r="AV65" t="str">
            <v/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 t="str">
            <v/>
          </cell>
          <cell r="BH65" t="str">
            <v/>
          </cell>
        </row>
        <row r="66">
          <cell r="A66" t="str">
            <v>1061-101</v>
          </cell>
          <cell r="B66" t="str">
            <v xml:space="preserve">CGENA-PROM DE DIVERSION                           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12136000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12136000</v>
          </cell>
          <cell r="P66">
            <v>0</v>
          </cell>
          <cell r="Q66">
            <v>3430276</v>
          </cell>
          <cell r="R66">
            <v>0</v>
          </cell>
          <cell r="S66">
            <v>2720000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6150276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 t="e">
            <v>#REF!</v>
          </cell>
          <cell r="AU66" t="str">
            <v/>
          </cell>
          <cell r="AV66" t="str">
            <v/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 t="str">
            <v/>
          </cell>
          <cell r="BH66">
            <v>0.50677949901120634</v>
          </cell>
        </row>
        <row r="67">
          <cell r="A67" t="str">
            <v>1061-102</v>
          </cell>
          <cell r="B67" t="str">
            <v xml:space="preserve">SMR - INVERSION OSMAR                             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16393744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16393744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11188766</v>
          </cell>
          <cell r="W67">
            <v>0</v>
          </cell>
          <cell r="X67">
            <v>5000</v>
          </cell>
          <cell r="Y67">
            <v>300000</v>
          </cell>
          <cell r="Z67">
            <v>0</v>
          </cell>
          <cell r="AA67">
            <v>0</v>
          </cell>
          <cell r="AB67">
            <v>11493766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8852993</v>
          </cell>
          <cell r="AP67">
            <v>0</v>
          </cell>
          <cell r="AQ67">
            <v>0</v>
          </cell>
          <cell r="AR67">
            <v>0</v>
          </cell>
          <cell r="AS67" t="e">
            <v>#REF!</v>
          </cell>
          <cell r="AU67" t="str">
            <v/>
          </cell>
          <cell r="AV67" t="str">
            <v/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 t="str">
            <v/>
          </cell>
          <cell r="BH67">
            <v>0.70110683685191133</v>
          </cell>
        </row>
        <row r="68">
          <cell r="A68" t="str">
            <v>1061-103</v>
          </cell>
          <cell r="B68" t="str">
            <v xml:space="preserve">BQ-Z.F. CELSIA SA                                 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1729000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1729000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18200</v>
          </cell>
          <cell r="U68">
            <v>1584498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1602698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 t="e">
            <v>#REF!</v>
          </cell>
          <cell r="AU68" t="str">
            <v/>
          </cell>
          <cell r="AV68" t="str">
            <v/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  <cell r="BF68">
            <v>0</v>
          </cell>
          <cell r="BG68" t="str">
            <v/>
          </cell>
          <cell r="BH68">
            <v>0.92695083863504912</v>
          </cell>
        </row>
        <row r="69">
          <cell r="A69" t="str">
            <v>1061-104</v>
          </cell>
          <cell r="B69" t="str">
            <v xml:space="preserve">SMR-ALCANTARA Y ASOCIADOS                         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2433812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2433812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2263232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2263232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 t="e">
            <v>#REF!</v>
          </cell>
          <cell r="AU69" t="str">
            <v/>
          </cell>
          <cell r="AV69" t="str">
            <v/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  <cell r="BF69">
            <v>0</v>
          </cell>
          <cell r="BG69" t="str">
            <v/>
          </cell>
          <cell r="BH69">
            <v>0.92991241722861095</v>
          </cell>
        </row>
        <row r="70">
          <cell r="A70" t="str">
            <v>1061-105</v>
          </cell>
          <cell r="B70" t="str">
            <v xml:space="preserve">BQ-ALCANTARA Y ASOCIADOS                          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7647674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7647674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5797966</v>
          </cell>
          <cell r="V70">
            <v>1103853</v>
          </cell>
          <cell r="W70">
            <v>4265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6906084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 t="e">
            <v>#REF!</v>
          </cell>
          <cell r="AU70" t="str">
            <v/>
          </cell>
          <cell r="AV70" t="str">
            <v/>
          </cell>
          <cell r="AW70">
            <v>0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  <cell r="BF70">
            <v>0</v>
          </cell>
          <cell r="BG70" t="str">
            <v/>
          </cell>
          <cell r="BH70">
            <v>0.90303064696533875</v>
          </cell>
        </row>
        <row r="71">
          <cell r="A71" t="str">
            <v>1061-106</v>
          </cell>
          <cell r="B71" t="str">
            <v xml:space="preserve">CGENA GRUPO OCEAN SA                              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10290209</v>
          </cell>
          <cell r="M71">
            <v>0</v>
          </cell>
          <cell r="N71">
            <v>0</v>
          </cell>
          <cell r="O71">
            <v>10290209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4686640</v>
          </cell>
          <cell r="V71">
            <v>646357</v>
          </cell>
          <cell r="W71">
            <v>2697673</v>
          </cell>
          <cell r="X71">
            <v>220328</v>
          </cell>
          <cell r="Y71">
            <v>370651</v>
          </cell>
          <cell r="Z71">
            <v>221124</v>
          </cell>
          <cell r="AA71">
            <v>229142</v>
          </cell>
          <cell r="AB71">
            <v>9071915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 t="e">
            <v>#REF!</v>
          </cell>
          <cell r="AU71" t="str">
            <v/>
          </cell>
          <cell r="AV71" t="str">
            <v/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 t="str">
            <v/>
          </cell>
          <cell r="BH71">
            <v>0.88160648632112326</v>
          </cell>
        </row>
        <row r="72">
          <cell r="A72" t="str">
            <v>1061-107</v>
          </cell>
          <cell r="B72" t="str">
            <v xml:space="preserve">CGNA-CONSTRUCTORA CONCRET                         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14000000</v>
          </cell>
          <cell r="M72">
            <v>-14000000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42150</v>
          </cell>
          <cell r="V72">
            <v>9381887</v>
          </cell>
          <cell r="W72">
            <v>3478005</v>
          </cell>
          <cell r="X72">
            <v>220328</v>
          </cell>
          <cell r="Y72">
            <v>224464</v>
          </cell>
          <cell r="Z72">
            <v>2386162</v>
          </cell>
          <cell r="AA72">
            <v>229142</v>
          </cell>
          <cell r="AB72">
            <v>15962138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 t="e">
            <v>#REF!</v>
          </cell>
          <cell r="AU72" t="str">
            <v/>
          </cell>
          <cell r="AV72" t="str">
            <v/>
          </cell>
          <cell r="AW72">
            <v>0</v>
          </cell>
          <cell r="AX72">
            <v>0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  <cell r="BF72">
            <v>0</v>
          </cell>
          <cell r="BG72" t="str">
            <v/>
          </cell>
          <cell r="BH72" t="str">
            <v/>
          </cell>
        </row>
        <row r="73">
          <cell r="A73" t="str">
            <v>1061-109</v>
          </cell>
          <cell r="B73" t="str">
            <v xml:space="preserve">CGNA-ARIAS SERNA SARAVIA                          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4858000</v>
          </cell>
          <cell r="M73">
            <v>-4858000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2337700</v>
          </cell>
          <cell r="Y73">
            <v>902150</v>
          </cell>
          <cell r="Z73">
            <v>0</v>
          </cell>
          <cell r="AA73">
            <v>0</v>
          </cell>
          <cell r="AB73">
            <v>3239850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 t="e">
            <v>#REF!</v>
          </cell>
          <cell r="AU73" t="str">
            <v/>
          </cell>
          <cell r="AV73" t="str">
            <v/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  <cell r="BF73">
            <v>0</v>
          </cell>
          <cell r="BG73" t="str">
            <v/>
          </cell>
          <cell r="BH73" t="str">
            <v/>
          </cell>
        </row>
        <row r="74">
          <cell r="A74" t="str">
            <v>1061-110</v>
          </cell>
          <cell r="B74" t="str">
            <v xml:space="preserve">BQ-CONSTRUCTORA TORRES DE                         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8118372</v>
          </cell>
          <cell r="Z74">
            <v>3078400</v>
          </cell>
          <cell r="AA74">
            <v>638328</v>
          </cell>
          <cell r="AB74">
            <v>11835100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4200636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 t="e">
            <v>#REF!</v>
          </cell>
          <cell r="AU74" t="str">
            <v/>
          </cell>
          <cell r="AV74" t="str">
            <v/>
          </cell>
          <cell r="AW74">
            <v>0</v>
          </cell>
          <cell r="AX74">
            <v>0</v>
          </cell>
          <cell r="AY74">
            <v>0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  <cell r="BF74">
            <v>0</v>
          </cell>
          <cell r="BG74" t="str">
            <v/>
          </cell>
          <cell r="BH74" t="str">
            <v/>
          </cell>
        </row>
        <row r="75">
          <cell r="A75" t="str">
            <v>1061-111</v>
          </cell>
          <cell r="B75" t="str">
            <v xml:space="preserve">BQ-ZONA FRANCA CELSIA SA                          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6470150</v>
          </cell>
          <cell r="M75">
            <v>0</v>
          </cell>
          <cell r="N75">
            <v>0</v>
          </cell>
          <cell r="O75">
            <v>6470150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4212520</v>
          </cell>
          <cell r="Z75">
            <v>5700</v>
          </cell>
          <cell r="AA75">
            <v>0</v>
          </cell>
          <cell r="AB75">
            <v>4218220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 t="e">
            <v>#REF!</v>
          </cell>
          <cell r="AU75" t="str">
            <v/>
          </cell>
          <cell r="AV75" t="str">
            <v/>
          </cell>
          <cell r="AW75">
            <v>0</v>
          </cell>
          <cell r="AX75">
            <v>0</v>
          </cell>
          <cell r="AY75">
            <v>0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  <cell r="BF75">
            <v>0</v>
          </cell>
          <cell r="BG75" t="str">
            <v/>
          </cell>
          <cell r="BH75">
            <v>0.65195088212792596</v>
          </cell>
        </row>
        <row r="76">
          <cell r="A76" t="str">
            <v>1071-001</v>
          </cell>
          <cell r="B76" t="str">
            <v xml:space="preserve">SMR-GECOLSA                                       </v>
          </cell>
          <cell r="C76">
            <v>468143</v>
          </cell>
          <cell r="D76">
            <v>0</v>
          </cell>
          <cell r="E76">
            <v>0</v>
          </cell>
          <cell r="F76">
            <v>270000</v>
          </cell>
          <cell r="G76">
            <v>0</v>
          </cell>
          <cell r="H76">
            <v>0</v>
          </cell>
          <cell r="I76">
            <v>260000</v>
          </cell>
          <cell r="J76">
            <v>0</v>
          </cell>
          <cell r="K76">
            <v>0</v>
          </cell>
          <cell r="L76">
            <v>409200</v>
          </cell>
          <cell r="M76">
            <v>320000</v>
          </cell>
          <cell r="N76">
            <v>0</v>
          </cell>
          <cell r="O76">
            <v>1727343</v>
          </cell>
          <cell r="P76">
            <v>14332</v>
          </cell>
          <cell r="Q76">
            <v>120000</v>
          </cell>
          <cell r="R76">
            <v>195000</v>
          </cell>
          <cell r="S76">
            <v>0</v>
          </cell>
          <cell r="T76">
            <v>0</v>
          </cell>
          <cell r="U76">
            <v>24806</v>
          </cell>
          <cell r="V76">
            <v>84386</v>
          </cell>
          <cell r="W76">
            <v>0</v>
          </cell>
          <cell r="X76">
            <v>0</v>
          </cell>
          <cell r="Y76">
            <v>84000</v>
          </cell>
          <cell r="Z76">
            <v>11344</v>
          </cell>
          <cell r="AA76">
            <v>246</v>
          </cell>
          <cell r="AB76">
            <v>534114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280000</v>
          </cell>
          <cell r="AP76">
            <v>0</v>
          </cell>
          <cell r="AQ76">
            <v>0</v>
          </cell>
          <cell r="AR76">
            <v>0</v>
          </cell>
          <cell r="AS76" t="e">
            <v>#REF!</v>
          </cell>
          <cell r="AU76">
            <v>36451053</v>
          </cell>
          <cell r="AV76" t="str">
            <v xml:space="preserve">PEREZ KATIME WALDIA ESTHER              </v>
          </cell>
          <cell r="AW76">
            <v>1060060</v>
          </cell>
          <cell r="AX76">
            <v>0</v>
          </cell>
          <cell r="AY76">
            <v>0</v>
          </cell>
          <cell r="AZ76">
            <v>0</v>
          </cell>
          <cell r="BA76">
            <v>1060060</v>
          </cell>
          <cell r="BB76">
            <v>46900</v>
          </cell>
          <cell r="BC76">
            <v>0</v>
          </cell>
          <cell r="BD76">
            <v>0</v>
          </cell>
          <cell r="BE76">
            <v>0</v>
          </cell>
          <cell r="BF76">
            <v>46900</v>
          </cell>
          <cell r="BG76" t="str">
            <v/>
          </cell>
          <cell r="BH76">
            <v>0.30921131471861696</v>
          </cell>
        </row>
        <row r="77">
          <cell r="A77" t="str">
            <v>1071-003</v>
          </cell>
          <cell r="B77" t="str">
            <v xml:space="preserve">MAL-MANTTOS PUNTUALES                             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 t="e">
            <v>#REF!</v>
          </cell>
          <cell r="AU77" t="str">
            <v/>
          </cell>
          <cell r="AV77" t="str">
            <v/>
          </cell>
          <cell r="AW77">
            <v>1532750</v>
          </cell>
          <cell r="AX77">
            <v>0</v>
          </cell>
          <cell r="AY77">
            <v>0</v>
          </cell>
          <cell r="AZ77">
            <v>0</v>
          </cell>
          <cell r="BA77">
            <v>1532750</v>
          </cell>
          <cell r="BB77">
            <v>47200</v>
          </cell>
          <cell r="BC77">
            <v>20000</v>
          </cell>
          <cell r="BD77">
            <v>0</v>
          </cell>
          <cell r="BE77">
            <v>0</v>
          </cell>
          <cell r="BF77">
            <v>67200</v>
          </cell>
          <cell r="BG77" t="str">
            <v/>
          </cell>
          <cell r="BH77" t="str">
            <v/>
          </cell>
        </row>
        <row r="78">
          <cell r="A78" t="str">
            <v>1071-004</v>
          </cell>
          <cell r="B78" t="str">
            <v xml:space="preserve">BQ-AGROCOSTA                                      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 t="e">
            <v>#REF!</v>
          </cell>
          <cell r="AU78" t="str">
            <v/>
          </cell>
          <cell r="AV78" t="str">
            <v/>
          </cell>
          <cell r="AW78">
            <v>4602150</v>
          </cell>
          <cell r="AX78">
            <v>0</v>
          </cell>
          <cell r="AY78">
            <v>0</v>
          </cell>
          <cell r="AZ78">
            <v>0</v>
          </cell>
          <cell r="BA78">
            <v>4602150</v>
          </cell>
          <cell r="BB78">
            <v>283100</v>
          </cell>
          <cell r="BC78">
            <v>0</v>
          </cell>
          <cell r="BD78">
            <v>1300</v>
          </cell>
          <cell r="BE78">
            <v>0</v>
          </cell>
          <cell r="BF78">
            <v>284400</v>
          </cell>
          <cell r="BG78" t="str">
            <v/>
          </cell>
          <cell r="BH78" t="str">
            <v/>
          </cell>
        </row>
        <row r="79">
          <cell r="A79" t="str">
            <v>1071-005</v>
          </cell>
          <cell r="B79" t="str">
            <v xml:space="preserve">BQ-A Y A BOSSI C.C.B                              </v>
          </cell>
          <cell r="C79">
            <v>154561.17000000001</v>
          </cell>
          <cell r="D79">
            <v>154561.17000000001</v>
          </cell>
          <cell r="E79">
            <v>154561.13</v>
          </cell>
          <cell r="F79">
            <v>162969.25</v>
          </cell>
          <cell r="G79">
            <v>162969.25</v>
          </cell>
          <cell r="H79">
            <v>162969.25</v>
          </cell>
          <cell r="I79">
            <v>162969.25</v>
          </cell>
          <cell r="J79">
            <v>162969.25</v>
          </cell>
          <cell r="K79">
            <v>162969.25</v>
          </cell>
          <cell r="L79">
            <v>162969.25</v>
          </cell>
          <cell r="M79">
            <v>162969.25</v>
          </cell>
          <cell r="N79">
            <v>162969.25</v>
          </cell>
          <cell r="O79">
            <v>1930406.72</v>
          </cell>
          <cell r="P79">
            <v>165</v>
          </cell>
          <cell r="Q79">
            <v>28028</v>
          </cell>
          <cell r="R79">
            <v>1185</v>
          </cell>
          <cell r="S79">
            <v>136518.62</v>
          </cell>
          <cell r="T79">
            <v>218791</v>
          </cell>
          <cell r="U79">
            <v>96636</v>
          </cell>
          <cell r="V79">
            <v>190462</v>
          </cell>
          <cell r="W79">
            <v>64025</v>
          </cell>
          <cell r="X79">
            <v>87292</v>
          </cell>
          <cell r="Y79">
            <v>0</v>
          </cell>
          <cell r="Z79">
            <v>22689</v>
          </cell>
          <cell r="AA79">
            <v>27555</v>
          </cell>
          <cell r="AB79">
            <v>873346.62</v>
          </cell>
          <cell r="AC79">
            <v>0</v>
          </cell>
          <cell r="AD79">
            <v>0</v>
          </cell>
          <cell r="AE79">
            <v>0</v>
          </cell>
          <cell r="AF79">
            <v>488907.75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 t="e">
            <v>#REF!</v>
          </cell>
          <cell r="AU79">
            <v>800165720</v>
          </cell>
          <cell r="AV79" t="str">
            <v xml:space="preserve">ALCANTARA ASOCIADOS  S.A.S              </v>
          </cell>
          <cell r="AW79">
            <v>1331600</v>
          </cell>
          <cell r="AX79">
            <v>1587600</v>
          </cell>
          <cell r="AY79">
            <v>1637440</v>
          </cell>
          <cell r="AZ79">
            <v>1711238</v>
          </cell>
          <cell r="BA79">
            <v>6267878</v>
          </cell>
          <cell r="BB79">
            <v>174010.4</v>
          </cell>
          <cell r="BC79">
            <v>1645734.29</v>
          </cell>
          <cell r="BD79">
            <v>1512383.85</v>
          </cell>
          <cell r="BE79">
            <v>186304</v>
          </cell>
          <cell r="BF79">
            <v>3518432.54</v>
          </cell>
          <cell r="BG79" t="str">
            <v/>
          </cell>
          <cell r="BH79">
            <v>0.45241586187598848</v>
          </cell>
        </row>
        <row r="80">
          <cell r="A80" t="str">
            <v>1071-006</v>
          </cell>
          <cell r="B80" t="str">
            <v xml:space="preserve">BQ-BOSSI UNICO ALCANTARA                          </v>
          </cell>
          <cell r="C80">
            <v>154561.17000000001</v>
          </cell>
          <cell r="D80">
            <v>154561.17000000001</v>
          </cell>
          <cell r="E80">
            <v>154561.13</v>
          </cell>
          <cell r="F80">
            <v>162969.25</v>
          </cell>
          <cell r="G80">
            <v>162969.25</v>
          </cell>
          <cell r="H80">
            <v>162969.25</v>
          </cell>
          <cell r="I80">
            <v>162969.25</v>
          </cell>
          <cell r="J80">
            <v>162969.25</v>
          </cell>
          <cell r="K80">
            <v>162969.25</v>
          </cell>
          <cell r="L80">
            <v>162969.25</v>
          </cell>
          <cell r="M80">
            <v>162969.25</v>
          </cell>
          <cell r="N80">
            <v>162969.25</v>
          </cell>
          <cell r="O80">
            <v>1930406.72</v>
          </cell>
          <cell r="P80">
            <v>25930</v>
          </cell>
          <cell r="Q80">
            <v>75267</v>
          </cell>
          <cell r="R80">
            <v>144924</v>
          </cell>
          <cell r="S80">
            <v>0</v>
          </cell>
          <cell r="T80">
            <v>224031</v>
          </cell>
          <cell r="U80">
            <v>16069</v>
          </cell>
          <cell r="V80">
            <v>62243</v>
          </cell>
          <cell r="W80">
            <v>720725</v>
          </cell>
          <cell r="X80">
            <v>141228</v>
          </cell>
          <cell r="Y80">
            <v>61401</v>
          </cell>
          <cell r="Z80">
            <v>163378</v>
          </cell>
          <cell r="AA80">
            <v>39899</v>
          </cell>
          <cell r="AB80">
            <v>1675095</v>
          </cell>
          <cell r="AC80">
            <v>0</v>
          </cell>
          <cell r="AD80">
            <v>0</v>
          </cell>
          <cell r="AE80">
            <v>0</v>
          </cell>
          <cell r="AF80">
            <v>488907.75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 t="e">
            <v>#REF!</v>
          </cell>
          <cell r="AU80">
            <v>800165720</v>
          </cell>
          <cell r="AV80" t="str">
            <v xml:space="preserve">ALCANTARA ASOCIADOS  S.A.S              </v>
          </cell>
          <cell r="AW80">
            <v>630000</v>
          </cell>
          <cell r="AX80">
            <v>786000</v>
          </cell>
          <cell r="AY80">
            <v>1505440</v>
          </cell>
          <cell r="AZ80">
            <v>1711238</v>
          </cell>
          <cell r="BA80">
            <v>4632678</v>
          </cell>
          <cell r="BB80">
            <v>64031</v>
          </cell>
          <cell r="BC80">
            <v>1114812.8600000001</v>
          </cell>
          <cell r="BD80">
            <v>1407353.11</v>
          </cell>
          <cell r="BE80">
            <v>504150</v>
          </cell>
          <cell r="BF80">
            <v>3090346.97</v>
          </cell>
          <cell r="BG80" t="str">
            <v/>
          </cell>
          <cell r="BH80">
            <v>0.86774200620271358</v>
          </cell>
        </row>
        <row r="81">
          <cell r="A81" t="str">
            <v>1071-008</v>
          </cell>
          <cell r="B81" t="str">
            <v xml:space="preserve">BQ-ARTURO CALLE                                   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 t="e">
            <v>#REF!</v>
          </cell>
          <cell r="AU81" t="str">
            <v/>
          </cell>
          <cell r="AV81" t="str">
            <v/>
          </cell>
          <cell r="AW81">
            <v>735000</v>
          </cell>
          <cell r="AX81">
            <v>0</v>
          </cell>
          <cell r="AY81">
            <v>0</v>
          </cell>
          <cell r="AZ81">
            <v>0</v>
          </cell>
          <cell r="BA81">
            <v>735000</v>
          </cell>
          <cell r="BB81">
            <v>112659.06</v>
          </cell>
          <cell r="BC81">
            <v>0</v>
          </cell>
          <cell r="BD81">
            <v>0</v>
          </cell>
          <cell r="BE81">
            <v>0</v>
          </cell>
          <cell r="BF81">
            <v>112659.06</v>
          </cell>
          <cell r="BG81" t="str">
            <v/>
          </cell>
          <cell r="BH81" t="str">
            <v/>
          </cell>
        </row>
        <row r="82">
          <cell r="A82" t="str">
            <v>1071-009</v>
          </cell>
          <cell r="B82" t="str">
            <v xml:space="preserve">BQ-A.CALLE  BUENAVISTA I                          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2427440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2427440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 t="e">
            <v>#REF!</v>
          </cell>
          <cell r="AU82" t="str">
            <v/>
          </cell>
          <cell r="AV82" t="str">
            <v/>
          </cell>
          <cell r="AW82">
            <v>652800</v>
          </cell>
          <cell r="AX82">
            <v>0</v>
          </cell>
          <cell r="AY82">
            <v>0</v>
          </cell>
          <cell r="AZ82">
            <v>0</v>
          </cell>
          <cell r="BA82">
            <v>652800</v>
          </cell>
          <cell r="BB82">
            <v>7800</v>
          </cell>
          <cell r="BC82">
            <v>0</v>
          </cell>
          <cell r="BD82">
            <v>16300</v>
          </cell>
          <cell r="BE82">
            <v>143256</v>
          </cell>
          <cell r="BF82">
            <v>167356</v>
          </cell>
          <cell r="BG82" t="str">
            <v/>
          </cell>
          <cell r="BH82">
            <v>0</v>
          </cell>
        </row>
        <row r="83">
          <cell r="A83" t="str">
            <v>1071-010</v>
          </cell>
          <cell r="B83" t="str">
            <v xml:space="preserve">BQ-CC BUENAVISTA II                               </v>
          </cell>
          <cell r="C83">
            <v>4573191</v>
          </cell>
          <cell r="D83">
            <v>4796363</v>
          </cell>
          <cell r="E83">
            <v>4684777</v>
          </cell>
          <cell r="F83">
            <v>-1500000</v>
          </cell>
          <cell r="G83">
            <v>4684777</v>
          </cell>
          <cell r="H83">
            <v>9369554</v>
          </cell>
          <cell r="I83">
            <v>4684777</v>
          </cell>
          <cell r="J83">
            <v>4684777</v>
          </cell>
          <cell r="K83">
            <v>4684777</v>
          </cell>
          <cell r="L83">
            <v>4684777</v>
          </cell>
          <cell r="M83">
            <v>4684777</v>
          </cell>
          <cell r="N83">
            <v>0</v>
          </cell>
          <cell r="O83">
            <v>50032547</v>
          </cell>
          <cell r="P83">
            <v>1641481</v>
          </cell>
          <cell r="Q83">
            <v>1784499</v>
          </cell>
          <cell r="R83">
            <v>1268407</v>
          </cell>
          <cell r="S83">
            <v>4951510.17</v>
          </cell>
          <cell r="T83">
            <v>2128103</v>
          </cell>
          <cell r="U83">
            <v>1877300</v>
          </cell>
          <cell r="V83">
            <v>1705228</v>
          </cell>
          <cell r="W83">
            <v>6745175</v>
          </cell>
          <cell r="X83">
            <v>3792954</v>
          </cell>
          <cell r="Y83">
            <v>4563730</v>
          </cell>
          <cell r="Z83">
            <v>4797986</v>
          </cell>
          <cell r="AA83">
            <v>3682859</v>
          </cell>
          <cell r="AB83">
            <v>38939232.170000002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 t="e">
            <v>#REF!</v>
          </cell>
          <cell r="AU83">
            <v>900280551</v>
          </cell>
          <cell r="AV83" t="str">
            <v xml:space="preserve">CENTRO COMERCIAL BUENAVISTA II          </v>
          </cell>
          <cell r="AW83">
            <v>22870089</v>
          </cell>
          <cell r="AX83">
            <v>49898376</v>
          </cell>
          <cell r="AY83">
            <v>51353745</v>
          </cell>
          <cell r="AZ83">
            <v>53571156</v>
          </cell>
          <cell r="BA83">
            <v>177693366</v>
          </cell>
          <cell r="BB83">
            <v>41749925.950000003</v>
          </cell>
          <cell r="BC83">
            <v>45140656.899999999</v>
          </cell>
          <cell r="BD83">
            <v>45575868.630000003</v>
          </cell>
          <cell r="BE83">
            <v>44729670</v>
          </cell>
          <cell r="BF83">
            <v>177196121.47999999</v>
          </cell>
          <cell r="BG83" t="str">
            <v/>
          </cell>
          <cell r="BH83">
            <v>0.77827803109843685</v>
          </cell>
        </row>
        <row r="84">
          <cell r="A84" t="str">
            <v>1071-017</v>
          </cell>
          <cell r="B84" t="str">
            <v xml:space="preserve">SOLEDAD-DIMANTEC                                  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1271981</v>
          </cell>
          <cell r="I84">
            <v>0</v>
          </cell>
          <cell r="J84">
            <v>0</v>
          </cell>
          <cell r="K84">
            <v>1271981</v>
          </cell>
          <cell r="L84">
            <v>1271981</v>
          </cell>
          <cell r="M84">
            <v>1271981</v>
          </cell>
          <cell r="N84">
            <v>1271981</v>
          </cell>
          <cell r="O84">
            <v>6359905</v>
          </cell>
          <cell r="P84">
            <v>76871</v>
          </cell>
          <cell r="Q84">
            <v>84800</v>
          </cell>
          <cell r="R84">
            <v>124754</v>
          </cell>
          <cell r="S84">
            <v>411744.48</v>
          </cell>
          <cell r="T84">
            <v>53826</v>
          </cell>
          <cell r="U84">
            <v>973696</v>
          </cell>
          <cell r="V84">
            <v>84863</v>
          </cell>
          <cell r="W84">
            <v>2785</v>
          </cell>
          <cell r="X84">
            <v>581890</v>
          </cell>
          <cell r="Y84">
            <v>661116</v>
          </cell>
          <cell r="Z84">
            <v>661677</v>
          </cell>
          <cell r="AA84">
            <v>434478</v>
          </cell>
          <cell r="AB84">
            <v>4152500.48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1383916</v>
          </cell>
          <cell r="AP84">
            <v>0</v>
          </cell>
          <cell r="AQ84">
            <v>0</v>
          </cell>
          <cell r="AR84">
            <v>0</v>
          </cell>
          <cell r="AS84" t="e">
            <v>#REF!</v>
          </cell>
          <cell r="AU84">
            <v>800066199</v>
          </cell>
          <cell r="AV84" t="str">
            <v xml:space="preserve">DIMANTEC                                </v>
          </cell>
          <cell r="AW84">
            <v>2264470</v>
          </cell>
          <cell r="AX84">
            <v>2758064</v>
          </cell>
          <cell r="AY84">
            <v>2777202</v>
          </cell>
          <cell r="AZ84">
            <v>2865245</v>
          </cell>
          <cell r="BA84">
            <v>10664981</v>
          </cell>
          <cell r="BB84">
            <v>160900</v>
          </cell>
          <cell r="BC84">
            <v>3136040.61</v>
          </cell>
          <cell r="BD84">
            <v>2321105.75</v>
          </cell>
          <cell r="BE84">
            <v>1018622</v>
          </cell>
          <cell r="BF84">
            <v>6636668.3599999994</v>
          </cell>
          <cell r="BG84" t="str">
            <v/>
          </cell>
          <cell r="BH84">
            <v>0.6529186332185779</v>
          </cell>
        </row>
        <row r="85">
          <cell r="A85" t="str">
            <v>1071-027</v>
          </cell>
          <cell r="B85" t="str">
            <v xml:space="preserve">BQ-HOTEL DANN CARLTON                             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 t="e">
            <v>#REF!</v>
          </cell>
          <cell r="AU85" t="str">
            <v/>
          </cell>
          <cell r="AV85" t="str">
            <v/>
          </cell>
          <cell r="AW85">
            <v>51095682</v>
          </cell>
          <cell r="AX85">
            <v>44039280</v>
          </cell>
          <cell r="AY85">
            <v>40954212</v>
          </cell>
          <cell r="AZ85">
            <v>35517760</v>
          </cell>
          <cell r="BA85">
            <v>171606934</v>
          </cell>
          <cell r="BB85">
            <v>25733747.379999999</v>
          </cell>
          <cell r="BC85">
            <v>29287865.23</v>
          </cell>
          <cell r="BD85">
            <v>35978295.640000001</v>
          </cell>
          <cell r="BE85">
            <v>37240729</v>
          </cell>
          <cell r="BF85">
            <v>128240637.25</v>
          </cell>
          <cell r="BG85" t="str">
            <v/>
          </cell>
          <cell r="BH85" t="str">
            <v/>
          </cell>
        </row>
        <row r="86">
          <cell r="A86" t="str">
            <v>1071-057</v>
          </cell>
          <cell r="B86" t="str">
            <v xml:space="preserve">SOL-SIKA COLOMBIA                                 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 t="e">
            <v>#REF!</v>
          </cell>
          <cell r="AU86">
            <v>860000896</v>
          </cell>
          <cell r="AV86" t="str">
            <v xml:space="preserve">SIKA COLOMBIA S.A.                      </v>
          </cell>
          <cell r="AW86">
            <v>2412000</v>
          </cell>
          <cell r="AX86">
            <v>2739450</v>
          </cell>
          <cell r="AY86">
            <v>2637424</v>
          </cell>
          <cell r="AZ86">
            <v>3001352</v>
          </cell>
          <cell r="BA86">
            <v>10790226</v>
          </cell>
          <cell r="BB86">
            <v>139100</v>
          </cell>
          <cell r="BC86">
            <v>2202555.13</v>
          </cell>
          <cell r="BD86">
            <v>1100561.28</v>
          </cell>
          <cell r="BE86">
            <v>698131</v>
          </cell>
          <cell r="BF86">
            <v>4140347.41</v>
          </cell>
          <cell r="BG86" t="str">
            <v/>
          </cell>
          <cell r="BH86" t="str">
            <v/>
          </cell>
        </row>
        <row r="87">
          <cell r="A87" t="str">
            <v>1071-066</v>
          </cell>
          <cell r="B87" t="str">
            <v xml:space="preserve">SMR-CC BUENAVISTA                                 </v>
          </cell>
          <cell r="C87">
            <v>1378753</v>
          </cell>
          <cell r="D87">
            <v>1378753</v>
          </cell>
          <cell r="E87">
            <v>0</v>
          </cell>
          <cell r="F87">
            <v>2824790</v>
          </cell>
          <cell r="G87">
            <v>1412395</v>
          </cell>
          <cell r="H87">
            <v>1412395</v>
          </cell>
          <cell r="I87">
            <v>1412395</v>
          </cell>
          <cell r="J87">
            <v>0</v>
          </cell>
          <cell r="K87">
            <v>1412395</v>
          </cell>
          <cell r="L87">
            <v>1412395</v>
          </cell>
          <cell r="M87">
            <v>1412395</v>
          </cell>
          <cell r="N87">
            <v>2824790</v>
          </cell>
          <cell r="O87">
            <v>16881456</v>
          </cell>
          <cell r="P87">
            <v>792912</v>
          </cell>
          <cell r="Q87">
            <v>792912</v>
          </cell>
          <cell r="R87">
            <v>792912</v>
          </cell>
          <cell r="S87">
            <v>800162</v>
          </cell>
          <cell r="T87">
            <v>1341246</v>
          </cell>
          <cell r="U87">
            <v>692912</v>
          </cell>
          <cell r="V87">
            <v>50000</v>
          </cell>
          <cell r="W87">
            <v>1222700</v>
          </cell>
          <cell r="X87">
            <v>2384513</v>
          </cell>
          <cell r="Y87">
            <v>1019270</v>
          </cell>
          <cell r="Z87">
            <v>2408340</v>
          </cell>
          <cell r="AA87">
            <v>810912</v>
          </cell>
          <cell r="AB87">
            <v>13108791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3163764</v>
          </cell>
          <cell r="AP87">
            <v>0</v>
          </cell>
          <cell r="AQ87">
            <v>0</v>
          </cell>
          <cell r="AR87">
            <v>0</v>
          </cell>
          <cell r="AS87" t="e">
            <v>#REF!</v>
          </cell>
          <cell r="AU87">
            <v>900054062</v>
          </cell>
          <cell r="AV87" t="str">
            <v xml:space="preserve">CENTRO COMERCIAL BUENAVISTA             </v>
          </cell>
          <cell r="AW87">
            <v>8206904</v>
          </cell>
          <cell r="AX87">
            <v>12150000</v>
          </cell>
          <cell r="AY87">
            <v>14782840</v>
          </cell>
          <cell r="AZ87">
            <v>15905628</v>
          </cell>
          <cell r="BA87">
            <v>51045372</v>
          </cell>
          <cell r="BB87">
            <v>2884682.24</v>
          </cell>
          <cell r="BC87">
            <v>6521793</v>
          </cell>
          <cell r="BD87">
            <v>8167095</v>
          </cell>
          <cell r="BE87">
            <v>10375201</v>
          </cell>
          <cell r="BF87">
            <v>27948771.240000002</v>
          </cell>
          <cell r="BG87" t="str">
            <v/>
          </cell>
          <cell r="BH87">
            <v>0.77652016508528643</v>
          </cell>
        </row>
        <row r="88">
          <cell r="A88" t="str">
            <v>1071-076</v>
          </cell>
          <cell r="B88" t="str">
            <v xml:space="preserve">BQ-PORVENIR SA                                    </v>
          </cell>
          <cell r="C88">
            <v>0</v>
          </cell>
          <cell r="D88">
            <v>1506574</v>
          </cell>
          <cell r="E88">
            <v>3013148</v>
          </cell>
          <cell r="F88">
            <v>-1</v>
          </cell>
          <cell r="G88">
            <v>0</v>
          </cell>
          <cell r="H88">
            <v>1506574</v>
          </cell>
          <cell r="I88">
            <v>0</v>
          </cell>
          <cell r="J88">
            <v>3013147</v>
          </cell>
          <cell r="K88">
            <v>1506574</v>
          </cell>
          <cell r="L88">
            <v>1506574</v>
          </cell>
          <cell r="M88">
            <v>0</v>
          </cell>
          <cell r="N88">
            <v>0</v>
          </cell>
          <cell r="O88">
            <v>12052590</v>
          </cell>
          <cell r="P88">
            <v>488009</v>
          </cell>
          <cell r="Q88">
            <v>885901</v>
          </cell>
          <cell r="R88">
            <v>914861</v>
          </cell>
          <cell r="S88">
            <v>612405.54</v>
          </cell>
          <cell r="T88">
            <v>1124638</v>
          </cell>
          <cell r="U88">
            <v>1684723</v>
          </cell>
          <cell r="V88">
            <v>1293996</v>
          </cell>
          <cell r="W88">
            <v>1482286</v>
          </cell>
          <cell r="X88">
            <v>1425668</v>
          </cell>
          <cell r="Y88">
            <v>533913</v>
          </cell>
          <cell r="Z88">
            <v>1725</v>
          </cell>
          <cell r="AA88">
            <v>0</v>
          </cell>
          <cell r="AB88">
            <v>10448125.539999999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-2</v>
          </cell>
          <cell r="AP88">
            <v>0</v>
          </cell>
          <cell r="AQ88">
            <v>0</v>
          </cell>
          <cell r="AR88">
            <v>0</v>
          </cell>
          <cell r="AS88" t="e">
            <v>#REF!</v>
          </cell>
          <cell r="AU88">
            <v>800144331</v>
          </cell>
          <cell r="AV88" t="str">
            <v>SOC ADM DE FONDOS DE PENSIONES Y CESANTÍ</v>
          </cell>
          <cell r="AW88">
            <v>13400000</v>
          </cell>
          <cell r="AX88">
            <v>17215001</v>
          </cell>
          <cell r="AY88">
            <v>16520240</v>
          </cell>
          <cell r="AZ88">
            <v>17013660</v>
          </cell>
          <cell r="BA88">
            <v>64148901</v>
          </cell>
          <cell r="BB88">
            <v>473500</v>
          </cell>
          <cell r="BC88">
            <v>14303863.08</v>
          </cell>
          <cell r="BD88">
            <v>8546288.2300000004</v>
          </cell>
          <cell r="BE88">
            <v>6377313</v>
          </cell>
          <cell r="BF88">
            <v>29700964.310000002</v>
          </cell>
          <cell r="BG88" t="str">
            <v/>
          </cell>
          <cell r="BH88">
            <v>0.86687803534344066</v>
          </cell>
        </row>
        <row r="89">
          <cell r="A89" t="str">
            <v>1071-081</v>
          </cell>
          <cell r="B89" t="str">
            <v xml:space="preserve">VPAR-CLINICA VALLEDUPAR                           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 t="e">
            <v>#REF!</v>
          </cell>
          <cell r="AU89" t="str">
            <v/>
          </cell>
          <cell r="AV89" t="str">
            <v/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 t="str">
            <v/>
          </cell>
          <cell r="BH89" t="str">
            <v/>
          </cell>
        </row>
        <row r="90">
          <cell r="A90" t="str">
            <v>1071-083</v>
          </cell>
          <cell r="B90" t="str">
            <v xml:space="preserve">BQ-C.C. PANORAMA                                  </v>
          </cell>
          <cell r="C90">
            <v>0</v>
          </cell>
          <cell r="D90">
            <v>1540991</v>
          </cell>
          <cell r="E90">
            <v>0</v>
          </cell>
          <cell r="F90">
            <v>779782</v>
          </cell>
          <cell r="G90">
            <v>779782</v>
          </cell>
          <cell r="H90">
            <v>779782</v>
          </cell>
          <cell r="I90">
            <v>1559564</v>
          </cell>
          <cell r="J90">
            <v>0</v>
          </cell>
          <cell r="K90">
            <v>779782</v>
          </cell>
          <cell r="L90">
            <v>0</v>
          </cell>
          <cell r="M90">
            <v>779782</v>
          </cell>
          <cell r="N90">
            <v>0</v>
          </cell>
          <cell r="O90">
            <v>6999465</v>
          </cell>
          <cell r="P90">
            <v>220604</v>
          </cell>
          <cell r="Q90">
            <v>198986</v>
          </cell>
          <cell r="R90">
            <v>789734</v>
          </cell>
          <cell r="S90">
            <v>579119.93000000005</v>
          </cell>
          <cell r="T90">
            <v>1220892</v>
          </cell>
          <cell r="U90">
            <v>543184</v>
          </cell>
          <cell r="V90">
            <v>883297</v>
          </cell>
          <cell r="W90">
            <v>723569</v>
          </cell>
          <cell r="X90">
            <v>1318925</v>
          </cell>
          <cell r="Y90">
            <v>905291</v>
          </cell>
          <cell r="Z90">
            <v>180721</v>
          </cell>
          <cell r="AA90">
            <v>360478</v>
          </cell>
          <cell r="AB90">
            <v>7924800.9299999997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1746712</v>
          </cell>
          <cell r="AP90">
            <v>0</v>
          </cell>
          <cell r="AQ90">
            <v>0</v>
          </cell>
          <cell r="AR90">
            <v>0</v>
          </cell>
          <cell r="AS90" t="e">
            <v>#REF!</v>
          </cell>
          <cell r="AU90">
            <v>900125244</v>
          </cell>
          <cell r="AV90" t="str">
            <v xml:space="preserve">CENTRO COMERCIAL PANORAMA               </v>
          </cell>
          <cell r="AW90">
            <v>7464150</v>
          </cell>
          <cell r="AX90">
            <v>8036766</v>
          </cell>
          <cell r="AY90">
            <v>8469058</v>
          </cell>
          <cell r="AZ90">
            <v>8881552</v>
          </cell>
          <cell r="BA90">
            <v>32851526</v>
          </cell>
          <cell r="BB90">
            <v>848454</v>
          </cell>
          <cell r="BC90">
            <v>7681718.5</v>
          </cell>
          <cell r="BD90">
            <v>4585979.95</v>
          </cell>
          <cell r="BE90">
            <v>4185478.16</v>
          </cell>
          <cell r="BF90">
            <v>17301630.609999999</v>
          </cell>
          <cell r="BG90" t="str">
            <v/>
          </cell>
          <cell r="BH90">
            <v>1.1322009510726891</v>
          </cell>
        </row>
        <row r="91">
          <cell r="A91" t="str">
            <v>1071-084</v>
          </cell>
          <cell r="B91" t="str">
            <v xml:space="preserve">BQ-EDF.CC.PORTAL PRAD                             </v>
          </cell>
          <cell r="C91">
            <v>5786015</v>
          </cell>
          <cell r="D91">
            <v>5786015</v>
          </cell>
          <cell r="E91">
            <v>5786015</v>
          </cell>
          <cell r="F91">
            <v>0</v>
          </cell>
          <cell r="G91">
            <v>8340000</v>
          </cell>
          <cell r="H91">
            <v>4170000</v>
          </cell>
          <cell r="I91">
            <v>0</v>
          </cell>
          <cell r="J91">
            <v>0</v>
          </cell>
          <cell r="K91">
            <v>8340000</v>
          </cell>
          <cell r="L91">
            <v>8340000</v>
          </cell>
          <cell r="M91">
            <v>4170000</v>
          </cell>
          <cell r="N91">
            <v>4170000</v>
          </cell>
          <cell r="O91">
            <v>54888045</v>
          </cell>
          <cell r="P91">
            <v>11509712</v>
          </cell>
          <cell r="Q91">
            <v>3996624.63</v>
          </cell>
          <cell r="R91">
            <v>3939357</v>
          </cell>
          <cell r="S91">
            <v>4056793.47</v>
          </cell>
          <cell r="T91">
            <v>4365942</v>
          </cell>
          <cell r="U91">
            <v>4813142</v>
          </cell>
          <cell r="V91">
            <v>3573191</v>
          </cell>
          <cell r="W91">
            <v>4463820</v>
          </cell>
          <cell r="X91">
            <v>5355035</v>
          </cell>
          <cell r="Y91">
            <v>5727392</v>
          </cell>
          <cell r="Z91">
            <v>5356192</v>
          </cell>
          <cell r="AA91">
            <v>3143426</v>
          </cell>
          <cell r="AB91">
            <v>60300627.099999994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14011200</v>
          </cell>
          <cell r="AP91">
            <v>0</v>
          </cell>
          <cell r="AQ91">
            <v>0</v>
          </cell>
          <cell r="AR91">
            <v>0</v>
          </cell>
          <cell r="AS91" t="e">
            <v>#REF!</v>
          </cell>
          <cell r="AU91">
            <v>900180378</v>
          </cell>
          <cell r="AV91" t="str">
            <v>EDIFICIO CENTRO COMERCIAL PORTAL DEL PRA</v>
          </cell>
          <cell r="AW91">
            <v>56097782</v>
          </cell>
          <cell r="AX91">
            <v>68177030</v>
          </cell>
          <cell r="AY91">
            <v>64839246</v>
          </cell>
          <cell r="AZ91">
            <v>67372184</v>
          </cell>
          <cell r="BA91">
            <v>256486242</v>
          </cell>
          <cell r="BB91">
            <v>46584771.289999999</v>
          </cell>
          <cell r="BC91">
            <v>40345542.799999997</v>
          </cell>
          <cell r="BD91">
            <v>46314572.719999999</v>
          </cell>
          <cell r="BE91">
            <v>42086947</v>
          </cell>
          <cell r="BF91">
            <v>175331833.81</v>
          </cell>
          <cell r="BG91" t="str">
            <v/>
          </cell>
          <cell r="BH91">
            <v>1.0986113114431384</v>
          </cell>
        </row>
        <row r="92">
          <cell r="A92" t="str">
            <v>1071-085</v>
          </cell>
          <cell r="B92" t="str">
            <v xml:space="preserve">SMR-LBH COLOMBIA LTDA                             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274680</v>
          </cell>
          <cell r="J92">
            <v>0</v>
          </cell>
          <cell r="K92">
            <v>0</v>
          </cell>
          <cell r="L92">
            <v>274680</v>
          </cell>
          <cell r="M92">
            <v>0</v>
          </cell>
          <cell r="N92">
            <v>0</v>
          </cell>
          <cell r="O92">
            <v>549360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500000</v>
          </cell>
          <cell r="U92">
            <v>0</v>
          </cell>
          <cell r="V92">
            <v>0</v>
          </cell>
          <cell r="W92">
            <v>0</v>
          </cell>
          <cell r="X92">
            <v>125000</v>
          </cell>
          <cell r="Y92">
            <v>1884022</v>
          </cell>
          <cell r="Z92">
            <v>0</v>
          </cell>
          <cell r="AA92">
            <v>0</v>
          </cell>
          <cell r="AB92">
            <v>2509022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 t="e">
            <v>#REF!</v>
          </cell>
          <cell r="AU92">
            <v>800067129</v>
          </cell>
          <cell r="AV92" t="str">
            <v xml:space="preserve">LBH COLOMBIA LTDA                       </v>
          </cell>
          <cell r="AW92">
            <v>1021560</v>
          </cell>
          <cell r="AX92">
            <v>1112496.6599999999</v>
          </cell>
          <cell r="AY92">
            <v>3</v>
          </cell>
          <cell r="AZ92">
            <v>1560000</v>
          </cell>
          <cell r="BA92">
            <v>3694059.66</v>
          </cell>
          <cell r="BB92">
            <v>4900</v>
          </cell>
          <cell r="BC92">
            <v>3900</v>
          </cell>
          <cell r="BD92">
            <v>419696.97</v>
          </cell>
          <cell r="BE92">
            <v>599969</v>
          </cell>
          <cell r="BF92">
            <v>1028465.97</v>
          </cell>
          <cell r="BG92" t="str">
            <v/>
          </cell>
          <cell r="BH92">
            <v>4.5671727100626187</v>
          </cell>
        </row>
        <row r="93">
          <cell r="A93" t="str">
            <v>1071-086</v>
          </cell>
          <cell r="B93" t="str">
            <v xml:space="preserve">BQ-ALCANTARA Y ASOCIADOS                          </v>
          </cell>
          <cell r="C93">
            <v>77280.58</v>
          </cell>
          <cell r="D93">
            <v>77280.58</v>
          </cell>
          <cell r="E93">
            <v>77280.58</v>
          </cell>
          <cell r="F93">
            <v>81330.539999999994</v>
          </cell>
          <cell r="G93">
            <v>81330.5</v>
          </cell>
          <cell r="H93">
            <v>81330.5</v>
          </cell>
          <cell r="I93">
            <v>81330.5</v>
          </cell>
          <cell r="J93">
            <v>81330.5</v>
          </cell>
          <cell r="K93">
            <v>81330.5</v>
          </cell>
          <cell r="L93">
            <v>81330.5</v>
          </cell>
          <cell r="M93">
            <v>81330.5</v>
          </cell>
          <cell r="N93">
            <v>81330.5</v>
          </cell>
          <cell r="O93">
            <v>963816.28</v>
          </cell>
          <cell r="P93">
            <v>101078</v>
          </cell>
          <cell r="Q93">
            <v>46265</v>
          </cell>
          <cell r="R93">
            <v>829</v>
          </cell>
          <cell r="S93">
            <v>28726.36</v>
          </cell>
          <cell r="T93">
            <v>52165</v>
          </cell>
          <cell r="U93">
            <v>71746</v>
          </cell>
          <cell r="V93">
            <v>54027</v>
          </cell>
          <cell r="W93">
            <v>13438</v>
          </cell>
          <cell r="X93">
            <v>32712</v>
          </cell>
          <cell r="Y93">
            <v>83246</v>
          </cell>
          <cell r="Z93">
            <v>1479</v>
          </cell>
          <cell r="AA93">
            <v>30014</v>
          </cell>
          <cell r="AB93">
            <v>515725.36</v>
          </cell>
          <cell r="AC93">
            <v>0</v>
          </cell>
          <cell r="AD93">
            <v>0</v>
          </cell>
          <cell r="AE93">
            <v>0</v>
          </cell>
          <cell r="AF93">
            <v>243991.5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 t="e">
            <v>#REF!</v>
          </cell>
          <cell r="AU93">
            <v>800165720</v>
          </cell>
          <cell r="AV93" t="str">
            <v xml:space="preserve">ALCANTARA ASOCIADOS  S.A.S              </v>
          </cell>
          <cell r="AW93">
            <v>630000</v>
          </cell>
          <cell r="AX93">
            <v>786000</v>
          </cell>
          <cell r="AY93">
            <v>818710</v>
          </cell>
          <cell r="AZ93">
            <v>855622</v>
          </cell>
          <cell r="BA93">
            <v>3090332</v>
          </cell>
          <cell r="BB93">
            <v>78180.990000000005</v>
          </cell>
          <cell r="BC93">
            <v>1822907.53</v>
          </cell>
          <cell r="BD93">
            <v>873318.08</v>
          </cell>
          <cell r="BE93">
            <v>368375</v>
          </cell>
          <cell r="BF93">
            <v>3142781.6</v>
          </cell>
          <cell r="BG93" t="str">
            <v/>
          </cell>
          <cell r="BH93">
            <v>0.53508679060702313</v>
          </cell>
        </row>
        <row r="94">
          <cell r="A94" t="str">
            <v>1071-088</v>
          </cell>
          <cell r="B94" t="str">
            <v xml:space="preserve">BQ-PAPELES DEL CAUCA                              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 t="e">
            <v>#REF!</v>
          </cell>
          <cell r="AU94">
            <v>860015753</v>
          </cell>
          <cell r="AV94" t="str">
            <v xml:space="preserve">COLOMBIANA KIMBERLY COLPAPEL S.A.       </v>
          </cell>
          <cell r="AW94">
            <v>1560000</v>
          </cell>
          <cell r="AX94">
            <v>2190000</v>
          </cell>
          <cell r="AY94">
            <v>1917600</v>
          </cell>
          <cell r="AZ94">
            <v>2022592</v>
          </cell>
          <cell r="BA94">
            <v>7690192</v>
          </cell>
          <cell r="BB94">
            <v>205200</v>
          </cell>
          <cell r="BC94">
            <v>2175060.25</v>
          </cell>
          <cell r="BD94">
            <v>1553475.17</v>
          </cell>
          <cell r="BE94">
            <v>686580</v>
          </cell>
          <cell r="BF94">
            <v>4620315.42</v>
          </cell>
          <cell r="BG94" t="str">
            <v/>
          </cell>
          <cell r="BH94" t="str">
            <v/>
          </cell>
        </row>
        <row r="95">
          <cell r="A95" t="str">
            <v>1071-095</v>
          </cell>
          <cell r="B95" t="str">
            <v xml:space="preserve">BQ-EDIFICIO CC AMERICANO                          </v>
          </cell>
          <cell r="C95">
            <v>2167119</v>
          </cell>
          <cell r="D95">
            <v>2167119</v>
          </cell>
          <cell r="E95">
            <v>2167119</v>
          </cell>
          <cell r="F95">
            <v>2167119</v>
          </cell>
          <cell r="G95">
            <v>684917</v>
          </cell>
          <cell r="H95">
            <v>1482202</v>
          </cell>
          <cell r="I95">
            <v>2167119</v>
          </cell>
          <cell r="J95">
            <v>4334238</v>
          </cell>
          <cell r="K95">
            <v>2167119</v>
          </cell>
          <cell r="L95">
            <v>2262968</v>
          </cell>
          <cell r="M95">
            <v>172272</v>
          </cell>
          <cell r="N95">
            <v>4526128</v>
          </cell>
          <cell r="O95">
            <v>26465439</v>
          </cell>
          <cell r="P95">
            <v>642977</v>
          </cell>
          <cell r="Q95">
            <v>1088073</v>
          </cell>
          <cell r="R95">
            <v>875270</v>
          </cell>
          <cell r="S95">
            <v>595302.63</v>
          </cell>
          <cell r="T95">
            <v>697264</v>
          </cell>
          <cell r="U95">
            <v>1011290</v>
          </cell>
          <cell r="V95">
            <v>712833</v>
          </cell>
          <cell r="W95">
            <v>762578</v>
          </cell>
          <cell r="X95">
            <v>1473493</v>
          </cell>
          <cell r="Y95">
            <v>1176809</v>
          </cell>
          <cell r="Z95">
            <v>450239</v>
          </cell>
          <cell r="AA95">
            <v>1777273</v>
          </cell>
          <cell r="AB95">
            <v>11263401.629999999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5069264</v>
          </cell>
          <cell r="AP95">
            <v>0</v>
          </cell>
          <cell r="AQ95">
            <v>0</v>
          </cell>
          <cell r="AR95">
            <v>0</v>
          </cell>
          <cell r="AS95" t="e">
            <v>#REF!</v>
          </cell>
          <cell r="AU95">
            <v>900212186</v>
          </cell>
          <cell r="AV95" t="str">
            <v xml:space="preserve">EDIFICIO CENTRO COMERCIAL AMERICANO     </v>
          </cell>
          <cell r="AW95">
            <v>21991469</v>
          </cell>
          <cell r="AX95">
            <v>22540791</v>
          </cell>
          <cell r="AY95">
            <v>22531768</v>
          </cell>
          <cell r="AZ95">
            <v>26654985</v>
          </cell>
          <cell r="BA95">
            <v>93719013</v>
          </cell>
          <cell r="BB95">
            <v>8089833</v>
          </cell>
          <cell r="BC95">
            <v>9940872.5099999998</v>
          </cell>
          <cell r="BD95">
            <v>7409161.6100000003</v>
          </cell>
          <cell r="BE95">
            <v>3905772</v>
          </cell>
          <cell r="BF95">
            <v>29345639.119999997</v>
          </cell>
          <cell r="BG95" t="str">
            <v/>
          </cell>
          <cell r="BH95">
            <v>0.42558907222358938</v>
          </cell>
        </row>
        <row r="96">
          <cell r="A96" t="str">
            <v>1071-096</v>
          </cell>
          <cell r="B96" t="str">
            <v xml:space="preserve">BQ-PROMIGAS                                       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 t="e">
            <v>#REF!</v>
          </cell>
          <cell r="AU96" t="str">
            <v/>
          </cell>
          <cell r="AV96" t="str">
            <v/>
          </cell>
          <cell r="AW96">
            <v>1627296</v>
          </cell>
          <cell r="AX96">
            <v>0</v>
          </cell>
          <cell r="AY96">
            <v>0</v>
          </cell>
          <cell r="AZ96">
            <v>0</v>
          </cell>
          <cell r="BA96">
            <v>1627296</v>
          </cell>
          <cell r="BB96">
            <v>172000</v>
          </cell>
          <cell r="BC96">
            <v>0</v>
          </cell>
          <cell r="BD96">
            <v>1400</v>
          </cell>
          <cell r="BE96">
            <v>6000</v>
          </cell>
          <cell r="BF96">
            <v>179400</v>
          </cell>
          <cell r="BG96" t="str">
            <v/>
          </cell>
          <cell r="BH96" t="str">
            <v/>
          </cell>
        </row>
        <row r="97">
          <cell r="A97" t="str">
            <v>1071-100</v>
          </cell>
          <cell r="B97" t="str">
            <v xml:space="preserve">RACHA-MECANISCOS ASOCIAD                          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 t="e">
            <v>#REF!</v>
          </cell>
          <cell r="AU97" t="str">
            <v/>
          </cell>
          <cell r="AV97" t="str">
            <v/>
          </cell>
          <cell r="AW97">
            <v>55875567</v>
          </cell>
          <cell r="AX97">
            <v>72863642</v>
          </cell>
          <cell r="AY97">
            <v>93698886</v>
          </cell>
          <cell r="AZ97">
            <v>124848659</v>
          </cell>
          <cell r="BA97">
            <v>347286754</v>
          </cell>
          <cell r="BB97">
            <v>47879115.799999997</v>
          </cell>
          <cell r="BC97">
            <v>45961598.579999998</v>
          </cell>
          <cell r="BD97">
            <v>67734481.890000001</v>
          </cell>
          <cell r="BE97">
            <v>99695107</v>
          </cell>
          <cell r="BF97">
            <v>261270303.26999998</v>
          </cell>
          <cell r="BG97" t="str">
            <v/>
          </cell>
          <cell r="BH97" t="str">
            <v/>
          </cell>
        </row>
        <row r="98">
          <cell r="A98" t="str">
            <v>1071-101</v>
          </cell>
          <cell r="B98" t="str">
            <v xml:space="preserve">CGENA-DIST.PASTEUR                                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 t="e">
            <v>#REF!</v>
          </cell>
          <cell r="AU98" t="str">
            <v/>
          </cell>
          <cell r="AV98" t="str">
            <v/>
          </cell>
          <cell r="AW98">
            <v>-60000</v>
          </cell>
          <cell r="AX98">
            <v>0</v>
          </cell>
          <cell r="AY98">
            <v>0</v>
          </cell>
          <cell r="AZ98">
            <v>0</v>
          </cell>
          <cell r="BA98">
            <v>-60000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 t="str">
            <v/>
          </cell>
          <cell r="BH98" t="str">
            <v/>
          </cell>
        </row>
        <row r="99">
          <cell r="A99" t="str">
            <v>1071-102</v>
          </cell>
          <cell r="B99" t="str">
            <v xml:space="preserve">BQ-ORGANIZACION TERPEL                            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 t="e">
            <v>#REF!</v>
          </cell>
          <cell r="AU99" t="str">
            <v/>
          </cell>
          <cell r="AV99" t="str">
            <v/>
          </cell>
          <cell r="AW99">
            <v>812544</v>
          </cell>
          <cell r="AX99">
            <v>0</v>
          </cell>
          <cell r="AY99">
            <v>0</v>
          </cell>
          <cell r="AZ99">
            <v>0</v>
          </cell>
          <cell r="BA99">
            <v>812544</v>
          </cell>
          <cell r="BB99">
            <v>37156</v>
          </cell>
          <cell r="BC99">
            <v>0</v>
          </cell>
          <cell r="BD99">
            <v>0</v>
          </cell>
          <cell r="BE99">
            <v>0</v>
          </cell>
          <cell r="BF99">
            <v>37156</v>
          </cell>
          <cell r="BG99" t="str">
            <v/>
          </cell>
          <cell r="BH99" t="str">
            <v/>
          </cell>
        </row>
        <row r="100">
          <cell r="A100" t="str">
            <v>1071-103</v>
          </cell>
          <cell r="B100" t="str">
            <v xml:space="preserve">BQ-OLIMPICA SA                                    </v>
          </cell>
          <cell r="C100">
            <v>0</v>
          </cell>
          <cell r="D100">
            <v>2829306</v>
          </cell>
          <cell r="E100">
            <v>0</v>
          </cell>
          <cell r="F100">
            <v>0</v>
          </cell>
          <cell r="G100">
            <v>0</v>
          </cell>
          <cell r="H100">
            <v>5658612</v>
          </cell>
          <cell r="I100">
            <v>2829306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11317224</v>
          </cell>
          <cell r="P100">
            <v>1125174</v>
          </cell>
          <cell r="Q100">
            <v>2322008</v>
          </cell>
          <cell r="R100">
            <v>1119992</v>
          </cell>
          <cell r="S100">
            <v>1492429.14</v>
          </cell>
          <cell r="T100">
            <v>1070872</v>
          </cell>
          <cell r="U100">
            <v>1443263</v>
          </cell>
          <cell r="V100">
            <v>873890</v>
          </cell>
          <cell r="W100">
            <v>1116395</v>
          </cell>
          <cell r="X100">
            <v>2251632</v>
          </cell>
          <cell r="Y100">
            <v>2478355</v>
          </cell>
          <cell r="Z100">
            <v>1853632</v>
          </cell>
          <cell r="AA100">
            <v>1984715</v>
          </cell>
          <cell r="AB100">
            <v>19132357.140000001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 t="e">
            <v>#REF!</v>
          </cell>
          <cell r="AU100">
            <v>890107487</v>
          </cell>
          <cell r="AV100" t="str">
            <v xml:space="preserve">OLIMPICA  S.A.                          </v>
          </cell>
          <cell r="AW100">
            <v>3882312</v>
          </cell>
          <cell r="AX100">
            <v>30789318</v>
          </cell>
          <cell r="AY100">
            <v>29081459</v>
          </cell>
          <cell r="AZ100">
            <v>35542183</v>
          </cell>
          <cell r="BA100">
            <v>99295272</v>
          </cell>
          <cell r="BB100">
            <v>277845.25</v>
          </cell>
          <cell r="BC100">
            <v>22359516.870000001</v>
          </cell>
          <cell r="BD100">
            <v>12858523.17</v>
          </cell>
          <cell r="BE100">
            <v>3547508.18</v>
          </cell>
          <cell r="BF100">
            <v>39043393.469999999</v>
          </cell>
          <cell r="BG100" t="str">
            <v/>
          </cell>
          <cell r="BH100">
            <v>1.690552130098335</v>
          </cell>
        </row>
        <row r="101">
          <cell r="A101" t="str">
            <v>1071-105</v>
          </cell>
          <cell r="B101" t="str">
            <v xml:space="preserve">NO USAR-PFIZER                                    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 t="e">
            <v>#REF!</v>
          </cell>
          <cell r="AU101" t="str">
            <v/>
          </cell>
          <cell r="AV101" t="str">
            <v/>
          </cell>
          <cell r="AW101">
            <v>314700</v>
          </cell>
          <cell r="AX101">
            <v>4535300</v>
          </cell>
          <cell r="AY101">
            <v>0</v>
          </cell>
          <cell r="AZ101">
            <v>0</v>
          </cell>
          <cell r="BA101">
            <v>4850000</v>
          </cell>
          <cell r="BB101">
            <v>23317</v>
          </cell>
          <cell r="BC101">
            <v>2076020.91</v>
          </cell>
          <cell r="BD101">
            <v>923881.17</v>
          </cell>
          <cell r="BE101">
            <v>0</v>
          </cell>
          <cell r="BF101">
            <v>3023219.08</v>
          </cell>
          <cell r="BG101" t="str">
            <v/>
          </cell>
          <cell r="BH101" t="str">
            <v/>
          </cell>
        </row>
        <row r="102">
          <cell r="A102" t="str">
            <v>1071-107</v>
          </cell>
          <cell r="B102" t="str">
            <v xml:space="preserve">SMR-SIERRALAGUNA CONDOMIN                         </v>
          </cell>
          <cell r="C102">
            <v>12867035</v>
          </cell>
          <cell r="D102">
            <v>12867035</v>
          </cell>
          <cell r="E102">
            <v>0</v>
          </cell>
          <cell r="F102">
            <v>25734070</v>
          </cell>
          <cell r="G102">
            <v>12867035</v>
          </cell>
          <cell r="H102">
            <v>12867035</v>
          </cell>
          <cell r="I102">
            <v>12867035</v>
          </cell>
          <cell r="J102">
            <v>12867035</v>
          </cell>
          <cell r="K102">
            <v>12867035</v>
          </cell>
          <cell r="L102">
            <v>0</v>
          </cell>
          <cell r="M102">
            <v>0</v>
          </cell>
          <cell r="N102">
            <v>0</v>
          </cell>
          <cell r="O102">
            <v>115803315</v>
          </cell>
          <cell r="P102">
            <v>9608193</v>
          </cell>
          <cell r="Q102">
            <v>9617352</v>
          </cell>
          <cell r="R102">
            <v>9575581</v>
          </cell>
          <cell r="S102">
            <v>9703046</v>
          </cell>
          <cell r="T102">
            <v>9665396</v>
          </cell>
          <cell r="U102">
            <v>9929231</v>
          </cell>
          <cell r="V102">
            <v>4000</v>
          </cell>
          <cell r="W102">
            <v>9657606</v>
          </cell>
          <cell r="X102">
            <v>11050881</v>
          </cell>
          <cell r="Y102">
            <v>63150</v>
          </cell>
          <cell r="Z102">
            <v>0</v>
          </cell>
          <cell r="AA102">
            <v>0</v>
          </cell>
          <cell r="AB102">
            <v>78874436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 t="e">
            <v>#REF!</v>
          </cell>
          <cell r="AU102">
            <v>900250846</v>
          </cell>
          <cell r="AV102" t="str">
            <v xml:space="preserve">SIERRALAGUNA CONDOMINIO MARINO          </v>
          </cell>
          <cell r="AW102">
            <v>0</v>
          </cell>
          <cell r="AX102">
            <v>111962298</v>
          </cell>
          <cell r="AY102">
            <v>145017836</v>
          </cell>
          <cell r="AZ102">
            <v>142644444</v>
          </cell>
          <cell r="BA102">
            <v>399624578</v>
          </cell>
          <cell r="BB102">
            <v>320000</v>
          </cell>
          <cell r="BC102">
            <v>90983610</v>
          </cell>
          <cell r="BD102">
            <v>114628230</v>
          </cell>
          <cell r="BE102">
            <v>110558914</v>
          </cell>
          <cell r="BF102">
            <v>316490754</v>
          </cell>
          <cell r="BG102" t="str">
            <v/>
          </cell>
          <cell r="BH102">
            <v>0.68110689231996513</v>
          </cell>
        </row>
        <row r="103">
          <cell r="A103" t="str">
            <v>1071-109</v>
          </cell>
          <cell r="B103" t="str">
            <v xml:space="preserve">BQ-CC BUENAVISTA I                                </v>
          </cell>
          <cell r="C103">
            <v>2369621</v>
          </cell>
          <cell r="D103">
            <v>2485259</v>
          </cell>
          <cell r="E103">
            <v>2427440</v>
          </cell>
          <cell r="F103">
            <v>0</v>
          </cell>
          <cell r="G103">
            <v>2427440</v>
          </cell>
          <cell r="H103">
            <v>4854880</v>
          </cell>
          <cell r="I103">
            <v>0</v>
          </cell>
          <cell r="J103">
            <v>2427440</v>
          </cell>
          <cell r="K103">
            <v>2427440</v>
          </cell>
          <cell r="L103">
            <v>2427440</v>
          </cell>
          <cell r="M103">
            <v>2427440</v>
          </cell>
          <cell r="N103">
            <v>0</v>
          </cell>
          <cell r="O103">
            <v>24274400</v>
          </cell>
          <cell r="P103">
            <v>1713896</v>
          </cell>
          <cell r="Q103">
            <v>2140911</v>
          </cell>
          <cell r="R103">
            <v>784967</v>
          </cell>
          <cell r="S103">
            <v>6577615.1399999997</v>
          </cell>
          <cell r="T103">
            <v>1548769</v>
          </cell>
          <cell r="U103">
            <v>2121536</v>
          </cell>
          <cell r="V103">
            <v>3792643</v>
          </cell>
          <cell r="W103">
            <v>3199510</v>
          </cell>
          <cell r="X103">
            <v>2126417</v>
          </cell>
          <cell r="Y103">
            <v>2233383</v>
          </cell>
          <cell r="Z103">
            <v>1006936</v>
          </cell>
          <cell r="AA103">
            <v>6554451</v>
          </cell>
          <cell r="AB103">
            <v>33801034.140000001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 t="e">
            <v>#REF!</v>
          </cell>
          <cell r="AU103">
            <v>802016130</v>
          </cell>
          <cell r="AV103" t="str">
            <v xml:space="preserve">CENTRO COMERCIAL BUENAVISTA             </v>
          </cell>
          <cell r="AW103">
            <v>0</v>
          </cell>
          <cell r="AX103">
            <v>21540000</v>
          </cell>
          <cell r="AY103">
            <v>26000000</v>
          </cell>
          <cell r="AZ103">
            <v>27758148</v>
          </cell>
          <cell r="BA103">
            <v>75298148</v>
          </cell>
          <cell r="BB103">
            <v>0</v>
          </cell>
          <cell r="BC103">
            <v>12317713.439999999</v>
          </cell>
          <cell r="BD103">
            <v>24701419.140000001</v>
          </cell>
          <cell r="BE103">
            <v>10755681</v>
          </cell>
          <cell r="BF103">
            <v>47774813.579999998</v>
          </cell>
          <cell r="BG103" t="str">
            <v/>
          </cell>
          <cell r="BH103">
            <v>1.3924560087993936</v>
          </cell>
        </row>
        <row r="104">
          <cell r="A104" t="str">
            <v>1071-110</v>
          </cell>
          <cell r="B104" t="str">
            <v xml:space="preserve">SOL-HYDRAULIC SYSTEM                              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 t="e">
            <v>#REF!</v>
          </cell>
          <cell r="AU104" t="str">
            <v/>
          </cell>
          <cell r="AV104" t="str">
            <v/>
          </cell>
          <cell r="AW104">
            <v>0</v>
          </cell>
          <cell r="AX104">
            <v>2412500</v>
          </cell>
          <cell r="AY104">
            <v>2837500</v>
          </cell>
          <cell r="AZ104">
            <v>0</v>
          </cell>
          <cell r="BA104">
            <v>5250000</v>
          </cell>
          <cell r="BB104">
            <v>0</v>
          </cell>
          <cell r="BC104">
            <v>280480.34000000003</v>
          </cell>
          <cell r="BD104">
            <v>1695626</v>
          </cell>
          <cell r="BE104">
            <v>0</v>
          </cell>
          <cell r="BF104">
            <v>1976106.34</v>
          </cell>
          <cell r="BG104" t="str">
            <v/>
          </cell>
          <cell r="BH104" t="str">
            <v/>
          </cell>
        </row>
        <row r="105">
          <cell r="A105" t="str">
            <v>1071-112</v>
          </cell>
          <cell r="B105" t="str">
            <v xml:space="preserve">CIENEGA-GECOLSA                                   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 t="e">
            <v>#REF!</v>
          </cell>
          <cell r="AU105" t="str">
            <v/>
          </cell>
          <cell r="AV105" t="str">
            <v/>
          </cell>
          <cell r="AW105">
            <v>0</v>
          </cell>
          <cell r="AX105">
            <v>604800</v>
          </cell>
          <cell r="AY105">
            <v>644700</v>
          </cell>
          <cell r="AZ105">
            <v>0</v>
          </cell>
          <cell r="BA105">
            <v>1249500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 t="str">
            <v/>
          </cell>
          <cell r="BH105" t="str">
            <v/>
          </cell>
        </row>
        <row r="106">
          <cell r="A106" t="str">
            <v>1071-113</v>
          </cell>
          <cell r="B106" t="str">
            <v xml:space="preserve">SMR-CC BUENAVISTA                                 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 t="e">
            <v>#REF!</v>
          </cell>
          <cell r="AU106" t="str">
            <v/>
          </cell>
          <cell r="AV106" t="str">
            <v/>
          </cell>
          <cell r="AW106">
            <v>0</v>
          </cell>
          <cell r="AX106">
            <v>360460</v>
          </cell>
          <cell r="AY106">
            <v>360460</v>
          </cell>
          <cell r="AZ106">
            <v>0</v>
          </cell>
          <cell r="BA106">
            <v>720920</v>
          </cell>
          <cell r="BB106">
            <v>0</v>
          </cell>
          <cell r="BC106">
            <v>275000</v>
          </cell>
          <cell r="BD106">
            <v>336000</v>
          </cell>
          <cell r="BE106">
            <v>0</v>
          </cell>
          <cell r="BF106">
            <v>611000</v>
          </cell>
          <cell r="BG106" t="str">
            <v/>
          </cell>
          <cell r="BH106" t="str">
            <v/>
          </cell>
        </row>
        <row r="107">
          <cell r="A107" t="str">
            <v>1071-114</v>
          </cell>
          <cell r="B107" t="str">
            <v xml:space="preserve">BQ-KIMBERLY WORLDTRADECEN                         </v>
          </cell>
          <cell r="C107">
            <v>0</v>
          </cell>
          <cell r="D107">
            <v>238096</v>
          </cell>
          <cell r="E107">
            <v>0</v>
          </cell>
          <cell r="F107">
            <v>238096</v>
          </cell>
          <cell r="G107">
            <v>0</v>
          </cell>
          <cell r="H107">
            <v>251505</v>
          </cell>
          <cell r="I107">
            <v>251505</v>
          </cell>
          <cell r="J107">
            <v>251505</v>
          </cell>
          <cell r="K107">
            <v>251505</v>
          </cell>
          <cell r="L107">
            <v>251505</v>
          </cell>
          <cell r="M107">
            <v>251505</v>
          </cell>
          <cell r="N107">
            <v>0</v>
          </cell>
          <cell r="O107">
            <v>1985222</v>
          </cell>
          <cell r="P107">
            <v>12367</v>
          </cell>
          <cell r="Q107">
            <v>0</v>
          </cell>
          <cell r="R107">
            <v>50222</v>
          </cell>
          <cell r="S107">
            <v>0</v>
          </cell>
          <cell r="T107">
            <v>89177</v>
          </cell>
          <cell r="U107">
            <v>166462</v>
          </cell>
          <cell r="V107">
            <v>8850</v>
          </cell>
          <cell r="W107">
            <v>55353</v>
          </cell>
          <cell r="X107">
            <v>514879</v>
          </cell>
          <cell r="Y107">
            <v>16788</v>
          </cell>
          <cell r="Z107">
            <v>47907</v>
          </cell>
          <cell r="AA107">
            <v>33867</v>
          </cell>
          <cell r="AB107">
            <v>995872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 t="e">
            <v>#REF!</v>
          </cell>
          <cell r="AU107">
            <v>860015753</v>
          </cell>
          <cell r="AV107" t="str">
            <v xml:space="preserve">COLOMBIANA KIMBERLY COLPAPEL S.A.       </v>
          </cell>
          <cell r="AW107">
            <v>0</v>
          </cell>
          <cell r="AX107">
            <v>0</v>
          </cell>
          <cell r="AY107">
            <v>2518329</v>
          </cell>
          <cell r="AZ107">
            <v>2619056</v>
          </cell>
          <cell r="BA107">
            <v>5137385</v>
          </cell>
          <cell r="BB107">
            <v>0</v>
          </cell>
          <cell r="BC107">
            <v>0</v>
          </cell>
          <cell r="BD107">
            <v>1395675</v>
          </cell>
          <cell r="BE107">
            <v>802740</v>
          </cell>
          <cell r="BF107">
            <v>2198415</v>
          </cell>
          <cell r="BG107" t="str">
            <v/>
          </cell>
          <cell r="BH107">
            <v>0.501642637448104</v>
          </cell>
        </row>
        <row r="108">
          <cell r="A108" t="str">
            <v>1071-115</v>
          </cell>
          <cell r="B108" t="str">
            <v xml:space="preserve">BQ-ETNICO SAS                                     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356</v>
          </cell>
          <cell r="Q108">
            <v>0</v>
          </cell>
          <cell r="R108">
            <v>0</v>
          </cell>
          <cell r="S108">
            <v>43089.54</v>
          </cell>
          <cell r="T108">
            <v>2785</v>
          </cell>
          <cell r="U108">
            <v>299383</v>
          </cell>
          <cell r="V108">
            <v>17114</v>
          </cell>
          <cell r="W108">
            <v>106932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469659.54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 t="e">
            <v>#REF!</v>
          </cell>
          <cell r="AU108">
            <v>802001100</v>
          </cell>
          <cell r="AV108" t="str">
            <v xml:space="preserve">ETNICO S.A.S.                           </v>
          </cell>
          <cell r="AW108">
            <v>0</v>
          </cell>
          <cell r="AX108">
            <v>0</v>
          </cell>
          <cell r="AY108">
            <v>1050000</v>
          </cell>
          <cell r="AZ108">
            <v>2167140</v>
          </cell>
          <cell r="BA108">
            <v>3217140</v>
          </cell>
          <cell r="BB108">
            <v>0</v>
          </cell>
          <cell r="BC108">
            <v>0</v>
          </cell>
          <cell r="BD108">
            <v>76798</v>
          </cell>
          <cell r="BE108">
            <v>344115</v>
          </cell>
          <cell r="BF108">
            <v>420913</v>
          </cell>
          <cell r="BG108" t="str">
            <v/>
          </cell>
          <cell r="BH108" t="str">
            <v/>
          </cell>
        </row>
        <row r="109">
          <cell r="A109" t="str">
            <v>1071-116</v>
          </cell>
          <cell r="B109" t="str">
            <v xml:space="preserve">BQ-ZONA FRANCA CELSIA SA                          </v>
          </cell>
          <cell r="C109">
            <v>0</v>
          </cell>
          <cell r="D109">
            <v>2480894</v>
          </cell>
          <cell r="E109">
            <v>0</v>
          </cell>
          <cell r="F109">
            <v>0</v>
          </cell>
          <cell r="G109">
            <v>2480894</v>
          </cell>
          <cell r="H109">
            <v>4019197</v>
          </cell>
          <cell r="I109">
            <v>11115000</v>
          </cell>
          <cell r="J109">
            <v>5557000</v>
          </cell>
          <cell r="K109">
            <v>5557000</v>
          </cell>
          <cell r="L109">
            <v>5557000</v>
          </cell>
          <cell r="M109">
            <v>0</v>
          </cell>
          <cell r="N109">
            <v>11114000</v>
          </cell>
          <cell r="O109">
            <v>47880985</v>
          </cell>
          <cell r="P109">
            <v>400220</v>
          </cell>
          <cell r="Q109">
            <v>1322521</v>
          </cell>
          <cell r="R109">
            <v>1123451</v>
          </cell>
          <cell r="S109">
            <v>1133947.1100000001</v>
          </cell>
          <cell r="T109">
            <v>3480220</v>
          </cell>
          <cell r="U109">
            <v>1678462</v>
          </cell>
          <cell r="V109">
            <v>4236464</v>
          </cell>
          <cell r="W109">
            <v>4236466</v>
          </cell>
          <cell r="X109">
            <v>4069400</v>
          </cell>
          <cell r="Y109">
            <v>3539753</v>
          </cell>
          <cell r="Z109">
            <v>3198801</v>
          </cell>
          <cell r="AA109">
            <v>1746666</v>
          </cell>
          <cell r="AB109">
            <v>30166371.109999999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12074250</v>
          </cell>
          <cell r="AP109">
            <v>0</v>
          </cell>
          <cell r="AQ109">
            <v>0</v>
          </cell>
          <cell r="AR109">
            <v>0</v>
          </cell>
          <cell r="AS109" t="e">
            <v>#REF!</v>
          </cell>
          <cell r="AU109">
            <v>830113630</v>
          </cell>
          <cell r="AV109" t="str">
            <v xml:space="preserve">ZONA FRANCA CELSIA SA ESP               </v>
          </cell>
          <cell r="AW109">
            <v>0</v>
          </cell>
          <cell r="AX109">
            <v>0</v>
          </cell>
          <cell r="AY109">
            <v>0</v>
          </cell>
          <cell r="AZ109">
            <v>16952614</v>
          </cell>
          <cell r="BA109">
            <v>16952614</v>
          </cell>
          <cell r="BB109">
            <v>0</v>
          </cell>
          <cell r="BC109">
            <v>0</v>
          </cell>
          <cell r="BD109">
            <v>0</v>
          </cell>
          <cell r="BE109">
            <v>9121268.1600000001</v>
          </cell>
          <cell r="BF109">
            <v>9121268.1600000001</v>
          </cell>
          <cell r="BG109" t="str">
            <v/>
          </cell>
          <cell r="BH109">
            <v>0.63002820660435455</v>
          </cell>
        </row>
        <row r="110">
          <cell r="A110" t="str">
            <v>1071-117</v>
          </cell>
          <cell r="B110" t="str">
            <v xml:space="preserve">BQ-LBH COLOMBIA LTDA                              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 t="e">
            <v>#REF!</v>
          </cell>
          <cell r="AU110" t="str">
            <v/>
          </cell>
          <cell r="AV110" t="str">
            <v/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 t="str">
            <v/>
          </cell>
          <cell r="BH110" t="str">
            <v/>
          </cell>
        </row>
        <row r="111">
          <cell r="A111" t="str">
            <v>1071-118</v>
          </cell>
          <cell r="B111" t="str">
            <v xml:space="preserve">BQ-EDUPARQUES SA                                  </v>
          </cell>
          <cell r="C111">
            <v>0</v>
          </cell>
          <cell r="D111">
            <v>2319680</v>
          </cell>
          <cell r="E111">
            <v>2200000</v>
          </cell>
          <cell r="F111">
            <v>0</v>
          </cell>
          <cell r="G111">
            <v>2200000</v>
          </cell>
          <cell r="H111">
            <v>2200000</v>
          </cell>
          <cell r="I111">
            <v>0</v>
          </cell>
          <cell r="J111">
            <v>2200000</v>
          </cell>
          <cell r="K111">
            <v>2200000</v>
          </cell>
          <cell r="L111">
            <v>0</v>
          </cell>
          <cell r="M111">
            <v>0</v>
          </cell>
          <cell r="N111">
            <v>0</v>
          </cell>
          <cell r="O111">
            <v>13319680</v>
          </cell>
          <cell r="P111">
            <v>90716</v>
          </cell>
          <cell r="Q111">
            <v>1974895</v>
          </cell>
          <cell r="R111">
            <v>759022</v>
          </cell>
          <cell r="S111">
            <v>1066760.08</v>
          </cell>
          <cell r="T111">
            <v>1731037</v>
          </cell>
          <cell r="U111">
            <v>1561011</v>
          </cell>
          <cell r="V111">
            <v>112577</v>
          </cell>
          <cell r="W111">
            <v>1713332</v>
          </cell>
          <cell r="X111">
            <v>536248</v>
          </cell>
          <cell r="Y111">
            <v>1417047</v>
          </cell>
          <cell r="Z111">
            <v>869980</v>
          </cell>
          <cell r="AA111">
            <v>456505</v>
          </cell>
          <cell r="AB111">
            <v>12289130.08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 t="e">
            <v>#REF!</v>
          </cell>
          <cell r="AU111">
            <v>900319526</v>
          </cell>
          <cell r="AV111" t="str">
            <v xml:space="preserve">EDUPARQUES BARRANQUILLA S.A.            </v>
          </cell>
          <cell r="AW111">
            <v>0</v>
          </cell>
          <cell r="AX111">
            <v>0</v>
          </cell>
          <cell r="AY111">
            <v>0</v>
          </cell>
          <cell r="AZ111">
            <v>11000000</v>
          </cell>
          <cell r="BA111">
            <v>11000000</v>
          </cell>
          <cell r="BB111">
            <v>0</v>
          </cell>
          <cell r="BC111">
            <v>0</v>
          </cell>
          <cell r="BD111">
            <v>0</v>
          </cell>
          <cell r="BE111">
            <v>8351881.3399999999</v>
          </cell>
          <cell r="BF111">
            <v>8351881.3399999999</v>
          </cell>
          <cell r="BG111" t="str">
            <v/>
          </cell>
          <cell r="BH111">
            <v>0.92262952863732461</v>
          </cell>
        </row>
        <row r="112">
          <cell r="A112" t="str">
            <v>1071-119</v>
          </cell>
          <cell r="B112" t="str">
            <v xml:space="preserve">BQ-CC PANORAMA                                    </v>
          </cell>
          <cell r="C112">
            <v>0</v>
          </cell>
          <cell r="D112">
            <v>265850</v>
          </cell>
          <cell r="E112">
            <v>0</v>
          </cell>
          <cell r="F112">
            <v>265850</v>
          </cell>
          <cell r="G112">
            <v>0</v>
          </cell>
          <cell r="H112">
            <v>265850</v>
          </cell>
          <cell r="I112">
            <v>265850</v>
          </cell>
          <cell r="J112">
            <v>0</v>
          </cell>
          <cell r="K112">
            <v>265850</v>
          </cell>
          <cell r="L112">
            <v>0</v>
          </cell>
          <cell r="M112">
            <v>0</v>
          </cell>
          <cell r="N112">
            <v>0</v>
          </cell>
          <cell r="O112">
            <v>1329250</v>
          </cell>
          <cell r="P112">
            <v>0</v>
          </cell>
          <cell r="Q112">
            <v>3200</v>
          </cell>
          <cell r="R112">
            <v>0</v>
          </cell>
          <cell r="S112">
            <v>0</v>
          </cell>
          <cell r="T112">
            <v>110747</v>
          </cell>
          <cell r="U112">
            <v>2843</v>
          </cell>
          <cell r="V112">
            <v>0</v>
          </cell>
          <cell r="W112">
            <v>174421</v>
          </cell>
          <cell r="X112">
            <v>487500</v>
          </cell>
          <cell r="Y112">
            <v>10800</v>
          </cell>
          <cell r="Z112">
            <v>8000</v>
          </cell>
          <cell r="AA112">
            <v>25216</v>
          </cell>
          <cell r="AB112">
            <v>822727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297752</v>
          </cell>
          <cell r="AP112">
            <v>0</v>
          </cell>
          <cell r="AQ112">
            <v>0</v>
          </cell>
          <cell r="AR112">
            <v>0</v>
          </cell>
          <cell r="AS112" t="e">
            <v>#REF!</v>
          </cell>
          <cell r="AU112">
            <v>900125244</v>
          </cell>
          <cell r="AV112" t="str">
            <v xml:space="preserve">CENTRO COMERCIAL PANORAMA               </v>
          </cell>
          <cell r="AW112">
            <v>0</v>
          </cell>
          <cell r="AX112">
            <v>0</v>
          </cell>
          <cell r="AY112">
            <v>0</v>
          </cell>
          <cell r="AZ112">
            <v>310000</v>
          </cell>
          <cell r="BA112">
            <v>310000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 t="str">
            <v/>
          </cell>
          <cell r="BH112">
            <v>0.6189407560654504</v>
          </cell>
        </row>
        <row r="113">
          <cell r="A113" t="str">
            <v>1071-120</v>
          </cell>
          <cell r="B113" t="str">
            <v xml:space="preserve">BQ-MAC CENTER COLOMBIA                            </v>
          </cell>
          <cell r="C113">
            <v>0</v>
          </cell>
          <cell r="D113">
            <v>189000</v>
          </cell>
          <cell r="E113">
            <v>0</v>
          </cell>
          <cell r="F113">
            <v>189000</v>
          </cell>
          <cell r="G113">
            <v>0</v>
          </cell>
          <cell r="H113">
            <v>189000</v>
          </cell>
          <cell r="I113">
            <v>189000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756000</v>
          </cell>
          <cell r="P113">
            <v>0</v>
          </cell>
          <cell r="Q113">
            <v>56056</v>
          </cell>
          <cell r="R113">
            <v>95403</v>
          </cell>
          <cell r="S113">
            <v>162178.51999999999</v>
          </cell>
          <cell r="T113">
            <v>252662</v>
          </cell>
          <cell r="U113">
            <v>0</v>
          </cell>
          <cell r="V113">
            <v>35531</v>
          </cell>
          <cell r="W113">
            <v>74857</v>
          </cell>
          <cell r="X113">
            <v>1422</v>
          </cell>
          <cell r="Y113">
            <v>0</v>
          </cell>
          <cell r="Z113">
            <v>450</v>
          </cell>
          <cell r="AA113">
            <v>0</v>
          </cell>
          <cell r="AB113">
            <v>678559.52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 t="e">
            <v>#REF!</v>
          </cell>
          <cell r="AU113">
            <v>900311581</v>
          </cell>
          <cell r="AV113" t="str">
            <v xml:space="preserve">MAC CENTER COLOMBIA S.A.S.              </v>
          </cell>
          <cell r="AW113">
            <v>0</v>
          </cell>
          <cell r="AX113">
            <v>0</v>
          </cell>
          <cell r="AY113">
            <v>0</v>
          </cell>
          <cell r="AZ113">
            <v>880000</v>
          </cell>
          <cell r="BA113">
            <v>880000</v>
          </cell>
          <cell r="BB113">
            <v>0</v>
          </cell>
          <cell r="BC113">
            <v>0</v>
          </cell>
          <cell r="BD113">
            <v>0</v>
          </cell>
          <cell r="BE113">
            <v>374423</v>
          </cell>
          <cell r="BF113">
            <v>374423</v>
          </cell>
          <cell r="BG113" t="str">
            <v/>
          </cell>
          <cell r="BH113">
            <v>0.89756550264550272</v>
          </cell>
        </row>
        <row r="114">
          <cell r="A114" t="str">
            <v>1071-121</v>
          </cell>
          <cell r="B114" t="str">
            <v xml:space="preserve">BQ-CHURROMANIA                                    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 t="e">
            <v>#REF!</v>
          </cell>
          <cell r="AU114">
            <v>900556302</v>
          </cell>
          <cell r="AV114" t="str">
            <v xml:space="preserve">CHURROMANIA BARRANQUILLA SAS            </v>
          </cell>
          <cell r="AW114">
            <v>0</v>
          </cell>
          <cell r="AX114">
            <v>0</v>
          </cell>
          <cell r="AY114">
            <v>0</v>
          </cell>
          <cell r="AZ114">
            <v>240000</v>
          </cell>
          <cell r="BA114">
            <v>240000</v>
          </cell>
          <cell r="BB114">
            <v>0</v>
          </cell>
          <cell r="BC114">
            <v>0</v>
          </cell>
          <cell r="BD114">
            <v>0</v>
          </cell>
          <cell r="BE114">
            <v>5368</v>
          </cell>
          <cell r="BF114">
            <v>5368</v>
          </cell>
          <cell r="BG114" t="str">
            <v/>
          </cell>
          <cell r="BH114" t="str">
            <v/>
          </cell>
        </row>
        <row r="115">
          <cell r="A115" t="str">
            <v>1071-122</v>
          </cell>
          <cell r="B115" t="str">
            <v xml:space="preserve">RACHA-WOOD GROUP                                  </v>
          </cell>
          <cell r="C115">
            <v>13251993</v>
          </cell>
          <cell r="D115">
            <v>13708848</v>
          </cell>
          <cell r="E115">
            <v>13708848</v>
          </cell>
          <cell r="F115">
            <v>13708848</v>
          </cell>
          <cell r="G115">
            <v>13708848</v>
          </cell>
          <cell r="H115">
            <v>13708848</v>
          </cell>
          <cell r="I115">
            <v>13708848</v>
          </cell>
          <cell r="J115">
            <v>13708848</v>
          </cell>
          <cell r="K115">
            <v>13708848</v>
          </cell>
          <cell r="L115">
            <v>13708848</v>
          </cell>
          <cell r="M115">
            <v>13708848</v>
          </cell>
          <cell r="N115">
            <v>13708848</v>
          </cell>
          <cell r="O115">
            <v>164049321</v>
          </cell>
          <cell r="P115">
            <v>9706725</v>
          </cell>
          <cell r="Q115">
            <v>9494373</v>
          </cell>
          <cell r="R115">
            <v>9614829</v>
          </cell>
          <cell r="S115">
            <v>8689308.2899999991</v>
          </cell>
          <cell r="T115">
            <v>11484355</v>
          </cell>
          <cell r="U115">
            <v>9278902</v>
          </cell>
          <cell r="V115">
            <v>10089821</v>
          </cell>
          <cell r="W115">
            <v>9827199</v>
          </cell>
          <cell r="X115">
            <v>9283957</v>
          </cell>
          <cell r="Y115">
            <v>10014278</v>
          </cell>
          <cell r="Z115">
            <v>8816524</v>
          </cell>
          <cell r="AA115">
            <v>8796022</v>
          </cell>
          <cell r="AB115">
            <v>115096293.28999999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29775620</v>
          </cell>
          <cell r="AP115">
            <v>0</v>
          </cell>
          <cell r="AQ115">
            <v>0</v>
          </cell>
          <cell r="AR115">
            <v>0</v>
          </cell>
          <cell r="AS115" t="e">
            <v>#REF!</v>
          </cell>
          <cell r="AU115">
            <v>830090773</v>
          </cell>
          <cell r="AV115" t="str">
            <v xml:space="preserve">WOOD GROUP PSN COLOMBIA S.A.            </v>
          </cell>
          <cell r="AW115">
            <v>0</v>
          </cell>
          <cell r="AX115">
            <v>0</v>
          </cell>
          <cell r="AY115">
            <v>0</v>
          </cell>
          <cell r="AZ115">
            <v>9055452</v>
          </cell>
          <cell r="BA115">
            <v>9055452</v>
          </cell>
          <cell r="BB115">
            <v>0</v>
          </cell>
          <cell r="BC115">
            <v>0</v>
          </cell>
          <cell r="BD115">
            <v>0</v>
          </cell>
          <cell r="BE115">
            <v>14436241</v>
          </cell>
          <cell r="BF115">
            <v>14436241</v>
          </cell>
          <cell r="BG115" t="str">
            <v/>
          </cell>
          <cell r="BH115">
            <v>0.70159567006071299</v>
          </cell>
        </row>
        <row r="116">
          <cell r="A116" t="str">
            <v>1071-123</v>
          </cell>
          <cell r="B116" t="str">
            <v xml:space="preserve">BQ-WHITNEY-POLITECNICO                            </v>
          </cell>
          <cell r="C116">
            <v>796942</v>
          </cell>
          <cell r="D116">
            <v>796942</v>
          </cell>
          <cell r="E116">
            <v>838513</v>
          </cell>
          <cell r="F116">
            <v>825513</v>
          </cell>
          <cell r="G116">
            <v>838513</v>
          </cell>
          <cell r="H116">
            <v>0</v>
          </cell>
          <cell r="I116">
            <v>838513</v>
          </cell>
          <cell r="J116">
            <v>0</v>
          </cell>
          <cell r="K116">
            <v>838513</v>
          </cell>
          <cell r="L116">
            <v>0</v>
          </cell>
          <cell r="M116">
            <v>0</v>
          </cell>
          <cell r="N116">
            <v>0</v>
          </cell>
          <cell r="O116">
            <v>5773449</v>
          </cell>
          <cell r="P116">
            <v>283593</v>
          </cell>
          <cell r="Q116">
            <v>217654</v>
          </cell>
          <cell r="R116">
            <v>394634</v>
          </cell>
          <cell r="S116">
            <v>331007.86</v>
          </cell>
          <cell r="T116">
            <v>284761</v>
          </cell>
          <cell r="U116">
            <v>523903</v>
          </cell>
          <cell r="V116">
            <v>44227</v>
          </cell>
          <cell r="W116">
            <v>289567</v>
          </cell>
          <cell r="X116">
            <v>1422</v>
          </cell>
          <cell r="Y116">
            <v>14478</v>
          </cell>
          <cell r="Z116">
            <v>0</v>
          </cell>
          <cell r="AA116">
            <v>0</v>
          </cell>
          <cell r="AB116">
            <v>2385246.86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 t="e">
            <v>#REF!</v>
          </cell>
          <cell r="AU116">
            <v>860078643</v>
          </cell>
          <cell r="AV116" t="str">
            <v xml:space="preserve">POLITECNICO GRANCOLOMBIANO              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  <cell r="BF116">
            <v>0</v>
          </cell>
          <cell r="BG116" t="str">
            <v/>
          </cell>
          <cell r="BH116">
            <v>0.41314071709995187</v>
          </cell>
        </row>
        <row r="117">
          <cell r="A117" t="str">
            <v>1071-124</v>
          </cell>
          <cell r="B117" t="str">
            <v xml:space="preserve">RACHA-ISMOCOL                                     </v>
          </cell>
          <cell r="C117">
            <v>0</v>
          </cell>
          <cell r="D117">
            <v>3978800</v>
          </cell>
          <cell r="E117">
            <v>0</v>
          </cell>
          <cell r="F117">
            <v>4157846</v>
          </cell>
          <cell r="G117">
            <v>0</v>
          </cell>
          <cell r="H117">
            <v>4157846</v>
          </cell>
          <cell r="I117">
            <v>0</v>
          </cell>
          <cell r="J117">
            <v>4157846</v>
          </cell>
          <cell r="K117">
            <v>0</v>
          </cell>
          <cell r="L117">
            <v>4157846</v>
          </cell>
          <cell r="M117">
            <v>0</v>
          </cell>
          <cell r="N117">
            <v>0</v>
          </cell>
          <cell r="O117">
            <v>20610184</v>
          </cell>
          <cell r="P117">
            <v>2825600</v>
          </cell>
          <cell r="Q117">
            <v>0</v>
          </cell>
          <cell r="R117">
            <v>7250</v>
          </cell>
          <cell r="S117">
            <v>3501852.18</v>
          </cell>
          <cell r="T117">
            <v>2468</v>
          </cell>
          <cell r="U117">
            <v>2829650</v>
          </cell>
          <cell r="V117">
            <v>207892</v>
          </cell>
          <cell r="W117">
            <v>2829650</v>
          </cell>
          <cell r="X117">
            <v>0</v>
          </cell>
          <cell r="Y117">
            <v>2933946</v>
          </cell>
          <cell r="Z117">
            <v>0</v>
          </cell>
          <cell r="AA117">
            <v>0</v>
          </cell>
          <cell r="AB117">
            <v>15138308.18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 t="e">
            <v>#REF!</v>
          </cell>
          <cell r="AU117">
            <v>890209174</v>
          </cell>
          <cell r="AV117" t="str">
            <v xml:space="preserve">ISMOCOL S.A.                            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0</v>
          </cell>
          <cell r="BG117" t="str">
            <v/>
          </cell>
          <cell r="BH117">
            <v>0.73450621207457434</v>
          </cell>
        </row>
        <row r="118">
          <cell r="A118" t="str">
            <v>1071-125</v>
          </cell>
          <cell r="B118" t="str">
            <v xml:space="preserve">BQ-CASINOS SAMBA                                  </v>
          </cell>
          <cell r="C118">
            <v>0</v>
          </cell>
          <cell r="D118">
            <v>1102420</v>
          </cell>
          <cell r="E118">
            <v>551210</v>
          </cell>
          <cell r="F118">
            <v>551210</v>
          </cell>
          <cell r="G118">
            <v>551210</v>
          </cell>
          <cell r="H118">
            <v>0</v>
          </cell>
          <cell r="I118">
            <v>0</v>
          </cell>
          <cell r="J118">
            <v>0</v>
          </cell>
          <cell r="K118">
            <v>1102420</v>
          </cell>
          <cell r="L118">
            <v>551210</v>
          </cell>
          <cell r="M118">
            <v>0</v>
          </cell>
          <cell r="N118">
            <v>551210</v>
          </cell>
          <cell r="O118">
            <v>4960890</v>
          </cell>
          <cell r="P118">
            <v>384649</v>
          </cell>
          <cell r="Q118">
            <v>318838</v>
          </cell>
          <cell r="R118">
            <v>293501</v>
          </cell>
          <cell r="S118">
            <v>489317.92</v>
          </cell>
          <cell r="T118">
            <v>159593</v>
          </cell>
          <cell r="U118">
            <v>1212373</v>
          </cell>
          <cell r="V118">
            <v>1125248</v>
          </cell>
          <cell r="W118">
            <v>24299</v>
          </cell>
          <cell r="X118">
            <v>319077</v>
          </cell>
          <cell r="Y118">
            <v>1434212</v>
          </cell>
          <cell r="Z118">
            <v>230951</v>
          </cell>
          <cell r="AA118">
            <v>376557</v>
          </cell>
          <cell r="AB118">
            <v>6368615.9199999999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 t="e">
            <v>#REF!</v>
          </cell>
          <cell r="AU118">
            <v>830071626</v>
          </cell>
          <cell r="AV118" t="str">
            <v xml:space="preserve">SUPER NUEVO MILENIO S.A.                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  <cell r="BF118">
            <v>0</v>
          </cell>
          <cell r="BG118" t="str">
            <v/>
          </cell>
          <cell r="BH118">
            <v>1.2837647922046245</v>
          </cell>
        </row>
        <row r="119">
          <cell r="A119" t="str">
            <v>1071-126</v>
          </cell>
          <cell r="B119" t="str">
            <v xml:space="preserve">BQ-INV ROYAL CASINO BVIST                         </v>
          </cell>
          <cell r="C119">
            <v>944092</v>
          </cell>
          <cell r="D119">
            <v>1888184</v>
          </cell>
          <cell r="E119">
            <v>944092</v>
          </cell>
          <cell r="F119">
            <v>944092</v>
          </cell>
          <cell r="G119">
            <v>944092</v>
          </cell>
          <cell r="H119">
            <v>944092</v>
          </cell>
          <cell r="I119">
            <v>944092</v>
          </cell>
          <cell r="J119">
            <v>944092</v>
          </cell>
          <cell r="K119">
            <v>944092</v>
          </cell>
          <cell r="L119">
            <v>944092</v>
          </cell>
          <cell r="M119">
            <v>91575</v>
          </cell>
          <cell r="N119">
            <v>1924814</v>
          </cell>
          <cell r="O119">
            <v>12401401</v>
          </cell>
          <cell r="P119">
            <v>591516</v>
          </cell>
          <cell r="Q119">
            <v>1088160</v>
          </cell>
          <cell r="R119">
            <v>1451350</v>
          </cell>
          <cell r="S119">
            <v>419732.2</v>
          </cell>
          <cell r="T119">
            <v>1140762</v>
          </cell>
          <cell r="U119">
            <v>514450</v>
          </cell>
          <cell r="V119">
            <v>590485</v>
          </cell>
          <cell r="W119">
            <v>1129388</v>
          </cell>
          <cell r="X119">
            <v>499712</v>
          </cell>
          <cell r="Y119">
            <v>660306</v>
          </cell>
          <cell r="Z119">
            <v>453826</v>
          </cell>
          <cell r="AA119">
            <v>140943</v>
          </cell>
          <cell r="AB119">
            <v>8680630.1999999993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2091118</v>
          </cell>
          <cell r="AP119">
            <v>0</v>
          </cell>
          <cell r="AQ119">
            <v>0</v>
          </cell>
          <cell r="AR119">
            <v>0</v>
          </cell>
          <cell r="AS119" t="e">
            <v>#REF!</v>
          </cell>
          <cell r="AU119">
            <v>830089611</v>
          </cell>
          <cell r="AV119" t="str">
            <v xml:space="preserve">INVERSIONES SUPER ROYAL CARIBE S.A.     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 t="str">
            <v/>
          </cell>
          <cell r="BH119">
            <v>0.69997173706422355</v>
          </cell>
        </row>
        <row r="120">
          <cell r="A120" t="str">
            <v>1071-127</v>
          </cell>
          <cell r="B120" t="str">
            <v xml:space="preserve">SOL-CONST CONCONCRETO SA                          </v>
          </cell>
          <cell r="C120">
            <v>0</v>
          </cell>
          <cell r="D120">
            <v>3281027</v>
          </cell>
          <cell r="E120">
            <v>0</v>
          </cell>
          <cell r="F120">
            <v>6562054</v>
          </cell>
          <cell r="G120">
            <v>3281027</v>
          </cell>
          <cell r="H120">
            <v>0</v>
          </cell>
          <cell r="I120">
            <v>0</v>
          </cell>
          <cell r="J120">
            <v>6562054</v>
          </cell>
          <cell r="K120">
            <v>3281027</v>
          </cell>
          <cell r="L120">
            <v>0</v>
          </cell>
          <cell r="M120">
            <v>3344679</v>
          </cell>
          <cell r="N120">
            <v>3344679</v>
          </cell>
          <cell r="O120">
            <v>29656547</v>
          </cell>
          <cell r="P120">
            <v>178481</v>
          </cell>
          <cell r="Q120">
            <v>531450</v>
          </cell>
          <cell r="R120">
            <v>758993</v>
          </cell>
          <cell r="S120">
            <v>2754623.79</v>
          </cell>
          <cell r="T120">
            <v>1764436</v>
          </cell>
          <cell r="U120">
            <v>1422</v>
          </cell>
          <cell r="V120">
            <v>0</v>
          </cell>
          <cell r="W120">
            <v>3857980.64</v>
          </cell>
          <cell r="X120">
            <v>1048313</v>
          </cell>
          <cell r="Y120">
            <v>1595431</v>
          </cell>
          <cell r="Z120">
            <v>2192383</v>
          </cell>
          <cell r="AA120">
            <v>2083884</v>
          </cell>
          <cell r="AB120">
            <v>16767397.43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7278024</v>
          </cell>
          <cell r="AP120">
            <v>0</v>
          </cell>
          <cell r="AQ120">
            <v>0</v>
          </cell>
          <cell r="AR120">
            <v>0</v>
          </cell>
          <cell r="AS120" t="e">
            <v>#REF!</v>
          </cell>
          <cell r="AU120">
            <v>890901110</v>
          </cell>
          <cell r="AV120" t="str">
            <v xml:space="preserve">CONSTRUCTORA CONCONCRETO SA             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 t="str">
            <v/>
          </cell>
          <cell r="BH120">
            <v>0.56538603196117199</v>
          </cell>
        </row>
        <row r="121">
          <cell r="A121" t="str">
            <v>1071-128</v>
          </cell>
          <cell r="B121" t="str">
            <v xml:space="preserve">SMR-C C BUENAVISTA                                </v>
          </cell>
          <cell r="C121">
            <v>0</v>
          </cell>
          <cell r="D121">
            <v>663000</v>
          </cell>
          <cell r="E121">
            <v>0</v>
          </cell>
          <cell r="F121">
            <v>663000</v>
          </cell>
          <cell r="G121">
            <v>663000</v>
          </cell>
          <cell r="H121">
            <v>663000</v>
          </cell>
          <cell r="I121">
            <v>663000</v>
          </cell>
          <cell r="J121">
            <v>0</v>
          </cell>
          <cell r="K121">
            <v>663000</v>
          </cell>
          <cell r="L121">
            <v>663000</v>
          </cell>
          <cell r="M121">
            <v>663000</v>
          </cell>
          <cell r="N121">
            <v>1326000</v>
          </cell>
          <cell r="O121">
            <v>6630000</v>
          </cell>
          <cell r="P121">
            <v>0</v>
          </cell>
          <cell r="Q121">
            <v>442000</v>
          </cell>
          <cell r="R121">
            <v>442000</v>
          </cell>
          <cell r="S121">
            <v>0</v>
          </cell>
          <cell r="T121">
            <v>442000</v>
          </cell>
          <cell r="U121">
            <v>342000</v>
          </cell>
          <cell r="V121">
            <v>0</v>
          </cell>
          <cell r="W121">
            <v>0</v>
          </cell>
          <cell r="X121">
            <v>442000</v>
          </cell>
          <cell r="Y121">
            <v>573500</v>
          </cell>
          <cell r="Z121">
            <v>442000</v>
          </cell>
          <cell r="AA121">
            <v>442000</v>
          </cell>
          <cell r="AB121">
            <v>3567500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1485120</v>
          </cell>
          <cell r="AP121">
            <v>0</v>
          </cell>
          <cell r="AQ121">
            <v>0</v>
          </cell>
          <cell r="AR121">
            <v>0</v>
          </cell>
          <cell r="AS121" t="e">
            <v>#REF!</v>
          </cell>
          <cell r="AU121">
            <v>900054062</v>
          </cell>
          <cell r="AV121" t="str">
            <v xml:space="preserve">CENTRO COMERCIAL BUENAVISTA             </v>
          </cell>
          <cell r="AW121">
            <v>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 t="str">
            <v/>
          </cell>
          <cell r="BH121">
            <v>0.53808446455505277</v>
          </cell>
        </row>
        <row r="122">
          <cell r="A122" t="str">
            <v>1071-129</v>
          </cell>
          <cell r="B122" t="str">
            <v xml:space="preserve">BQ-TSQ SA                                         </v>
          </cell>
          <cell r="C122">
            <v>0</v>
          </cell>
          <cell r="D122">
            <v>0</v>
          </cell>
          <cell r="E122">
            <v>516408</v>
          </cell>
          <cell r="F122">
            <v>172136</v>
          </cell>
          <cell r="G122">
            <v>172136</v>
          </cell>
          <cell r="H122">
            <v>172136</v>
          </cell>
          <cell r="I122">
            <v>172136</v>
          </cell>
          <cell r="J122">
            <v>172136</v>
          </cell>
          <cell r="K122">
            <v>172136</v>
          </cell>
          <cell r="L122">
            <v>172136</v>
          </cell>
          <cell r="M122">
            <v>0</v>
          </cell>
          <cell r="N122">
            <v>0</v>
          </cell>
          <cell r="O122">
            <v>1721360</v>
          </cell>
          <cell r="P122">
            <v>261</v>
          </cell>
          <cell r="Q122">
            <v>0</v>
          </cell>
          <cell r="R122">
            <v>38897</v>
          </cell>
          <cell r="S122">
            <v>0</v>
          </cell>
          <cell r="T122">
            <v>0</v>
          </cell>
          <cell r="U122">
            <v>49612</v>
          </cell>
          <cell r="V122">
            <v>11200</v>
          </cell>
          <cell r="W122">
            <v>94068</v>
          </cell>
          <cell r="X122">
            <v>31751</v>
          </cell>
          <cell r="Y122">
            <v>32574</v>
          </cell>
          <cell r="Z122">
            <v>52940</v>
          </cell>
          <cell r="AA122">
            <v>24109</v>
          </cell>
          <cell r="AB122">
            <v>335412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 t="e">
            <v>#REF!</v>
          </cell>
          <cell r="AU122">
            <v>800080730</v>
          </cell>
          <cell r="AV122" t="str">
            <v xml:space="preserve">T.S.Q.  S.A.                            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 t="str">
            <v/>
          </cell>
          <cell r="BH122">
            <v>0.19485290700376445</v>
          </cell>
        </row>
        <row r="123">
          <cell r="A123" t="str">
            <v>1071-130</v>
          </cell>
          <cell r="B123" t="str">
            <v xml:space="preserve">BQ-DS CONSTRUCCIONES SA                           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900000</v>
          </cell>
          <cell r="H123">
            <v>0</v>
          </cell>
          <cell r="I123">
            <v>900000</v>
          </cell>
          <cell r="J123">
            <v>900000</v>
          </cell>
          <cell r="K123">
            <v>900000</v>
          </cell>
          <cell r="L123">
            <v>0</v>
          </cell>
          <cell r="M123">
            <v>1800000</v>
          </cell>
          <cell r="N123">
            <v>0</v>
          </cell>
          <cell r="O123">
            <v>5400000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550526</v>
          </cell>
          <cell r="U123">
            <v>85012</v>
          </cell>
          <cell r="V123">
            <v>337412</v>
          </cell>
          <cell r="W123">
            <v>281087</v>
          </cell>
          <cell r="X123">
            <v>362473</v>
          </cell>
          <cell r="Y123">
            <v>303505</v>
          </cell>
          <cell r="Z123">
            <v>325119</v>
          </cell>
          <cell r="AA123">
            <v>16382</v>
          </cell>
          <cell r="AB123">
            <v>2261516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 t="e">
            <v>#REF!</v>
          </cell>
          <cell r="AU123" t="str">
            <v/>
          </cell>
          <cell r="AV123" t="str">
            <v/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  <cell r="BF123">
            <v>0</v>
          </cell>
          <cell r="BG123" t="str">
            <v/>
          </cell>
          <cell r="BH123">
            <v>0.41879925925925926</v>
          </cell>
        </row>
        <row r="124">
          <cell r="A124" t="str">
            <v>1071-131</v>
          </cell>
          <cell r="B124" t="str">
            <v xml:space="preserve">BQ-CIFIN SA                                       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210000</v>
          </cell>
          <cell r="I124">
            <v>0</v>
          </cell>
          <cell r="J124">
            <v>210000</v>
          </cell>
          <cell r="K124">
            <v>210000</v>
          </cell>
          <cell r="L124">
            <v>210000</v>
          </cell>
          <cell r="M124">
            <v>0</v>
          </cell>
          <cell r="N124">
            <v>0</v>
          </cell>
          <cell r="O124">
            <v>840000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6400</v>
          </cell>
          <cell r="U124">
            <v>89302</v>
          </cell>
          <cell r="V124">
            <v>114177</v>
          </cell>
          <cell r="W124">
            <v>16460</v>
          </cell>
          <cell r="X124">
            <v>43972</v>
          </cell>
          <cell r="Y124">
            <v>53871</v>
          </cell>
          <cell r="Z124">
            <v>30763</v>
          </cell>
          <cell r="AA124">
            <v>52923</v>
          </cell>
          <cell r="AB124">
            <v>407868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 t="e">
            <v>#REF!</v>
          </cell>
          <cell r="AU124" t="str">
            <v/>
          </cell>
          <cell r="AV124" t="str">
            <v/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  <cell r="BF124">
            <v>0</v>
          </cell>
          <cell r="BG124" t="str">
            <v/>
          </cell>
          <cell r="BH124">
            <v>0.48555714285714285</v>
          </cell>
        </row>
        <row r="125">
          <cell r="A125" t="str">
            <v>1071-132</v>
          </cell>
          <cell r="B125" t="str">
            <v xml:space="preserve">BMGA-CIFINA SA                                    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210000</v>
          </cell>
          <cell r="K125">
            <v>210000</v>
          </cell>
          <cell r="L125">
            <v>210000</v>
          </cell>
          <cell r="M125">
            <v>0</v>
          </cell>
          <cell r="N125">
            <v>0</v>
          </cell>
          <cell r="O125">
            <v>630000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100000</v>
          </cell>
          <cell r="W125">
            <v>100000</v>
          </cell>
          <cell r="X125">
            <v>100000</v>
          </cell>
          <cell r="Y125">
            <v>100000</v>
          </cell>
          <cell r="Z125">
            <v>27043</v>
          </cell>
          <cell r="AA125">
            <v>46721</v>
          </cell>
          <cell r="AB125">
            <v>473764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 t="e">
            <v>#REF!</v>
          </cell>
          <cell r="AU125" t="str">
            <v/>
          </cell>
          <cell r="AV125" t="str">
            <v/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  <cell r="BF125">
            <v>0</v>
          </cell>
          <cell r="BG125" t="str">
            <v/>
          </cell>
          <cell r="BH125">
            <v>0.75200634920634923</v>
          </cell>
        </row>
        <row r="126">
          <cell r="A126" t="str">
            <v>1071-133</v>
          </cell>
          <cell r="B126" t="str">
            <v xml:space="preserve">SMR-POLICIA NACIONAL                              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9918072</v>
          </cell>
          <cell r="L126">
            <v>0</v>
          </cell>
          <cell r="M126">
            <v>0</v>
          </cell>
          <cell r="N126">
            <v>9918072</v>
          </cell>
          <cell r="O126">
            <v>19836144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20000</v>
          </cell>
          <cell r="Y126">
            <v>8592684</v>
          </cell>
          <cell r="Z126">
            <v>0</v>
          </cell>
          <cell r="AA126">
            <v>8612684</v>
          </cell>
          <cell r="AB126">
            <v>17225368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11108240</v>
          </cell>
          <cell r="AP126">
            <v>0</v>
          </cell>
          <cell r="AQ126">
            <v>0</v>
          </cell>
          <cell r="AR126">
            <v>0</v>
          </cell>
          <cell r="AS126" t="e">
            <v>#REF!</v>
          </cell>
          <cell r="AU126" t="str">
            <v/>
          </cell>
          <cell r="AV126" t="str">
            <v/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  <cell r="BF126">
            <v>0</v>
          </cell>
          <cell r="BG126" t="str">
            <v/>
          </cell>
          <cell r="BH126">
            <v>0.86838288731922897</v>
          </cell>
        </row>
        <row r="127">
          <cell r="A127" t="str">
            <v>1071-134</v>
          </cell>
          <cell r="B127" t="str">
            <v xml:space="preserve">RACHA ALCANTARA Y ASOC                            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300000</v>
          </cell>
          <cell r="W127">
            <v>0</v>
          </cell>
          <cell r="X127">
            <v>425000</v>
          </cell>
          <cell r="Y127">
            <v>567600</v>
          </cell>
          <cell r="Z127">
            <v>0</v>
          </cell>
          <cell r="AA127">
            <v>0</v>
          </cell>
          <cell r="AB127">
            <v>1292600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-1654140</v>
          </cell>
          <cell r="AP127">
            <v>0</v>
          </cell>
          <cell r="AQ127">
            <v>0</v>
          </cell>
          <cell r="AR127">
            <v>0</v>
          </cell>
          <cell r="AS127" t="e">
            <v>#REF!</v>
          </cell>
          <cell r="AU127" t="str">
            <v/>
          </cell>
          <cell r="AV127" t="str">
            <v/>
          </cell>
          <cell r="AW127">
            <v>0</v>
          </cell>
          <cell r="AX127">
            <v>0</v>
          </cell>
          <cell r="AY127">
            <v>0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  <cell r="BF127">
            <v>0</v>
          </cell>
          <cell r="BG127" t="str">
            <v/>
          </cell>
          <cell r="BH127" t="str">
            <v/>
          </cell>
        </row>
        <row r="128">
          <cell r="A128" t="str">
            <v>1071-135</v>
          </cell>
          <cell r="B128" t="str">
            <v xml:space="preserve">SMR-EDIFICIO TORRE EMPRES                         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9600000</v>
          </cell>
          <cell r="L128">
            <v>4800000</v>
          </cell>
          <cell r="M128">
            <v>0</v>
          </cell>
          <cell r="N128">
            <v>0</v>
          </cell>
          <cell r="O128">
            <v>14400000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147326</v>
          </cell>
          <cell r="V128">
            <v>4811300</v>
          </cell>
          <cell r="W128">
            <v>0</v>
          </cell>
          <cell r="X128">
            <v>3781070</v>
          </cell>
          <cell r="Y128">
            <v>199150</v>
          </cell>
          <cell r="Z128">
            <v>0</v>
          </cell>
          <cell r="AA128">
            <v>4807600</v>
          </cell>
          <cell r="AB128">
            <v>13746446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16128000</v>
          </cell>
          <cell r="AP128">
            <v>0</v>
          </cell>
          <cell r="AQ128">
            <v>0</v>
          </cell>
          <cell r="AR128">
            <v>0</v>
          </cell>
          <cell r="AS128" t="e">
            <v>#REF!</v>
          </cell>
          <cell r="AU128" t="str">
            <v/>
          </cell>
          <cell r="AV128" t="str">
            <v/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  <cell r="BF128">
            <v>0</v>
          </cell>
          <cell r="BG128" t="str">
            <v/>
          </cell>
          <cell r="BH128">
            <v>0.9546143055555556</v>
          </cell>
        </row>
        <row r="129">
          <cell r="A129" t="str">
            <v>1071-136</v>
          </cell>
          <cell r="B129" t="str">
            <v xml:space="preserve">VPAR- ALCANTARA Y ASOCIAD                         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380000</v>
          </cell>
          <cell r="L129">
            <v>0</v>
          </cell>
          <cell r="M129">
            <v>855000</v>
          </cell>
          <cell r="N129">
            <v>0</v>
          </cell>
          <cell r="O129">
            <v>1235000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39350</v>
          </cell>
          <cell r="Y129">
            <v>0</v>
          </cell>
          <cell r="Z129">
            <v>0</v>
          </cell>
          <cell r="AA129">
            <v>7600</v>
          </cell>
          <cell r="AB129">
            <v>46950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 t="e">
            <v>#REF!</v>
          </cell>
          <cell r="AU129" t="str">
            <v/>
          </cell>
          <cell r="AV129" t="str">
            <v/>
          </cell>
          <cell r="AW129">
            <v>0</v>
          </cell>
          <cell r="AX129">
            <v>0</v>
          </cell>
          <cell r="AY129">
            <v>0</v>
          </cell>
          <cell r="AZ129">
            <v>0</v>
          </cell>
          <cell r="BA129">
            <v>0</v>
          </cell>
          <cell r="BB129">
            <v>0</v>
          </cell>
          <cell r="BC129">
            <v>0</v>
          </cell>
          <cell r="BD129">
            <v>0</v>
          </cell>
          <cell r="BE129">
            <v>0</v>
          </cell>
          <cell r="BF129">
            <v>0</v>
          </cell>
          <cell r="BG129" t="str">
            <v/>
          </cell>
          <cell r="BH129">
            <v>3.8016194331983805E-2</v>
          </cell>
        </row>
        <row r="130">
          <cell r="A130" t="str">
            <v>1071-137</v>
          </cell>
          <cell r="B130" t="str">
            <v xml:space="preserve">SMR- ALCANTARA Y ASOCIADO                         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1140000</v>
          </cell>
          <cell r="L130">
            <v>475000</v>
          </cell>
          <cell r="M130">
            <v>475000</v>
          </cell>
          <cell r="N130">
            <v>475000</v>
          </cell>
          <cell r="O130">
            <v>2565000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307600</v>
          </cell>
          <cell r="AA130">
            <v>300000</v>
          </cell>
          <cell r="AB130">
            <v>607600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724185</v>
          </cell>
          <cell r="AP130">
            <v>0</v>
          </cell>
          <cell r="AQ130">
            <v>0</v>
          </cell>
          <cell r="AR130">
            <v>0</v>
          </cell>
          <cell r="AS130" t="e">
            <v>#REF!</v>
          </cell>
          <cell r="AU130" t="str">
            <v/>
          </cell>
          <cell r="AV130" t="str">
            <v/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 t="str">
            <v/>
          </cell>
          <cell r="BH130">
            <v>0.23688109161793372</v>
          </cell>
        </row>
        <row r="131">
          <cell r="A131" t="str">
            <v>1071-138</v>
          </cell>
          <cell r="B131" t="str">
            <v xml:space="preserve">BQ-SALUD TOTAL                                    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833741</v>
          </cell>
          <cell r="Z131">
            <v>0</v>
          </cell>
          <cell r="AA131">
            <v>0</v>
          </cell>
          <cell r="AB131">
            <v>833741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 t="e">
            <v>#REF!</v>
          </cell>
          <cell r="AU131" t="str">
            <v/>
          </cell>
          <cell r="AV131" t="str">
            <v/>
          </cell>
          <cell r="AW131">
            <v>0</v>
          </cell>
          <cell r="AX131">
            <v>0</v>
          </cell>
          <cell r="AY131">
            <v>0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  <cell r="BF131">
            <v>0</v>
          </cell>
          <cell r="BG131" t="str">
            <v/>
          </cell>
          <cell r="BH131" t="str">
            <v/>
          </cell>
        </row>
        <row r="132">
          <cell r="A132" t="str">
            <v>1081-004</v>
          </cell>
          <cell r="B132" t="str">
            <v xml:space="preserve">SMR-CC BUENAVISTA                                 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 t="e">
            <v>#REF!</v>
          </cell>
          <cell r="AU132">
            <v>800144331</v>
          </cell>
          <cell r="AV132" t="str">
            <v>SOC ADM DE FONDOS DE PENSIONES Y CESANTÍ</v>
          </cell>
          <cell r="AW132">
            <v>0</v>
          </cell>
          <cell r="AX132">
            <v>3215093</v>
          </cell>
          <cell r="AY132">
            <v>0</v>
          </cell>
          <cell r="AZ132">
            <v>0</v>
          </cell>
          <cell r="BA132">
            <v>3215093</v>
          </cell>
          <cell r="BB132">
            <v>0</v>
          </cell>
          <cell r="BC132">
            <v>1448346.61</v>
          </cell>
          <cell r="BD132">
            <v>0</v>
          </cell>
          <cell r="BE132">
            <v>0</v>
          </cell>
          <cell r="BF132">
            <v>1448346.61</v>
          </cell>
          <cell r="BG132" t="str">
            <v/>
          </cell>
          <cell r="BH132" t="str">
            <v/>
          </cell>
        </row>
        <row r="133">
          <cell r="A133" t="str">
            <v>1081-031</v>
          </cell>
          <cell r="B133" t="str">
            <v xml:space="preserve">BQ-CINE CBIA CC BUENAVIST                         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50000</v>
          </cell>
          <cell r="Q133">
            <v>0</v>
          </cell>
          <cell r="R133">
            <v>0</v>
          </cell>
          <cell r="S133">
            <v>-50000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 t="e">
            <v>#REF!</v>
          </cell>
          <cell r="AU133" t="str">
            <v/>
          </cell>
          <cell r="AV133" t="str">
            <v/>
          </cell>
          <cell r="AW133">
            <v>0</v>
          </cell>
          <cell r="AX133">
            <v>719569</v>
          </cell>
          <cell r="AY133">
            <v>0</v>
          </cell>
          <cell r="AZ133">
            <v>0</v>
          </cell>
          <cell r="BA133">
            <v>719569</v>
          </cell>
          <cell r="BB133">
            <v>0</v>
          </cell>
          <cell r="BC133">
            <v>247696.25</v>
          </cell>
          <cell r="BD133">
            <v>0</v>
          </cell>
          <cell r="BE133">
            <v>0</v>
          </cell>
          <cell r="BF133">
            <v>247696.25</v>
          </cell>
          <cell r="BG133" t="str">
            <v/>
          </cell>
          <cell r="BH133" t="str">
            <v/>
          </cell>
        </row>
        <row r="134">
          <cell r="A134" t="str">
            <v>1081-041</v>
          </cell>
          <cell r="B134" t="str">
            <v xml:space="preserve">BQ-PFIZER                                         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 t="e">
            <v>#REF!</v>
          </cell>
          <cell r="AU134" t="str">
            <v/>
          </cell>
          <cell r="AV134" t="str">
            <v/>
          </cell>
          <cell r="AW134">
            <v>0</v>
          </cell>
          <cell r="AX134">
            <v>333488</v>
          </cell>
          <cell r="AY134">
            <v>0</v>
          </cell>
          <cell r="AZ134">
            <v>0</v>
          </cell>
          <cell r="BA134">
            <v>333488</v>
          </cell>
          <cell r="BB134">
            <v>0</v>
          </cell>
          <cell r="BC134">
            <v>113616.4</v>
          </cell>
          <cell r="BD134">
            <v>0</v>
          </cell>
          <cell r="BE134">
            <v>0</v>
          </cell>
          <cell r="BF134">
            <v>113616.4</v>
          </cell>
          <cell r="BG134" t="str">
            <v/>
          </cell>
          <cell r="BH134" t="str">
            <v/>
          </cell>
        </row>
        <row r="135">
          <cell r="A135" t="str">
            <v>1081-083</v>
          </cell>
          <cell r="B135" t="str">
            <v xml:space="preserve">BQ-CINE CBIA BUENAVISTA                           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493</v>
          </cell>
          <cell r="AB135">
            <v>493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 t="e">
            <v>#REF!</v>
          </cell>
          <cell r="AU135" t="str">
            <v/>
          </cell>
          <cell r="AV135" t="str">
            <v/>
          </cell>
          <cell r="AW135">
            <v>0</v>
          </cell>
          <cell r="AX135">
            <v>1250284</v>
          </cell>
          <cell r="AY135">
            <v>0</v>
          </cell>
          <cell r="AZ135">
            <v>0</v>
          </cell>
          <cell r="BA135">
            <v>1250284</v>
          </cell>
          <cell r="BB135">
            <v>0</v>
          </cell>
          <cell r="BC135">
            <v>735000</v>
          </cell>
          <cell r="BD135">
            <v>0</v>
          </cell>
          <cell r="BE135">
            <v>0</v>
          </cell>
          <cell r="BF135">
            <v>735000</v>
          </cell>
          <cell r="BG135" t="str">
            <v/>
          </cell>
          <cell r="BH135" t="str">
            <v/>
          </cell>
        </row>
        <row r="136">
          <cell r="A136" t="str">
            <v>1081-084</v>
          </cell>
          <cell r="B136" t="str">
            <v xml:space="preserve">BQ-CTRO CIAL AMERICANO                            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 t="e">
            <v>#REF!</v>
          </cell>
          <cell r="AU136" t="str">
            <v/>
          </cell>
          <cell r="AV136" t="str">
            <v/>
          </cell>
          <cell r="AW136">
            <v>0</v>
          </cell>
          <cell r="AX136">
            <v>150000</v>
          </cell>
          <cell r="AY136">
            <v>0</v>
          </cell>
          <cell r="AZ136">
            <v>0</v>
          </cell>
          <cell r="BA136">
            <v>150000</v>
          </cell>
          <cell r="BB136">
            <v>0</v>
          </cell>
          <cell r="BC136">
            <v>0</v>
          </cell>
          <cell r="BD136">
            <v>1300</v>
          </cell>
          <cell r="BE136">
            <v>0</v>
          </cell>
          <cell r="BF136">
            <v>1300</v>
          </cell>
          <cell r="BG136" t="str">
            <v/>
          </cell>
          <cell r="BH136" t="str">
            <v/>
          </cell>
        </row>
        <row r="137">
          <cell r="A137" t="str">
            <v>1081-090</v>
          </cell>
          <cell r="B137" t="str">
            <v xml:space="preserve">BQ-CC BUENAVISTA II                               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 t="e">
            <v>#REF!</v>
          </cell>
          <cell r="AU137" t="str">
            <v xml:space="preserve">    800144331-002</v>
          </cell>
          <cell r="AV137" t="str">
            <v xml:space="preserve">PORVENIR S.A.                           </v>
          </cell>
          <cell r="AW137">
            <v>0</v>
          </cell>
          <cell r="AX137">
            <v>0</v>
          </cell>
          <cell r="AY137">
            <v>91560</v>
          </cell>
          <cell r="AZ137">
            <v>0</v>
          </cell>
          <cell r="BA137">
            <v>91560</v>
          </cell>
          <cell r="BB137">
            <v>0</v>
          </cell>
          <cell r="BC137">
            <v>31724</v>
          </cell>
          <cell r="BD137">
            <v>0</v>
          </cell>
          <cell r="BE137">
            <v>0</v>
          </cell>
          <cell r="BF137">
            <v>31724</v>
          </cell>
          <cell r="BG137" t="str">
            <v/>
          </cell>
          <cell r="BH137" t="str">
            <v/>
          </cell>
        </row>
        <row r="138">
          <cell r="A138" t="str">
            <v>1081-103</v>
          </cell>
          <cell r="B138" t="str">
            <v xml:space="preserve">BQ-OLIMPICA-CC PORTAL DEL                         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19600</v>
          </cell>
          <cell r="T138">
            <v>0</v>
          </cell>
          <cell r="U138">
            <v>-19600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 t="e">
            <v>#REF!</v>
          </cell>
          <cell r="AU138" t="str">
            <v/>
          </cell>
          <cell r="AV138" t="str">
            <v/>
          </cell>
          <cell r="AW138">
            <v>0</v>
          </cell>
          <cell r="AX138">
            <v>0</v>
          </cell>
          <cell r="AY138">
            <v>3410500</v>
          </cell>
          <cell r="AZ138">
            <v>0</v>
          </cell>
          <cell r="BA138">
            <v>3410500</v>
          </cell>
          <cell r="BB138">
            <v>0</v>
          </cell>
          <cell r="BC138">
            <v>0</v>
          </cell>
          <cell r="BD138">
            <v>62820</v>
          </cell>
          <cell r="BE138">
            <v>6000</v>
          </cell>
          <cell r="BF138">
            <v>68820</v>
          </cell>
          <cell r="BG138" t="str">
            <v/>
          </cell>
          <cell r="BH138" t="str">
            <v/>
          </cell>
        </row>
        <row r="139">
          <cell r="A139" t="str">
            <v>1081-109</v>
          </cell>
          <cell r="B139" t="str">
            <v xml:space="preserve">BQ-CCIAL BUENAVISTA I                             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20000</v>
          </cell>
          <cell r="AB139">
            <v>20000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 t="e">
            <v>#REF!</v>
          </cell>
          <cell r="AU139" t="str">
            <v/>
          </cell>
          <cell r="AV139" t="str">
            <v/>
          </cell>
          <cell r="AW139">
            <v>0</v>
          </cell>
          <cell r="AX139">
            <v>0</v>
          </cell>
          <cell r="AY139">
            <v>432600</v>
          </cell>
          <cell r="AZ139">
            <v>0</v>
          </cell>
          <cell r="BA139">
            <v>432600</v>
          </cell>
          <cell r="BB139">
            <v>0</v>
          </cell>
          <cell r="BC139">
            <v>0</v>
          </cell>
          <cell r="BD139">
            <v>378762</v>
          </cell>
          <cell r="BE139">
            <v>0</v>
          </cell>
          <cell r="BF139">
            <v>378762</v>
          </cell>
          <cell r="BG139" t="str">
            <v/>
          </cell>
          <cell r="BH139" t="str">
            <v/>
          </cell>
        </row>
        <row r="140">
          <cell r="A140" t="str">
            <v>1081-120</v>
          </cell>
          <cell r="B140" t="str">
            <v xml:space="preserve">CIENGA-PUERTO DRUMMOND-                           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 t="e">
            <v>#REF!</v>
          </cell>
          <cell r="AU140" t="str">
            <v/>
          </cell>
          <cell r="AV140" t="str">
            <v/>
          </cell>
          <cell r="AW140">
            <v>0</v>
          </cell>
          <cell r="AX140">
            <v>0</v>
          </cell>
          <cell r="AY140">
            <v>16145000</v>
          </cell>
          <cell r="AZ140">
            <v>0</v>
          </cell>
          <cell r="BA140">
            <v>16145000</v>
          </cell>
          <cell r="BB140">
            <v>0</v>
          </cell>
          <cell r="BC140">
            <v>0</v>
          </cell>
          <cell r="BD140">
            <v>9957535.1899999995</v>
          </cell>
          <cell r="BE140">
            <v>0</v>
          </cell>
          <cell r="BF140">
            <v>9957535.1899999995</v>
          </cell>
          <cell r="BG140" t="str">
            <v/>
          </cell>
          <cell r="BH140" t="str">
            <v/>
          </cell>
        </row>
        <row r="141">
          <cell r="A141" t="str">
            <v>1081-247</v>
          </cell>
          <cell r="B141" t="str">
            <v xml:space="preserve">BQ-CC BUENAVISTA II                               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 t="e">
            <v>#REF!</v>
          </cell>
          <cell r="AU141">
            <v>900280551</v>
          </cell>
          <cell r="AV141" t="str">
            <v xml:space="preserve">CENTRO COMERCIAL BUENAVISTA II          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1554045.82</v>
          </cell>
          <cell r="BF141">
            <v>1554045.82</v>
          </cell>
          <cell r="BG141" t="str">
            <v/>
          </cell>
          <cell r="BH141" t="str">
            <v/>
          </cell>
        </row>
        <row r="142">
          <cell r="A142" t="str">
            <v>1081-260</v>
          </cell>
          <cell r="B142" t="str">
            <v xml:space="preserve">BQ-CC BUENAVISTA                                  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 t="e">
            <v>#REF!</v>
          </cell>
          <cell r="AU142">
            <v>900280551</v>
          </cell>
          <cell r="AV142" t="str">
            <v xml:space="preserve">CENTRO COMERCIAL BUENAVISTA II          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4337910</v>
          </cell>
          <cell r="BF142">
            <v>4337910</v>
          </cell>
          <cell r="BG142" t="str">
            <v/>
          </cell>
          <cell r="BH142" t="str">
            <v/>
          </cell>
        </row>
        <row r="143">
          <cell r="A143" t="str">
            <v>1081-267</v>
          </cell>
          <cell r="B143" t="str">
            <v xml:space="preserve">BQ-CC BUENAVISTA II                               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 t="e">
            <v>#REF!</v>
          </cell>
          <cell r="AU143">
            <v>900280551</v>
          </cell>
          <cell r="AV143" t="str">
            <v xml:space="preserve">CENTRO COMERCIAL BUENAVISTA II          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12123158.720000001</v>
          </cell>
          <cell r="BF143">
            <v>12123158.720000001</v>
          </cell>
          <cell r="BG143" t="str">
            <v/>
          </cell>
          <cell r="BH143" t="str">
            <v/>
          </cell>
        </row>
        <row r="144">
          <cell r="A144" t="str">
            <v>1081-286</v>
          </cell>
          <cell r="B144" t="str">
            <v xml:space="preserve">BQ-CC BUENAVISTA II                               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 t="e">
            <v>#REF!</v>
          </cell>
          <cell r="AU144">
            <v>900280551</v>
          </cell>
          <cell r="AV144" t="str">
            <v xml:space="preserve">CENTRO COMERCIAL BUENAVISTA II          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295244</v>
          </cell>
          <cell r="BF144">
            <v>295244</v>
          </cell>
          <cell r="BG144" t="str">
            <v/>
          </cell>
          <cell r="BH144" t="str">
            <v/>
          </cell>
        </row>
        <row r="145">
          <cell r="A145" t="str">
            <v>1081-288</v>
          </cell>
          <cell r="B145" t="str">
            <v xml:space="preserve">CIENGA-GECOLSA                                    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 t="e">
            <v>#REF!</v>
          </cell>
          <cell r="AU145" t="str">
            <v/>
          </cell>
          <cell r="AV145" t="str">
            <v/>
          </cell>
          <cell r="AW145">
            <v>0</v>
          </cell>
          <cell r="AX145">
            <v>0</v>
          </cell>
          <cell r="AY145">
            <v>0</v>
          </cell>
          <cell r="AZ145">
            <v>524790</v>
          </cell>
          <cell r="BA145">
            <v>524790</v>
          </cell>
          <cell r="BB145">
            <v>0</v>
          </cell>
          <cell r="BC145">
            <v>0</v>
          </cell>
          <cell r="BD145">
            <v>0</v>
          </cell>
          <cell r="BE145">
            <v>431912</v>
          </cell>
          <cell r="BF145">
            <v>431912</v>
          </cell>
          <cell r="BG145" t="str">
            <v/>
          </cell>
          <cell r="BH145" t="str">
            <v/>
          </cell>
        </row>
        <row r="146">
          <cell r="A146" t="str">
            <v>1081-298</v>
          </cell>
          <cell r="B146" t="str">
            <v xml:space="preserve">BQ-CC BUENAVISTA II                               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 t="e">
            <v>#REF!</v>
          </cell>
          <cell r="AU146">
            <v>900280551</v>
          </cell>
          <cell r="AV146" t="str">
            <v xml:space="preserve">CENTRO COMERCIAL BUENAVISTA II          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 t="str">
            <v/>
          </cell>
          <cell r="BH146" t="str">
            <v/>
          </cell>
        </row>
        <row r="147">
          <cell r="A147" t="str">
            <v>1081-310</v>
          </cell>
          <cell r="B147" t="str">
            <v xml:space="preserve">BQ-PANIFICADORA DEL LITOR                         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 t="e">
            <v>#REF!</v>
          </cell>
          <cell r="AU147">
            <v>890105365</v>
          </cell>
          <cell r="AV147" t="str">
            <v xml:space="preserve">PANIFICADORA DEL LITORAL S.A.           </v>
          </cell>
          <cell r="AW147">
            <v>0</v>
          </cell>
          <cell r="AX147">
            <v>0</v>
          </cell>
          <cell r="AY147">
            <v>0</v>
          </cell>
          <cell r="AZ147">
            <v>2546560</v>
          </cell>
          <cell r="BA147">
            <v>2546560</v>
          </cell>
          <cell r="BB147">
            <v>0</v>
          </cell>
          <cell r="BC147">
            <v>0</v>
          </cell>
          <cell r="BD147">
            <v>0</v>
          </cell>
          <cell r="BE147">
            <v>2275368</v>
          </cell>
          <cell r="BF147">
            <v>2275368</v>
          </cell>
          <cell r="BG147" t="str">
            <v/>
          </cell>
          <cell r="BH147" t="str">
            <v/>
          </cell>
        </row>
        <row r="148">
          <cell r="A148" t="str">
            <v>1081-314</v>
          </cell>
          <cell r="B148" t="str">
            <v xml:space="preserve">CGENA-DRUMMOND ASTIVIK                            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 t="e">
            <v>#REF!</v>
          </cell>
          <cell r="AU148" t="str">
            <v/>
          </cell>
          <cell r="AV148" t="str">
            <v/>
          </cell>
          <cell r="AW148">
            <v>0</v>
          </cell>
          <cell r="AX148">
            <v>0</v>
          </cell>
          <cell r="AY148">
            <v>0</v>
          </cell>
          <cell r="AZ148">
            <v>30176791</v>
          </cell>
          <cell r="BA148">
            <v>30176791</v>
          </cell>
          <cell r="BB148">
            <v>0</v>
          </cell>
          <cell r="BC148">
            <v>0</v>
          </cell>
          <cell r="BD148">
            <v>0</v>
          </cell>
          <cell r="BE148">
            <v>18061107.809999999</v>
          </cell>
          <cell r="BF148">
            <v>18061107.809999999</v>
          </cell>
          <cell r="BG148" t="str">
            <v/>
          </cell>
          <cell r="BH148" t="str">
            <v/>
          </cell>
        </row>
        <row r="149">
          <cell r="A149" t="str">
            <v>1081-316</v>
          </cell>
          <cell r="B149" t="str">
            <v xml:space="preserve">BQ-CC BUENAVISTA I                                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 t="e">
            <v>#REF!</v>
          </cell>
          <cell r="AU149">
            <v>802016130</v>
          </cell>
          <cell r="AV149" t="str">
            <v xml:space="preserve">CENTRO COMERCIAL BUENAVISTA             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1391000</v>
          </cell>
          <cell r="BF149">
            <v>1391000</v>
          </cell>
          <cell r="BG149" t="str">
            <v/>
          </cell>
          <cell r="BH149" t="str">
            <v/>
          </cell>
        </row>
        <row r="150">
          <cell r="A150" t="str">
            <v>1081-321</v>
          </cell>
          <cell r="B150" t="str">
            <v xml:space="preserve">BQ-PORVENIR                                       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 t="e">
            <v>#REF!</v>
          </cell>
          <cell r="AU150">
            <v>800144331</v>
          </cell>
          <cell r="AV150" t="str">
            <v>SOC ADM DE FONDOS DE PENSIONES Y CESANTÍ</v>
          </cell>
          <cell r="AW150">
            <v>0</v>
          </cell>
          <cell r="AX150">
            <v>0</v>
          </cell>
          <cell r="AY150">
            <v>0</v>
          </cell>
          <cell r="AZ150">
            <v>179900</v>
          </cell>
          <cell r="BA150">
            <v>179900</v>
          </cell>
          <cell r="BB150">
            <v>0</v>
          </cell>
          <cell r="BC150">
            <v>0</v>
          </cell>
          <cell r="BD150">
            <v>0</v>
          </cell>
          <cell r="BE150">
            <v>143158</v>
          </cell>
          <cell r="BF150">
            <v>143158</v>
          </cell>
          <cell r="BG150" t="str">
            <v/>
          </cell>
          <cell r="BH150" t="str">
            <v/>
          </cell>
        </row>
        <row r="151">
          <cell r="A151" t="str">
            <v>1081-322</v>
          </cell>
          <cell r="B151" t="str">
            <v xml:space="preserve">BQ-PROMOT HOTEL DANN CARL                         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 t="e">
            <v>#REF!</v>
          </cell>
          <cell r="AU151" t="str">
            <v/>
          </cell>
          <cell r="AV151" t="str">
            <v/>
          </cell>
          <cell r="AW151">
            <v>0</v>
          </cell>
          <cell r="AX151">
            <v>0</v>
          </cell>
          <cell r="AY151">
            <v>0</v>
          </cell>
          <cell r="AZ151">
            <v>578984</v>
          </cell>
          <cell r="BA151">
            <v>578984</v>
          </cell>
          <cell r="BB151">
            <v>0</v>
          </cell>
          <cell r="BC151">
            <v>0</v>
          </cell>
          <cell r="BD151">
            <v>0</v>
          </cell>
          <cell r="BE151">
            <v>212633</v>
          </cell>
          <cell r="BF151">
            <v>212633</v>
          </cell>
          <cell r="BG151" t="str">
            <v/>
          </cell>
          <cell r="BH151" t="str">
            <v/>
          </cell>
        </row>
        <row r="152">
          <cell r="A152" t="str">
            <v>1081-328</v>
          </cell>
          <cell r="B152" t="str">
            <v xml:space="preserve">BQ-TSQ BUENAVISTA                                 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 t="e">
            <v>#REF!</v>
          </cell>
          <cell r="AU152">
            <v>800080730</v>
          </cell>
          <cell r="AV152" t="str">
            <v xml:space="preserve">T.S.Q.  S.A.                            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51242</v>
          </cell>
          <cell r="BF152">
            <v>51242</v>
          </cell>
          <cell r="BG152" t="str">
            <v/>
          </cell>
          <cell r="BH152" t="str">
            <v/>
          </cell>
        </row>
        <row r="153">
          <cell r="A153" t="str">
            <v>1081-329</v>
          </cell>
          <cell r="B153" t="str">
            <v xml:space="preserve">BQ-INVERFIT-CCBUENAVISTA                          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 t="e">
            <v>#REF!</v>
          </cell>
          <cell r="AU153" t="str">
            <v/>
          </cell>
          <cell r="AV153" t="str">
            <v/>
          </cell>
          <cell r="AW153">
            <v>0</v>
          </cell>
          <cell r="AX153">
            <v>0</v>
          </cell>
          <cell r="AY153">
            <v>0</v>
          </cell>
          <cell r="AZ153">
            <v>80000</v>
          </cell>
          <cell r="BA153">
            <v>80000</v>
          </cell>
          <cell r="BB153">
            <v>0</v>
          </cell>
          <cell r="BC153">
            <v>0</v>
          </cell>
          <cell r="BD153">
            <v>0</v>
          </cell>
          <cell r="BE153">
            <v>0</v>
          </cell>
          <cell r="BF153">
            <v>0</v>
          </cell>
          <cell r="BG153" t="str">
            <v/>
          </cell>
          <cell r="BH153" t="str">
            <v/>
          </cell>
        </row>
        <row r="154">
          <cell r="A154" t="str">
            <v>1081-330</v>
          </cell>
          <cell r="B154" t="str">
            <v xml:space="preserve">BQ-CC BUENAVISTA                                  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 t="e">
            <v>#REF!</v>
          </cell>
          <cell r="AU154">
            <v>900280551</v>
          </cell>
          <cell r="AV154" t="str">
            <v xml:space="preserve">CENTRO COMERCIAL BUENAVISTA II          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  <cell r="BF154">
            <v>0</v>
          </cell>
          <cell r="BG154" t="str">
            <v/>
          </cell>
          <cell r="BH154" t="str">
            <v/>
          </cell>
        </row>
        <row r="155">
          <cell r="A155" t="str">
            <v>1081-331</v>
          </cell>
          <cell r="B155" t="str">
            <v xml:space="preserve">SOL-TRATECCOL                                     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 t="e">
            <v>#REF!</v>
          </cell>
          <cell r="AU155">
            <v>800009178</v>
          </cell>
          <cell r="AV155" t="str">
            <v xml:space="preserve">TRATECCOL LTDA                          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  <cell r="BF155">
            <v>0</v>
          </cell>
          <cell r="BG155" t="str">
            <v/>
          </cell>
          <cell r="BH155" t="str">
            <v/>
          </cell>
        </row>
        <row r="156">
          <cell r="A156" t="str">
            <v>1081-333</v>
          </cell>
          <cell r="B156" t="str">
            <v xml:space="preserve">BQ-CC BUENAVISTA I                                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 t="e">
            <v>#REF!</v>
          </cell>
          <cell r="AU156">
            <v>802016130</v>
          </cell>
          <cell r="AV156" t="str">
            <v xml:space="preserve">CENTRO COMERCIAL BUENAVISTA             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>
            <v>0</v>
          </cell>
          <cell r="BC156">
            <v>0</v>
          </cell>
          <cell r="BD156">
            <v>0</v>
          </cell>
          <cell r="BE156">
            <v>0</v>
          </cell>
          <cell r="BF156">
            <v>0</v>
          </cell>
          <cell r="BG156" t="str">
            <v/>
          </cell>
          <cell r="BH156" t="str">
            <v/>
          </cell>
        </row>
        <row r="157">
          <cell r="A157" t="str">
            <v>1081-334</v>
          </cell>
          <cell r="B157" t="str">
            <v xml:space="preserve">BQ-CC BUENAVISTA II                               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 t="e">
            <v>#REF!</v>
          </cell>
          <cell r="AU157">
            <v>900280551</v>
          </cell>
          <cell r="AV157" t="str">
            <v xml:space="preserve">CENTRO COMERCIAL BUENAVISTA II          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 t="str">
            <v/>
          </cell>
          <cell r="BH157" t="str">
            <v/>
          </cell>
        </row>
        <row r="158">
          <cell r="A158" t="str">
            <v>1081-336</v>
          </cell>
          <cell r="B158" t="str">
            <v xml:space="preserve">BQ-CC BUENAVISTA I                                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 t="e">
            <v>#REF!</v>
          </cell>
          <cell r="AU158">
            <v>900212186</v>
          </cell>
          <cell r="AV158" t="str">
            <v xml:space="preserve">EDIFICIO CENTRO COMERCIAL AMERICANO     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 t="str">
            <v/>
          </cell>
          <cell r="BH158" t="str">
            <v/>
          </cell>
        </row>
        <row r="159">
          <cell r="A159" t="str">
            <v>1081-337</v>
          </cell>
          <cell r="B159" t="str">
            <v xml:space="preserve">BQ-ZONA FRANCA CELSIA                             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 t="e">
            <v>#REF!</v>
          </cell>
          <cell r="AU159">
            <v>830113630</v>
          </cell>
          <cell r="AV159" t="str">
            <v xml:space="preserve">ZONA FRANCA CELSIA SA ESP               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 t="str">
            <v/>
          </cell>
          <cell r="BH159" t="str">
            <v/>
          </cell>
        </row>
        <row r="160">
          <cell r="A160" t="str">
            <v>1081-338</v>
          </cell>
          <cell r="B160" t="str">
            <v xml:space="preserve">BQ-ZONA FRANCA CELSIA                             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 t="e">
            <v>#REF!</v>
          </cell>
          <cell r="AU160">
            <v>830113630</v>
          </cell>
          <cell r="AV160" t="str">
            <v xml:space="preserve">ZONA FRANCA CELSIA SA ESP               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  <cell r="BF160">
            <v>0</v>
          </cell>
          <cell r="BG160" t="str">
            <v/>
          </cell>
          <cell r="BH160" t="str">
            <v/>
          </cell>
        </row>
        <row r="161">
          <cell r="A161" t="str">
            <v>1081-339</v>
          </cell>
          <cell r="B161" t="str">
            <v xml:space="preserve">BQ-ZONA FRANCA CELSIA                             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>
            <v>0</v>
          </cell>
          <cell r="AS161" t="e">
            <v>#REF!</v>
          </cell>
          <cell r="AU161">
            <v>830113630</v>
          </cell>
          <cell r="AV161" t="str">
            <v xml:space="preserve">ZONA FRANCA CELSIA SA ESP               </v>
          </cell>
          <cell r="AW161">
            <v>0</v>
          </cell>
          <cell r="AX161">
            <v>0</v>
          </cell>
          <cell r="AY161">
            <v>0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  <cell r="BF161">
            <v>0</v>
          </cell>
          <cell r="BG161" t="str">
            <v/>
          </cell>
          <cell r="BH161" t="str">
            <v/>
          </cell>
        </row>
        <row r="162">
          <cell r="A162" t="str">
            <v>1081-340</v>
          </cell>
          <cell r="B162" t="str">
            <v xml:space="preserve">BQ-PORTAL DEL PRADO                               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 t="e">
            <v>#REF!</v>
          </cell>
          <cell r="AU162">
            <v>900180378</v>
          </cell>
          <cell r="AV162" t="str">
            <v>EDIFICIO CENTRO COMERCIAL PORTAL DEL PRA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 t="str">
            <v/>
          </cell>
          <cell r="BH162" t="str">
            <v/>
          </cell>
        </row>
        <row r="163">
          <cell r="A163" t="str">
            <v>1081-341</v>
          </cell>
          <cell r="B163" t="str">
            <v xml:space="preserve">SOL-TRATECCOL                                     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 t="e">
            <v>#REF!</v>
          </cell>
          <cell r="AU163">
            <v>800009178</v>
          </cell>
          <cell r="AV163" t="str">
            <v xml:space="preserve">TRATECCOL LTDA                          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  <cell r="BF163">
            <v>0</v>
          </cell>
          <cell r="BG163" t="str">
            <v/>
          </cell>
          <cell r="BH163" t="str">
            <v/>
          </cell>
        </row>
        <row r="164">
          <cell r="A164" t="str">
            <v>1081-342</v>
          </cell>
          <cell r="B164" t="str">
            <v xml:space="preserve">CGENA-DRUMMOND ASTIVIK                            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 t="e">
            <v>#REF!</v>
          </cell>
          <cell r="AU164">
            <v>800021308</v>
          </cell>
          <cell r="AV164" t="str">
            <v xml:space="preserve">DRUMMOND LTD                            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  <cell r="BF164">
            <v>0</v>
          </cell>
          <cell r="BG164" t="str">
            <v/>
          </cell>
          <cell r="BH164" t="str">
            <v/>
          </cell>
        </row>
        <row r="165">
          <cell r="A165" t="str">
            <v>1081-344</v>
          </cell>
          <cell r="B165" t="str">
            <v xml:space="preserve">BQ-CC AMERICANO                                   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 t="e">
            <v>#REF!</v>
          </cell>
          <cell r="AU165">
            <v>900212186</v>
          </cell>
          <cell r="AV165" t="str">
            <v xml:space="preserve">EDIFICIO CENTRO COMERCIAL AMERICANO     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 t="str">
            <v/>
          </cell>
          <cell r="BH165" t="str">
            <v/>
          </cell>
        </row>
        <row r="166">
          <cell r="A166" t="str">
            <v>1081-345</v>
          </cell>
          <cell r="B166" t="str">
            <v xml:space="preserve">CIENGA-LBH COLOMBIA                               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 t="e">
            <v>#REF!</v>
          </cell>
          <cell r="AU166">
            <v>800067129</v>
          </cell>
          <cell r="AV166" t="str">
            <v xml:space="preserve">LBH COLOMBIA LTDA                       </v>
          </cell>
          <cell r="AW166">
            <v>0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  <cell r="BF166">
            <v>0</v>
          </cell>
          <cell r="BG166" t="str">
            <v/>
          </cell>
          <cell r="BH166" t="str">
            <v/>
          </cell>
        </row>
        <row r="167">
          <cell r="A167" t="str">
            <v>1081-346</v>
          </cell>
          <cell r="B167" t="str">
            <v xml:space="preserve">BQ-TERMOFLORES S.A.E.S.P.                         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 t="e">
            <v>#REF!</v>
          </cell>
          <cell r="AU167">
            <v>900319526</v>
          </cell>
          <cell r="AV167" t="str">
            <v xml:space="preserve">EDUPARQUES BARRANQUILLA S.A.            </v>
          </cell>
          <cell r="AW167">
            <v>0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  <cell r="BF167">
            <v>0</v>
          </cell>
          <cell r="BG167" t="str">
            <v/>
          </cell>
          <cell r="BH167" t="str">
            <v/>
          </cell>
        </row>
        <row r="168">
          <cell r="A168" t="str">
            <v>1081-347</v>
          </cell>
          <cell r="B168" t="str">
            <v xml:space="preserve">CIENGA-LBH COLOMBIA                               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 t="e">
            <v>#REF!</v>
          </cell>
          <cell r="AU168">
            <v>800067129</v>
          </cell>
          <cell r="AV168" t="str">
            <v xml:space="preserve">LBH COLOMBIA LTDA                       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  <cell r="BF168">
            <v>0</v>
          </cell>
          <cell r="BG168" t="str">
            <v/>
          </cell>
          <cell r="BH168" t="str">
            <v/>
          </cell>
        </row>
        <row r="169">
          <cell r="A169" t="str">
            <v>1081-348</v>
          </cell>
          <cell r="B169" t="str">
            <v xml:space="preserve">BQ-CC BUENAVISTA II                               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 t="e">
            <v>#REF!</v>
          </cell>
          <cell r="AU169">
            <v>900280551</v>
          </cell>
          <cell r="AV169" t="str">
            <v xml:space="preserve">CENTRO COMERCIAL BUENAVISTA II          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  <cell r="BF169">
            <v>0</v>
          </cell>
          <cell r="BG169" t="str">
            <v/>
          </cell>
          <cell r="BH169" t="str">
            <v/>
          </cell>
        </row>
        <row r="170">
          <cell r="A170" t="str">
            <v>1081-349</v>
          </cell>
          <cell r="B170" t="str">
            <v xml:space="preserve">BQ-CC PANORAMA                                    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 t="e">
            <v>#REF!</v>
          </cell>
          <cell r="AU170">
            <v>900125244</v>
          </cell>
          <cell r="AV170" t="str">
            <v xml:space="preserve">CENTRO COMERCIAL PANORAMA               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 t="str">
            <v/>
          </cell>
          <cell r="BH170" t="str">
            <v/>
          </cell>
        </row>
        <row r="171">
          <cell r="A171" t="str">
            <v>1081-350</v>
          </cell>
          <cell r="B171" t="str">
            <v xml:space="preserve">BQ-CC BUENAVISTA I                                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 t="e">
            <v>#REF!</v>
          </cell>
          <cell r="AU171">
            <v>802016130</v>
          </cell>
          <cell r="AV171" t="str">
            <v xml:space="preserve">CENTRO COMERCIAL BUENAVISTA             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 t="str">
            <v/>
          </cell>
          <cell r="BH171" t="str">
            <v/>
          </cell>
        </row>
        <row r="172">
          <cell r="A172" t="str">
            <v>1081-351</v>
          </cell>
          <cell r="B172" t="str">
            <v xml:space="preserve">BQ-PORVENIR                                       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 t="e">
            <v>#REF!</v>
          </cell>
          <cell r="AU172">
            <v>800144331</v>
          </cell>
          <cell r="AV172" t="str">
            <v>SOC ADM DE FONDOS DE PENSIONES Y CESANTÍ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 t="str">
            <v/>
          </cell>
          <cell r="BH172" t="str">
            <v/>
          </cell>
        </row>
        <row r="173">
          <cell r="A173" t="str">
            <v>1081-352</v>
          </cell>
          <cell r="B173" t="str">
            <v xml:space="preserve">BQ-CC BUENAVISTA I                                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 t="e">
            <v>#REF!</v>
          </cell>
          <cell r="AU173">
            <v>802016130</v>
          </cell>
          <cell r="AV173" t="str">
            <v xml:space="preserve">CENTRO COMERCIAL BUENAVISTA             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 t="str">
            <v/>
          </cell>
          <cell r="BH173" t="str">
            <v/>
          </cell>
        </row>
        <row r="174">
          <cell r="A174" t="str">
            <v>1081-353</v>
          </cell>
          <cell r="B174" t="str">
            <v xml:space="preserve">BQ-IPS SURAMERICANA                               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 t="e">
            <v>#REF!</v>
          </cell>
          <cell r="AU174">
            <v>811007832</v>
          </cell>
          <cell r="AV174" t="str">
            <v>SERVICIOS DE SALUD IPS SURAMERICANA S.A.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 t="str">
            <v/>
          </cell>
          <cell r="BH174" t="str">
            <v/>
          </cell>
        </row>
        <row r="175">
          <cell r="A175" t="str">
            <v>1081-354</v>
          </cell>
          <cell r="B175" t="str">
            <v xml:space="preserve">BQ-ZONA FRANCA CELSIA                             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 t="e">
            <v>#REF!</v>
          </cell>
          <cell r="AU175">
            <v>830113630</v>
          </cell>
          <cell r="AV175" t="str">
            <v xml:space="preserve">ZONA FRANCA CELSIA SA ESP               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  <cell r="BF175">
            <v>0</v>
          </cell>
          <cell r="BG175" t="str">
            <v/>
          </cell>
          <cell r="BH175" t="str">
            <v/>
          </cell>
        </row>
        <row r="176">
          <cell r="A176" t="str">
            <v>1081-355</v>
          </cell>
          <cell r="B176" t="str">
            <v xml:space="preserve">BQ-ZONA FRANCA CELSIA                             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 t="e">
            <v>#REF!</v>
          </cell>
          <cell r="AU176">
            <v>830113630</v>
          </cell>
          <cell r="AV176" t="str">
            <v xml:space="preserve">ZONA FRANCA CELSIA SA ESP               </v>
          </cell>
          <cell r="AW176">
            <v>0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  <cell r="BF176">
            <v>0</v>
          </cell>
          <cell r="BG176" t="str">
            <v/>
          </cell>
          <cell r="BH176" t="str">
            <v/>
          </cell>
        </row>
        <row r="177">
          <cell r="A177" t="str">
            <v>1081-356</v>
          </cell>
          <cell r="B177" t="str">
            <v xml:space="preserve">BQ-CC BUENAVISTA I                                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 t="e">
            <v>#REF!</v>
          </cell>
          <cell r="AU177">
            <v>802016130</v>
          </cell>
          <cell r="AV177" t="str">
            <v xml:space="preserve">CENTRO COMERCIAL BUENAVISTA             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  <cell r="BF177">
            <v>0</v>
          </cell>
          <cell r="BG177" t="str">
            <v/>
          </cell>
          <cell r="BH177" t="str">
            <v/>
          </cell>
        </row>
        <row r="178">
          <cell r="A178" t="str">
            <v>1081-357</v>
          </cell>
          <cell r="B178" t="str">
            <v xml:space="preserve">BQ-PORVENIR                                       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 t="e">
            <v>#REF!</v>
          </cell>
          <cell r="AU178">
            <v>800144331</v>
          </cell>
          <cell r="AV178" t="str">
            <v>SOC ADM DE FONDOS DE PENSIONES Y CESANTÍ</v>
          </cell>
          <cell r="AW178">
            <v>0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  <cell r="BF178">
            <v>0</v>
          </cell>
          <cell r="BG178" t="str">
            <v/>
          </cell>
          <cell r="BH178" t="str">
            <v/>
          </cell>
        </row>
        <row r="179">
          <cell r="A179" t="str">
            <v>1081-358</v>
          </cell>
          <cell r="B179" t="str">
            <v xml:space="preserve">BQ-CC BUENAVISTA I                                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 t="e">
            <v>#REF!</v>
          </cell>
          <cell r="AU179">
            <v>802016130</v>
          </cell>
          <cell r="AV179" t="str">
            <v xml:space="preserve">CENTRO COMERCIAL BUENAVISTA             </v>
          </cell>
          <cell r="AW179">
            <v>0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  <cell r="BF179">
            <v>0</v>
          </cell>
          <cell r="BG179" t="str">
            <v/>
          </cell>
          <cell r="BH179" t="str">
            <v/>
          </cell>
        </row>
        <row r="180">
          <cell r="A180" t="str">
            <v>1081-359</v>
          </cell>
          <cell r="B180" t="str">
            <v xml:space="preserve">SMR-SAAM REMOLCADORES                             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 t="e">
            <v>#REF!</v>
          </cell>
          <cell r="AU180">
            <v>900536430</v>
          </cell>
          <cell r="AV180" t="str">
            <v xml:space="preserve">SAAM REMOLCADORES COLOMBIA SAS          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  <cell r="BF180">
            <v>0</v>
          </cell>
          <cell r="BG180" t="str">
            <v/>
          </cell>
          <cell r="BH180" t="str">
            <v/>
          </cell>
        </row>
        <row r="181">
          <cell r="A181" t="str">
            <v>1081-360</v>
          </cell>
          <cell r="B181" t="str">
            <v xml:space="preserve">BQ-CC BUENAVISTA I                                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 t="e">
            <v>#REF!</v>
          </cell>
          <cell r="AU181">
            <v>802016130</v>
          </cell>
          <cell r="AV181" t="str">
            <v xml:space="preserve">CENTRO COMERCIAL BUENAVISTA             </v>
          </cell>
          <cell r="AW181">
            <v>0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  <cell r="BF181">
            <v>0</v>
          </cell>
          <cell r="BG181" t="str">
            <v/>
          </cell>
          <cell r="BH181" t="str">
            <v/>
          </cell>
        </row>
        <row r="182">
          <cell r="A182" t="str">
            <v>1081-361</v>
          </cell>
          <cell r="B182" t="str">
            <v xml:space="preserve">PTO CBIA-UNIVERSID.LIBRE                          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 t="e">
            <v>#REF!</v>
          </cell>
          <cell r="AU182">
            <v>860013798</v>
          </cell>
          <cell r="AV182" t="str">
            <v xml:space="preserve">CORPORACION UNIVERSIDAD LIBRE           </v>
          </cell>
          <cell r="AW182">
            <v>0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  <cell r="BF182">
            <v>0</v>
          </cell>
          <cell r="BG182" t="str">
            <v/>
          </cell>
          <cell r="BH182" t="str">
            <v/>
          </cell>
        </row>
        <row r="183">
          <cell r="A183" t="str">
            <v>1081-362</v>
          </cell>
          <cell r="B183" t="str">
            <v xml:space="preserve">BQ-ZONA FRANCA CELSIA                             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 t="e">
            <v>#REF!</v>
          </cell>
          <cell r="AU183">
            <v>830113630</v>
          </cell>
          <cell r="AV183" t="str">
            <v xml:space="preserve">ZONA FRANCA CELSIA SA ESP               </v>
          </cell>
          <cell r="AW183">
            <v>0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  <cell r="BF183">
            <v>0</v>
          </cell>
          <cell r="BG183" t="str">
            <v/>
          </cell>
          <cell r="BH183" t="str">
            <v/>
          </cell>
        </row>
        <row r="184">
          <cell r="A184" t="str">
            <v>1081-363</v>
          </cell>
          <cell r="B184" t="str">
            <v xml:space="preserve">BQ-ZONA FRANCA CELSIA                             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 t="e">
            <v>#REF!</v>
          </cell>
          <cell r="AU184">
            <v>830113630</v>
          </cell>
          <cell r="AV184" t="str">
            <v xml:space="preserve">ZONA FRANCA CELSIA SA ESP               </v>
          </cell>
          <cell r="AW184">
            <v>0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  <cell r="BF184">
            <v>0</v>
          </cell>
          <cell r="BG184" t="str">
            <v/>
          </cell>
          <cell r="BH184" t="str">
            <v/>
          </cell>
        </row>
        <row r="185">
          <cell r="A185" t="str">
            <v>1081-364</v>
          </cell>
          <cell r="B185" t="str">
            <v xml:space="preserve">BQ-ZONA FRANCA CELSIA                             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 t="e">
            <v>#REF!</v>
          </cell>
          <cell r="AU185">
            <v>830113630</v>
          </cell>
          <cell r="AV185" t="str">
            <v xml:space="preserve">ZONA FRANCA CELSIA SA ESP               </v>
          </cell>
          <cell r="AW185">
            <v>0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  <cell r="BF185">
            <v>0</v>
          </cell>
          <cell r="BG185" t="str">
            <v/>
          </cell>
          <cell r="BH185" t="str">
            <v/>
          </cell>
        </row>
        <row r="186">
          <cell r="A186" t="str">
            <v>1081-365</v>
          </cell>
          <cell r="B186" t="str">
            <v xml:space="preserve">BQ-ZONA FRANCA CELSIA                             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 t="e">
            <v>#REF!</v>
          </cell>
          <cell r="AU186">
            <v>830113630</v>
          </cell>
          <cell r="AV186" t="str">
            <v xml:space="preserve">ZONA FRANCA CELSIA SA ESP               </v>
          </cell>
          <cell r="AW186">
            <v>0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  <cell r="BF186">
            <v>0</v>
          </cell>
          <cell r="BG186" t="str">
            <v/>
          </cell>
          <cell r="BH186" t="str">
            <v/>
          </cell>
        </row>
        <row r="187">
          <cell r="A187" t="str">
            <v>1081-366</v>
          </cell>
          <cell r="B187" t="str">
            <v xml:space="preserve">BQ-KARTURE-CC BVISTA II                           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 t="e">
            <v>#REF!</v>
          </cell>
          <cell r="AU187">
            <v>900567252</v>
          </cell>
          <cell r="AV187" t="str">
            <v xml:space="preserve">KARTURE SAS                             </v>
          </cell>
          <cell r="AW187">
            <v>0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  <cell r="BF187">
            <v>0</v>
          </cell>
          <cell r="BG187" t="str">
            <v/>
          </cell>
          <cell r="BH187" t="str">
            <v/>
          </cell>
        </row>
        <row r="188">
          <cell r="A188" t="str">
            <v>1081-367</v>
          </cell>
          <cell r="B188" t="str">
            <v xml:space="preserve">BQ-ZONA FRANCA CELSIA                             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 t="e">
            <v>#REF!</v>
          </cell>
          <cell r="AU188">
            <v>830113630</v>
          </cell>
          <cell r="AV188" t="str">
            <v xml:space="preserve">ZONA FRANCA CELSIA SA ESP               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  <cell r="BF188">
            <v>0</v>
          </cell>
          <cell r="BG188" t="str">
            <v/>
          </cell>
          <cell r="BH188" t="str">
            <v/>
          </cell>
        </row>
        <row r="189">
          <cell r="A189" t="str">
            <v>1081-368</v>
          </cell>
          <cell r="B189" t="str">
            <v xml:space="preserve">BQ-PORVENIR                                       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 t="e">
            <v>#REF!</v>
          </cell>
          <cell r="AU189">
            <v>830113630</v>
          </cell>
          <cell r="AV189" t="str">
            <v xml:space="preserve">ZONA FRANCA CELSIA SA ESP               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  <cell r="BF189">
            <v>0</v>
          </cell>
          <cell r="BG189" t="str">
            <v/>
          </cell>
          <cell r="BH189" t="str">
            <v/>
          </cell>
        </row>
        <row r="190">
          <cell r="A190" t="str">
            <v>1081-369</v>
          </cell>
          <cell r="B190" t="str">
            <v xml:space="preserve">BQ-ZONA FRANCA CELSIA                             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 t="e">
            <v>#REF!</v>
          </cell>
          <cell r="AU190">
            <v>830113630</v>
          </cell>
          <cell r="AV190" t="str">
            <v xml:space="preserve">ZONA FRANCA CELSIA SA ESP               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  <cell r="BF190">
            <v>0</v>
          </cell>
          <cell r="BG190" t="str">
            <v/>
          </cell>
          <cell r="BH190" t="str">
            <v/>
          </cell>
        </row>
        <row r="191">
          <cell r="A191" t="str">
            <v>1081-370</v>
          </cell>
          <cell r="B191" t="str">
            <v xml:space="preserve">BQ-ZON FRANCA CELSIA                              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 t="e">
            <v>#REF!</v>
          </cell>
          <cell r="AU191">
            <v>830113630</v>
          </cell>
          <cell r="AV191" t="str">
            <v xml:space="preserve">ZONA FRANCA CELSIA SA ESP               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  <cell r="BF191">
            <v>0</v>
          </cell>
          <cell r="BG191" t="str">
            <v/>
          </cell>
          <cell r="BH191" t="str">
            <v/>
          </cell>
        </row>
        <row r="192">
          <cell r="A192" t="str">
            <v>1081-371</v>
          </cell>
          <cell r="B192" t="str">
            <v xml:space="preserve">CUC-SURA SEGURO DE VIDA                           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 t="e">
            <v>#REF!</v>
          </cell>
          <cell r="AU192">
            <v>890903407</v>
          </cell>
          <cell r="AV192" t="str">
            <v xml:space="preserve">SEGUROS GENERALES SURAMERICANA S.A.     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  <cell r="BF192">
            <v>0</v>
          </cell>
          <cell r="BG192" t="str">
            <v/>
          </cell>
          <cell r="BH192" t="str">
            <v/>
          </cell>
        </row>
        <row r="193">
          <cell r="A193" t="str">
            <v>1081-372</v>
          </cell>
          <cell r="B193" t="str">
            <v xml:space="preserve">BQ-C.C BUENAVISTA I                               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 t="e">
            <v>#REF!</v>
          </cell>
          <cell r="AU193">
            <v>802016130</v>
          </cell>
          <cell r="AV193" t="str">
            <v xml:space="preserve">CENTRO COMERCIAL BUENAVISTA             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  <cell r="BF193">
            <v>0</v>
          </cell>
          <cell r="BG193" t="str">
            <v/>
          </cell>
          <cell r="BH193" t="str">
            <v/>
          </cell>
        </row>
        <row r="194">
          <cell r="A194" t="str">
            <v>1081-373</v>
          </cell>
          <cell r="B194" t="str">
            <v xml:space="preserve">BQ-CC BUENAVISTA I                                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 t="e">
            <v>#REF!</v>
          </cell>
          <cell r="AU194">
            <v>802016130</v>
          </cell>
          <cell r="AV194" t="str">
            <v xml:space="preserve">CENTRO COMERCIAL BUENAVISTA             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 t="str">
            <v/>
          </cell>
          <cell r="BH194" t="str">
            <v/>
          </cell>
        </row>
        <row r="195">
          <cell r="A195" t="str">
            <v>1081-374</v>
          </cell>
          <cell r="B195" t="str">
            <v xml:space="preserve">CIENGA-LBH                                        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 t="e">
            <v>#REF!</v>
          </cell>
          <cell r="AU195">
            <v>800067129</v>
          </cell>
          <cell r="AV195" t="str">
            <v xml:space="preserve">LBH COLOMBIA LTDA                       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 t="str">
            <v/>
          </cell>
          <cell r="BH195" t="str">
            <v/>
          </cell>
        </row>
        <row r="196">
          <cell r="A196" t="str">
            <v>1081-375</v>
          </cell>
          <cell r="B196" t="str">
            <v xml:space="preserve">BQ-CC BUENAVISTA I                                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 t="e">
            <v>#REF!</v>
          </cell>
          <cell r="AU196">
            <v>802016130</v>
          </cell>
          <cell r="AV196" t="str">
            <v xml:space="preserve">CENTRO COMERCIAL BUENAVISTA             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 t="str">
            <v/>
          </cell>
          <cell r="BH196" t="str">
            <v/>
          </cell>
        </row>
        <row r="197">
          <cell r="A197" t="str">
            <v>1081-376</v>
          </cell>
          <cell r="B197" t="str">
            <v xml:space="preserve">VDPAR-ALCANTARA Y ASOCIAD                         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 t="e">
            <v>#REF!</v>
          </cell>
          <cell r="AU197">
            <v>900280551</v>
          </cell>
          <cell r="AV197" t="str">
            <v xml:space="preserve">CENTRO COMERCIAL BUENAVISTA II          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</v>
          </cell>
          <cell r="BG197" t="str">
            <v/>
          </cell>
          <cell r="BH197" t="str">
            <v/>
          </cell>
        </row>
        <row r="198">
          <cell r="A198" t="str">
            <v>1081-377</v>
          </cell>
          <cell r="B198" t="str">
            <v xml:space="preserve">BQ-DIST Y CIA TCHERASSI                           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 t="e">
            <v>#REF!</v>
          </cell>
          <cell r="AU198">
            <v>72143668</v>
          </cell>
          <cell r="AV198" t="str">
            <v xml:space="preserve">VIÑAS ABOMOHOR SAMUEL ENRIQUE           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  <cell r="BF198">
            <v>0</v>
          </cell>
          <cell r="BG198" t="str">
            <v/>
          </cell>
          <cell r="BH198" t="str">
            <v/>
          </cell>
        </row>
        <row r="199">
          <cell r="A199" t="str">
            <v>1081-378</v>
          </cell>
          <cell r="B199" t="str">
            <v xml:space="preserve">BQ-CREPES                                         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 t="e">
            <v>#REF!</v>
          </cell>
          <cell r="AU199">
            <v>802006391</v>
          </cell>
          <cell r="AV199" t="str">
            <v xml:space="preserve">CREPES CARIBE S.A.                      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  <cell r="BF199">
            <v>0</v>
          </cell>
          <cell r="BG199" t="str">
            <v/>
          </cell>
          <cell r="BH199" t="str">
            <v/>
          </cell>
        </row>
        <row r="200">
          <cell r="A200" t="str">
            <v>1081-379</v>
          </cell>
          <cell r="B200" t="str">
            <v xml:space="preserve">BQ-MODAS Y DISEÑOS                                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 t="e">
            <v>#REF!</v>
          </cell>
          <cell r="AU200">
            <v>802016130</v>
          </cell>
          <cell r="AV200" t="str">
            <v xml:space="preserve">CENTRO COMERCIAL BUENAVISTA             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 t="str">
            <v/>
          </cell>
          <cell r="BH200" t="str">
            <v/>
          </cell>
        </row>
        <row r="201">
          <cell r="A201" t="str">
            <v>1081-380</v>
          </cell>
          <cell r="B201" t="str">
            <v xml:space="preserve">BQ-CC BUENAVISTA                                  </v>
          </cell>
          <cell r="C201">
            <v>2288000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2288000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 t="e">
            <v>#REF!</v>
          </cell>
          <cell r="AU201" t="str">
            <v/>
          </cell>
          <cell r="AV201" t="str">
            <v/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 t="str">
            <v/>
          </cell>
          <cell r="BH201">
            <v>0</v>
          </cell>
        </row>
        <row r="202">
          <cell r="A202" t="str">
            <v>1081-381</v>
          </cell>
          <cell r="B202" t="str">
            <v xml:space="preserve">BQ-DRUMMOND LTD-1                                 </v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 t="e">
            <v>#REF!</v>
          </cell>
          <cell r="AU202">
            <v>800021308</v>
          </cell>
          <cell r="AV202" t="str">
            <v xml:space="preserve">DRUMMOND LTD                            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  <cell r="BF202">
            <v>0</v>
          </cell>
          <cell r="BG202" t="str">
            <v/>
          </cell>
          <cell r="BH202" t="str">
            <v/>
          </cell>
        </row>
        <row r="203">
          <cell r="A203" t="str">
            <v>1081-382</v>
          </cell>
          <cell r="B203" t="str">
            <v xml:space="preserve">BQ-SURA EPS PREPAGADA                             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 t="e">
            <v>#REF!</v>
          </cell>
          <cell r="AU203">
            <v>800088702</v>
          </cell>
          <cell r="AV203" t="str">
            <v>EPS Y MEDICINA PREPAGADA SURAMERICANA S.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  <cell r="BF203">
            <v>0</v>
          </cell>
          <cell r="BG203" t="str">
            <v/>
          </cell>
          <cell r="BH203" t="str">
            <v/>
          </cell>
        </row>
        <row r="204">
          <cell r="A204" t="str">
            <v>1081-383</v>
          </cell>
          <cell r="B204" t="str">
            <v xml:space="preserve">BQ-PANORAMA                                       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 t="e">
            <v>#REF!</v>
          </cell>
          <cell r="AU204">
            <v>900125244</v>
          </cell>
          <cell r="AV204" t="str">
            <v xml:space="preserve">CENTRO COMERCIAL PANORAMA               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  <cell r="BF204">
            <v>0</v>
          </cell>
          <cell r="BG204" t="str">
            <v/>
          </cell>
          <cell r="BH204" t="str">
            <v/>
          </cell>
        </row>
        <row r="205">
          <cell r="A205" t="str">
            <v>1081-384</v>
          </cell>
          <cell r="B205" t="str">
            <v xml:space="preserve">BQ-PANORAMA                                       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 t="e">
            <v>#REF!</v>
          </cell>
          <cell r="AU205">
            <v>900125244</v>
          </cell>
          <cell r="AV205" t="str">
            <v xml:space="preserve">CENTRO COMERCIAL PANORAMA               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  <cell r="BF205">
            <v>0</v>
          </cell>
          <cell r="BG205" t="str">
            <v/>
          </cell>
          <cell r="BH205" t="str">
            <v/>
          </cell>
        </row>
        <row r="206">
          <cell r="A206" t="str">
            <v>1081-385</v>
          </cell>
          <cell r="B206" t="str">
            <v xml:space="preserve">BQ-OLIMPICA OF PPAL                               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 t="e">
            <v>#REF!</v>
          </cell>
          <cell r="AU206">
            <v>890107487</v>
          </cell>
          <cell r="AV206" t="str">
            <v xml:space="preserve">OLIMPICA  S.A.                          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  <cell r="BF206">
            <v>0</v>
          </cell>
          <cell r="BG206" t="str">
            <v/>
          </cell>
          <cell r="BH206" t="str">
            <v/>
          </cell>
        </row>
        <row r="207">
          <cell r="A207" t="str">
            <v>1081-386</v>
          </cell>
          <cell r="B207" t="str">
            <v xml:space="preserve">BQ-WHITNEY                                        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 t="e">
            <v>#REF!</v>
          </cell>
          <cell r="AU207">
            <v>860078643</v>
          </cell>
          <cell r="AV207" t="str">
            <v xml:space="preserve">POLITECNICO GRANCOLOMBIANO              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  <cell r="BF207">
            <v>0</v>
          </cell>
          <cell r="BG207" t="str">
            <v/>
          </cell>
          <cell r="BH207" t="str">
            <v/>
          </cell>
        </row>
        <row r="208">
          <cell r="A208" t="str">
            <v>1081-387</v>
          </cell>
          <cell r="B208" t="str">
            <v xml:space="preserve">BQ-ZONA FRANCA CELSIA                             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 t="e">
            <v>#REF!</v>
          </cell>
          <cell r="AU208">
            <v>830113630</v>
          </cell>
          <cell r="AV208" t="str">
            <v xml:space="preserve">ZONA FRANCA CELSIA SA ESP               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  <cell r="BF208">
            <v>0</v>
          </cell>
          <cell r="BG208" t="str">
            <v/>
          </cell>
          <cell r="BH208" t="str">
            <v/>
          </cell>
        </row>
        <row r="209">
          <cell r="A209" t="str">
            <v>1081-388</v>
          </cell>
          <cell r="B209" t="str">
            <v xml:space="preserve">BQ-T.Q.S BUENAVISTA II                            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 t="e">
            <v>#REF!</v>
          </cell>
          <cell r="AU209">
            <v>800080730</v>
          </cell>
          <cell r="AV209" t="str">
            <v xml:space="preserve">T.S.Q.  S.A.                            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 t="str">
            <v/>
          </cell>
          <cell r="BH209" t="str">
            <v/>
          </cell>
        </row>
        <row r="210">
          <cell r="A210" t="str">
            <v>1081-389</v>
          </cell>
          <cell r="B210" t="str">
            <v xml:space="preserve">BQ-Z F CELSOA SA ESP                              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 t="e">
            <v>#REF!</v>
          </cell>
          <cell r="AU210">
            <v>830113630</v>
          </cell>
          <cell r="AV210" t="str">
            <v xml:space="preserve">ZONA FRANCA CELSIA SA ESP               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 t="str">
            <v/>
          </cell>
          <cell r="BH210" t="str">
            <v/>
          </cell>
        </row>
        <row r="211">
          <cell r="A211" t="str">
            <v>1081-390</v>
          </cell>
          <cell r="B211" t="str">
            <v xml:space="preserve">BQ-PORVENIR                                       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 t="e">
            <v>#REF!</v>
          </cell>
          <cell r="AU211" t="str">
            <v/>
          </cell>
          <cell r="AV211" t="str">
            <v/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  <cell r="BF211">
            <v>0</v>
          </cell>
          <cell r="BG211" t="str">
            <v/>
          </cell>
          <cell r="BH211" t="str">
            <v/>
          </cell>
        </row>
        <row r="212">
          <cell r="A212" t="str">
            <v>1081-391</v>
          </cell>
          <cell r="B212" t="str">
            <v xml:space="preserve">BQ-C.C BUENAVISTA                                 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 t="e">
            <v>#REF!</v>
          </cell>
          <cell r="AU212">
            <v>830113630</v>
          </cell>
          <cell r="AV212" t="str">
            <v xml:space="preserve">ZONA FRANCA CELSIA SA ESP               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 t="str">
            <v/>
          </cell>
          <cell r="BH212" t="str">
            <v/>
          </cell>
        </row>
        <row r="213">
          <cell r="A213" t="str">
            <v>1081-392</v>
          </cell>
          <cell r="B213" t="str">
            <v xml:space="preserve">BQ-ALCANTARA ASOCIADOS                            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 t="e">
            <v>#REF!</v>
          </cell>
          <cell r="AU213">
            <v>830113630</v>
          </cell>
          <cell r="AV213" t="str">
            <v xml:space="preserve">ZONA FRANCA CELSIA SA ESP               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 t="str">
            <v/>
          </cell>
          <cell r="BH213" t="str">
            <v/>
          </cell>
        </row>
        <row r="214">
          <cell r="A214" t="str">
            <v>1081-393</v>
          </cell>
          <cell r="B214" t="str">
            <v xml:space="preserve">BQ-CC BUENAVISTA 1                                </v>
          </cell>
          <cell r="C214">
            <v>6887400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6887400</v>
          </cell>
          <cell r="P214">
            <v>946000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975000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1921000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 t="e">
            <v>#REF!</v>
          </cell>
          <cell r="AU214" t="str">
            <v/>
          </cell>
          <cell r="AV214" t="str">
            <v/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</v>
          </cell>
          <cell r="BG214" t="str">
            <v/>
          </cell>
          <cell r="BH214">
            <v>0.27891512036472399</v>
          </cell>
        </row>
        <row r="215">
          <cell r="A215" t="str">
            <v>1081-394</v>
          </cell>
          <cell r="B215" t="str">
            <v xml:space="preserve">BQ-IPS SURAMERICANA                               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 t="e">
            <v>#REF!</v>
          </cell>
          <cell r="AU215">
            <v>811007832</v>
          </cell>
          <cell r="AV215" t="str">
            <v>SERVICIOS DE SALUD IPS SURAMERICANA S.A.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  <cell r="BF215">
            <v>0</v>
          </cell>
          <cell r="BG215" t="str">
            <v/>
          </cell>
          <cell r="BH215" t="str">
            <v/>
          </cell>
        </row>
        <row r="216">
          <cell r="A216" t="str">
            <v>1081-395</v>
          </cell>
          <cell r="B216" t="str">
            <v xml:space="preserve">BMGA-SURA SEG RIESGO PROF                         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 t="e">
            <v>#REF!</v>
          </cell>
          <cell r="AU216">
            <v>800256161</v>
          </cell>
          <cell r="AV216" t="str">
            <v>SEGUROS DE RIESGOS LABORALES SURAMERICAN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 t="str">
            <v/>
          </cell>
          <cell r="BH216" t="str">
            <v/>
          </cell>
        </row>
        <row r="217">
          <cell r="A217" t="str">
            <v>1081-396</v>
          </cell>
          <cell r="B217" t="str">
            <v xml:space="preserve">BQ-CC BUENAVISTA I                                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 t="e">
            <v>#REF!</v>
          </cell>
          <cell r="AU217">
            <v>802016130</v>
          </cell>
          <cell r="AV217" t="str">
            <v xml:space="preserve">CENTRO COMERCIAL BUENAVISTA             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 t="str">
            <v/>
          </cell>
          <cell r="BH217" t="str">
            <v/>
          </cell>
        </row>
        <row r="218">
          <cell r="A218" t="str">
            <v>1081-397</v>
          </cell>
          <cell r="B218" t="str">
            <v xml:space="preserve">BQ-TERMOFLORES                                    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 t="e">
            <v>#REF!</v>
          </cell>
          <cell r="AU218" t="str">
            <v/>
          </cell>
          <cell r="AV218" t="str">
            <v/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 t="str">
            <v/>
          </cell>
          <cell r="BH218" t="str">
            <v/>
          </cell>
        </row>
        <row r="219">
          <cell r="A219" t="str">
            <v>1081-398</v>
          </cell>
          <cell r="B219" t="str">
            <v xml:space="preserve">BQ-ZONA FRANCA CELSIA                             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 t="e">
            <v>#REF!</v>
          </cell>
          <cell r="AU219">
            <v>830113630</v>
          </cell>
          <cell r="AV219" t="str">
            <v xml:space="preserve">ZONA FRANCA CELSIA SA ESP               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 t="str">
            <v/>
          </cell>
          <cell r="BH219" t="str">
            <v/>
          </cell>
        </row>
        <row r="220">
          <cell r="A220" t="str">
            <v>1081-399</v>
          </cell>
          <cell r="B220" t="str">
            <v xml:space="preserve">CGENA-SEGUROS R LABORALES                         </v>
          </cell>
          <cell r="C220">
            <v>130000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130000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 t="e">
            <v>#REF!</v>
          </cell>
          <cell r="AU220" t="str">
            <v/>
          </cell>
          <cell r="AV220" t="str">
            <v/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 t="str">
            <v/>
          </cell>
          <cell r="BH220">
            <v>0</v>
          </cell>
        </row>
        <row r="221">
          <cell r="A221" t="str">
            <v>1081-400</v>
          </cell>
          <cell r="B221" t="str">
            <v xml:space="preserve">BQ-ZONA FRANCA CELSIA                             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 t="e">
            <v>#REF!</v>
          </cell>
          <cell r="AU221">
            <v>830113630</v>
          </cell>
          <cell r="AV221" t="str">
            <v xml:space="preserve">ZONA FRANCA CELSIA SA ESP               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 t="str">
            <v/>
          </cell>
          <cell r="BH221" t="str">
            <v/>
          </cell>
        </row>
        <row r="222">
          <cell r="A222" t="str">
            <v>1081-401</v>
          </cell>
          <cell r="B222" t="str">
            <v xml:space="preserve">BQ-IPS SURA PRADO                                 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 t="e">
            <v>#REF!</v>
          </cell>
          <cell r="AU222">
            <v>811007832</v>
          </cell>
          <cell r="AV222" t="str">
            <v>SERVICIOS DE SALUD IPS SURAMERICANA S.A.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 t="str">
            <v/>
          </cell>
          <cell r="BH222" t="str">
            <v/>
          </cell>
        </row>
        <row r="223">
          <cell r="A223" t="str">
            <v>1081-402</v>
          </cell>
          <cell r="B223" t="str">
            <v xml:space="preserve">BQ-BOSSI ALCANT ASOCIADOS                         </v>
          </cell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 t="e">
            <v>#REF!</v>
          </cell>
          <cell r="AU223" t="str">
            <v xml:space="preserve">    800165720-001</v>
          </cell>
          <cell r="AV223" t="str">
            <v xml:space="preserve">ALCANTARA ASOCIADOS  S.A.               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 t="str">
            <v/>
          </cell>
          <cell r="BH223" t="str">
            <v/>
          </cell>
        </row>
        <row r="224">
          <cell r="A224" t="str">
            <v>1081-404</v>
          </cell>
          <cell r="B224" t="str">
            <v xml:space="preserve">SMR-CC BUENVISTA STA MART                         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 t="e">
            <v>#REF!</v>
          </cell>
          <cell r="AU224">
            <v>900054062</v>
          </cell>
          <cell r="AV224" t="str">
            <v xml:space="preserve">CENTRO COMERCIAL BUENAVISTA             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 t="str">
            <v/>
          </cell>
          <cell r="BH224" t="str">
            <v/>
          </cell>
        </row>
        <row r="225">
          <cell r="A225" t="str">
            <v>1081-405</v>
          </cell>
          <cell r="B225" t="str">
            <v xml:space="preserve">BQ-CC PANORAMA                                    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 t="e">
            <v>#REF!</v>
          </cell>
          <cell r="AU225">
            <v>900125244</v>
          </cell>
          <cell r="AV225" t="str">
            <v xml:space="preserve">CENTRO COMERCIAL PANORAMA               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 t="str">
            <v/>
          </cell>
          <cell r="BH225" t="str">
            <v/>
          </cell>
        </row>
        <row r="226">
          <cell r="A226" t="str">
            <v>1081-406</v>
          </cell>
          <cell r="B226" t="str">
            <v xml:space="preserve">BQ-Z F CELSIA SA ESP                              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 t="e">
            <v>#REF!</v>
          </cell>
          <cell r="AU226">
            <v>830113630</v>
          </cell>
          <cell r="AV226" t="str">
            <v xml:space="preserve">ZONA FRANCA CELSIA SA ESP               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  <cell r="BF226">
            <v>0</v>
          </cell>
          <cell r="BG226" t="str">
            <v/>
          </cell>
          <cell r="BH226" t="str">
            <v/>
          </cell>
        </row>
        <row r="227">
          <cell r="A227" t="str">
            <v>1081-407</v>
          </cell>
          <cell r="B227" t="str">
            <v xml:space="preserve">BQ-INV SUPER ROYAL CASINO                         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 t="e">
            <v>#REF!</v>
          </cell>
          <cell r="AU227">
            <v>830089611</v>
          </cell>
          <cell r="AV227" t="str">
            <v xml:space="preserve">INVERSIONES SUPER ROYAL CARIBE S.A.     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  <cell r="BF227">
            <v>0</v>
          </cell>
          <cell r="BG227" t="str">
            <v/>
          </cell>
          <cell r="BH227" t="str">
            <v/>
          </cell>
        </row>
        <row r="228">
          <cell r="A228" t="str">
            <v>1081-408</v>
          </cell>
          <cell r="B228" t="str">
            <v xml:space="preserve">BQ-OLIMPICA SA                                    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 t="e">
            <v>#REF!</v>
          </cell>
          <cell r="AU228">
            <v>890107487</v>
          </cell>
          <cell r="AV228" t="str">
            <v xml:space="preserve">OLIMPICA  S.A.                          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  <cell r="BF228">
            <v>0</v>
          </cell>
          <cell r="BG228" t="str">
            <v/>
          </cell>
          <cell r="BH228" t="str">
            <v/>
          </cell>
        </row>
        <row r="229">
          <cell r="A229" t="str">
            <v>1081-409</v>
          </cell>
          <cell r="B229" t="str">
            <v xml:space="preserve">BQ-OLIMPICA                                       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 t="e">
            <v>#REF!</v>
          </cell>
          <cell r="AU229">
            <v>890107487</v>
          </cell>
          <cell r="AV229" t="str">
            <v xml:space="preserve">OLIMPICA  S.A.                          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  <cell r="BF229">
            <v>0</v>
          </cell>
          <cell r="BG229" t="str">
            <v/>
          </cell>
          <cell r="BH229" t="str">
            <v/>
          </cell>
        </row>
        <row r="230">
          <cell r="A230" t="str">
            <v>1081-410</v>
          </cell>
          <cell r="B230" t="str">
            <v xml:space="preserve">CGENA-DRUMMOND                                    </v>
          </cell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 t="e">
            <v>#REF!</v>
          </cell>
          <cell r="AU230">
            <v>800021308</v>
          </cell>
          <cell r="AV230" t="str">
            <v xml:space="preserve">DRUMMOND LTD                            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  <cell r="BF230">
            <v>0</v>
          </cell>
          <cell r="BG230" t="str">
            <v/>
          </cell>
          <cell r="BH230" t="str">
            <v/>
          </cell>
        </row>
        <row r="231">
          <cell r="A231" t="str">
            <v>1081-411</v>
          </cell>
          <cell r="B231" t="str">
            <v xml:space="preserve">BMGA-IPS SURAMERICANA                             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 t="e">
            <v>#REF!</v>
          </cell>
          <cell r="AU231">
            <v>890903407</v>
          </cell>
          <cell r="AV231" t="str">
            <v xml:space="preserve">SEGUROS GENERALES SURAMERICANA S.A.     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  <cell r="BF231">
            <v>0</v>
          </cell>
          <cell r="BG231" t="str">
            <v/>
          </cell>
          <cell r="BH231" t="str">
            <v/>
          </cell>
        </row>
        <row r="232">
          <cell r="A232" t="str">
            <v>1081-412</v>
          </cell>
          <cell r="B232" t="str">
            <v xml:space="preserve">BQ-SURA                                           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 t="e">
            <v>#REF!</v>
          </cell>
          <cell r="AU232">
            <v>890903407</v>
          </cell>
          <cell r="AV232" t="str">
            <v xml:space="preserve">SEGUROS GENERALES SURAMERICANA S.A.     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  <cell r="BF232">
            <v>0</v>
          </cell>
          <cell r="BG232" t="str">
            <v/>
          </cell>
          <cell r="BH232" t="str">
            <v/>
          </cell>
        </row>
        <row r="233">
          <cell r="A233" t="str">
            <v>1081-413</v>
          </cell>
          <cell r="B233" t="str">
            <v xml:space="preserve">BQ-OLIMPICA SA                                    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 t="e">
            <v>#REF!</v>
          </cell>
          <cell r="AU233">
            <v>890107487</v>
          </cell>
          <cell r="AV233" t="str">
            <v xml:space="preserve">OLIMPICA  S.A.                          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  <cell r="BF233">
            <v>0</v>
          </cell>
          <cell r="BG233" t="str">
            <v/>
          </cell>
          <cell r="BH233" t="str">
            <v/>
          </cell>
        </row>
        <row r="234">
          <cell r="A234" t="str">
            <v>1081-414</v>
          </cell>
          <cell r="B234" t="str">
            <v xml:space="preserve">BQ-CASINO ZAMBA-MILENIO                           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 t="e">
            <v>#REF!</v>
          </cell>
          <cell r="AU234">
            <v>830071626</v>
          </cell>
          <cell r="AV234" t="str">
            <v xml:space="preserve">SUPER NUEVO MILENIO S.A.                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  <cell r="BF234">
            <v>0</v>
          </cell>
          <cell r="BG234" t="str">
            <v/>
          </cell>
          <cell r="BH234" t="str">
            <v/>
          </cell>
        </row>
        <row r="235">
          <cell r="A235" t="str">
            <v>1081-415</v>
          </cell>
          <cell r="B235" t="str">
            <v xml:space="preserve">BQ-OLIMPICA S A                                   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 t="e">
            <v>#REF!</v>
          </cell>
          <cell r="AU235">
            <v>890107487</v>
          </cell>
          <cell r="AV235" t="str">
            <v xml:space="preserve">OLIMPICA  S.A.                          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  <cell r="BF235">
            <v>0</v>
          </cell>
          <cell r="BG235" t="str">
            <v/>
          </cell>
          <cell r="BH235" t="str">
            <v/>
          </cell>
        </row>
        <row r="236">
          <cell r="A236" t="str">
            <v>1081-416</v>
          </cell>
          <cell r="B236" t="str">
            <v xml:space="preserve">BQ-OLIMPICA SA                                    </v>
          </cell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 t="e">
            <v>#REF!</v>
          </cell>
          <cell r="AU236">
            <v>890107487</v>
          </cell>
          <cell r="AV236" t="str">
            <v xml:space="preserve">OLIMPICA  S.A.                          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284557</v>
          </cell>
          <cell r="BC236">
            <v>0</v>
          </cell>
          <cell r="BD236">
            <v>0</v>
          </cell>
          <cell r="BE236">
            <v>0</v>
          </cell>
          <cell r="BF236">
            <v>284557</v>
          </cell>
          <cell r="BG236" t="str">
            <v/>
          </cell>
          <cell r="BH236" t="str">
            <v/>
          </cell>
        </row>
        <row r="237">
          <cell r="A237" t="str">
            <v>1081-417</v>
          </cell>
          <cell r="B237" t="str">
            <v xml:space="preserve">BQ-CC PANORAMA                                    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 t="e">
            <v>#REF!</v>
          </cell>
          <cell r="AU237">
            <v>900125244</v>
          </cell>
          <cell r="AV237" t="str">
            <v xml:space="preserve">CENTRO COMERCIAL PANORAMA               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  <cell r="BF237">
            <v>0</v>
          </cell>
          <cell r="BG237" t="str">
            <v/>
          </cell>
          <cell r="BH237" t="str">
            <v/>
          </cell>
        </row>
        <row r="238">
          <cell r="A238" t="str">
            <v>1081-418</v>
          </cell>
          <cell r="B238" t="str">
            <v xml:space="preserve">BQ-INV SUPER ROYAL CARIBE                         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 t="e">
            <v>#REF!</v>
          </cell>
          <cell r="AU238">
            <v>830089611</v>
          </cell>
          <cell r="AV238" t="str">
            <v xml:space="preserve">INVERSIONES SUPER ROYAL CARIBE S.A.     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  <cell r="BF238">
            <v>0</v>
          </cell>
          <cell r="BG238" t="str">
            <v/>
          </cell>
          <cell r="BH238" t="str">
            <v/>
          </cell>
        </row>
        <row r="239">
          <cell r="A239" t="str">
            <v>1081-419</v>
          </cell>
          <cell r="B239" t="str">
            <v xml:space="preserve">BQ-AS CONSTRUCCIONES                              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 t="e">
            <v>#REF!</v>
          </cell>
          <cell r="AU239">
            <v>811007832</v>
          </cell>
          <cell r="AV239" t="str">
            <v>SERVICIOS DE SALUD IPS SURAMERICANA S.A.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  <cell r="BF239">
            <v>0</v>
          </cell>
          <cell r="BG239" t="str">
            <v/>
          </cell>
          <cell r="BH239" t="str">
            <v/>
          </cell>
        </row>
        <row r="240">
          <cell r="A240" t="str">
            <v>1081-420</v>
          </cell>
          <cell r="B240" t="str">
            <v xml:space="preserve">BQ-IMPALA COLOMBIA SAS                            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 t="e">
            <v>#REF!</v>
          </cell>
          <cell r="AU240">
            <v>900439562</v>
          </cell>
          <cell r="AV240" t="str">
            <v xml:space="preserve">IMPALA COLOMBIA S.A.S.                  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  <cell r="BF240">
            <v>0</v>
          </cell>
          <cell r="BG240" t="str">
            <v/>
          </cell>
          <cell r="BH240" t="str">
            <v/>
          </cell>
        </row>
        <row r="241">
          <cell r="A241" t="str">
            <v>1081-421</v>
          </cell>
          <cell r="B241" t="str">
            <v xml:space="preserve">BQ-INV SUPER ROYAL CARIBE                         </v>
          </cell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 t="e">
            <v>#REF!</v>
          </cell>
          <cell r="AU241">
            <v>830089611</v>
          </cell>
          <cell r="AV241" t="str">
            <v xml:space="preserve">INVERSIONES SUPER ROYAL CARIBE S.A.     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  <cell r="BF241">
            <v>0</v>
          </cell>
          <cell r="BG241" t="str">
            <v/>
          </cell>
          <cell r="BH241" t="str">
            <v/>
          </cell>
        </row>
        <row r="242">
          <cell r="A242" t="str">
            <v>1081-422</v>
          </cell>
          <cell r="B242" t="str">
            <v xml:space="preserve">BQ-PORVENIR                                       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 t="e">
            <v>#REF!</v>
          </cell>
          <cell r="AU242">
            <v>800144331</v>
          </cell>
          <cell r="AV242" t="str">
            <v>SOC ADM DE FONDOS DE PENSIONES Y CESANTÍ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  <cell r="BF242">
            <v>0</v>
          </cell>
          <cell r="BG242" t="str">
            <v/>
          </cell>
          <cell r="BH242" t="str">
            <v/>
          </cell>
        </row>
        <row r="243">
          <cell r="A243" t="str">
            <v>1081-423</v>
          </cell>
          <cell r="B243" t="str">
            <v xml:space="preserve">BQ-PORVENIR                                       </v>
          </cell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 t="e">
            <v>#REF!</v>
          </cell>
          <cell r="AU243">
            <v>800144331</v>
          </cell>
          <cell r="AV243" t="str">
            <v>SOC ADM DE FONDOS DE PENSIONES Y CESANTÍ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>
            <v>0</v>
          </cell>
          <cell r="BC243">
            <v>0</v>
          </cell>
          <cell r="BD243">
            <v>0</v>
          </cell>
          <cell r="BE243">
            <v>0</v>
          </cell>
          <cell r="BF243">
            <v>0</v>
          </cell>
          <cell r="BG243" t="str">
            <v/>
          </cell>
          <cell r="BH243" t="str">
            <v/>
          </cell>
        </row>
        <row r="244">
          <cell r="A244" t="str">
            <v>1081-424</v>
          </cell>
          <cell r="B244" t="str">
            <v xml:space="preserve">BQ-CC PANORAMA                                    </v>
          </cell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 t="e">
            <v>#REF!</v>
          </cell>
          <cell r="AU244">
            <v>900125244</v>
          </cell>
          <cell r="AV244" t="str">
            <v xml:space="preserve">CENTRO COMERCIAL PANORAMA               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  <cell r="BF244">
            <v>0</v>
          </cell>
          <cell r="BG244" t="str">
            <v/>
          </cell>
          <cell r="BH244" t="str">
            <v/>
          </cell>
        </row>
        <row r="245">
          <cell r="A245" t="str">
            <v>1081-425</v>
          </cell>
          <cell r="B245" t="str">
            <v xml:space="preserve">BQ-Z F CELSOA SA ESP                              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 t="e">
            <v>#REF!</v>
          </cell>
          <cell r="AU245">
            <v>830113630</v>
          </cell>
          <cell r="AV245" t="str">
            <v xml:space="preserve">ZONA FRANCA CELSIA SA ESP               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  <cell r="BF245">
            <v>0</v>
          </cell>
          <cell r="BG245" t="str">
            <v/>
          </cell>
          <cell r="BH245" t="str">
            <v/>
          </cell>
        </row>
        <row r="246">
          <cell r="A246" t="str">
            <v>1081-426</v>
          </cell>
          <cell r="B246" t="str">
            <v xml:space="preserve">BQ-Z F CELSOA SA ESP                              </v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 t="e">
            <v>#REF!</v>
          </cell>
          <cell r="AU246">
            <v>830113630</v>
          </cell>
          <cell r="AV246" t="str">
            <v xml:space="preserve">ZONA FRANCA CELSIA SA ESP               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  <cell r="BF246">
            <v>0</v>
          </cell>
          <cell r="BG246" t="str">
            <v/>
          </cell>
          <cell r="BH246" t="str">
            <v/>
          </cell>
        </row>
        <row r="247">
          <cell r="A247" t="str">
            <v>1081-427</v>
          </cell>
          <cell r="B247" t="str">
            <v xml:space="preserve">BQ-WHITNEY UNIVERSITY SIS                         </v>
          </cell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 t="e">
            <v>#REF!</v>
          </cell>
          <cell r="AU247">
            <v>860078643</v>
          </cell>
          <cell r="AV247" t="str">
            <v xml:space="preserve">POLITECNICO GRANCOLOMBIANO              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  <cell r="BF247">
            <v>0</v>
          </cell>
          <cell r="BG247" t="str">
            <v/>
          </cell>
          <cell r="BH247" t="str">
            <v/>
          </cell>
        </row>
        <row r="248">
          <cell r="A248" t="str">
            <v>1081-428</v>
          </cell>
          <cell r="B248" t="str">
            <v xml:space="preserve">BQ-PORVENIR                                       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 t="e">
            <v>#REF!</v>
          </cell>
          <cell r="AU248" t="str">
            <v xml:space="preserve">    800144331-002</v>
          </cell>
          <cell r="AV248" t="str">
            <v xml:space="preserve">PORVENIR S.A.                           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  <cell r="BF248">
            <v>0</v>
          </cell>
          <cell r="BG248" t="str">
            <v/>
          </cell>
          <cell r="BH248" t="str">
            <v/>
          </cell>
        </row>
        <row r="249">
          <cell r="A249" t="str">
            <v>1081-429</v>
          </cell>
          <cell r="B249" t="str">
            <v xml:space="preserve">BQ-OLIMPICA SA                                    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 t="e">
            <v>#REF!</v>
          </cell>
          <cell r="AU249">
            <v>890107487</v>
          </cell>
          <cell r="AV249" t="str">
            <v xml:space="preserve">OLIMPICA  S.A.                          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  <cell r="BF249">
            <v>0</v>
          </cell>
          <cell r="BG249" t="str">
            <v/>
          </cell>
          <cell r="BH249" t="str">
            <v/>
          </cell>
        </row>
        <row r="250">
          <cell r="A250" t="str">
            <v>1081-430</v>
          </cell>
          <cell r="B250" t="str">
            <v xml:space="preserve">BMGA-SURA ARL                                     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 t="e">
            <v>#REF!</v>
          </cell>
          <cell r="AU250">
            <v>800088702</v>
          </cell>
          <cell r="AV250" t="str">
            <v>EPS Y MEDICINA PREPAGADA SURAMERICANA S.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  <cell r="BF250">
            <v>0</v>
          </cell>
          <cell r="BG250" t="str">
            <v/>
          </cell>
          <cell r="BH250" t="str">
            <v/>
          </cell>
        </row>
        <row r="251">
          <cell r="A251" t="str">
            <v>1081-431</v>
          </cell>
          <cell r="B251" t="str">
            <v xml:space="preserve">BMGA-SURA ARL                                     </v>
          </cell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 t="e">
            <v>#REF!</v>
          </cell>
          <cell r="AU251">
            <v>800088702</v>
          </cell>
          <cell r="AV251" t="str">
            <v>EPS Y MEDICINA PREPAGADA SURAMERICANA S.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  <cell r="BF251">
            <v>0</v>
          </cell>
          <cell r="BG251" t="str">
            <v/>
          </cell>
          <cell r="BH251" t="str">
            <v/>
          </cell>
        </row>
        <row r="252">
          <cell r="A252" t="str">
            <v>1081-432</v>
          </cell>
          <cell r="B252" t="str">
            <v xml:space="preserve">BQ-PORVENIR                                       </v>
          </cell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 t="e">
            <v>#REF!</v>
          </cell>
          <cell r="AU252" t="str">
            <v xml:space="preserve">    800144331-002</v>
          </cell>
          <cell r="AV252" t="str">
            <v xml:space="preserve">PORVENIR S.A.                           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  <cell r="BF252">
            <v>0</v>
          </cell>
          <cell r="BG252" t="str">
            <v/>
          </cell>
          <cell r="BH252" t="str">
            <v/>
          </cell>
        </row>
        <row r="253">
          <cell r="A253" t="str">
            <v>1081-433</v>
          </cell>
          <cell r="B253" t="str">
            <v xml:space="preserve">BQ-PORVENIR                                       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 t="e">
            <v>#REF!</v>
          </cell>
          <cell r="AU253" t="str">
            <v xml:space="preserve">    800144331-002</v>
          </cell>
          <cell r="AV253" t="str">
            <v xml:space="preserve">PORVENIR S.A.                           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  <cell r="BF253">
            <v>0</v>
          </cell>
          <cell r="BG253" t="str">
            <v/>
          </cell>
          <cell r="BH253" t="str">
            <v/>
          </cell>
        </row>
        <row r="254">
          <cell r="A254" t="str">
            <v>1081-434</v>
          </cell>
          <cell r="B254" t="str">
            <v xml:space="preserve">BQ-EDUPARQUES BARRANQUILL                         </v>
          </cell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 t="e">
            <v>#REF!</v>
          </cell>
          <cell r="AU254">
            <v>900319526</v>
          </cell>
          <cell r="AV254" t="str">
            <v xml:space="preserve">EDUPARQUES BARRANQUILLA S.A.            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  <cell r="BF254">
            <v>0</v>
          </cell>
          <cell r="BG254" t="str">
            <v/>
          </cell>
          <cell r="BH254" t="str">
            <v/>
          </cell>
        </row>
        <row r="255">
          <cell r="A255" t="str">
            <v>1081-435</v>
          </cell>
          <cell r="B255" t="str">
            <v xml:space="preserve">BQ-IMPALA COLOMBIA SAS                            </v>
          </cell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 t="e">
            <v>#REF!</v>
          </cell>
          <cell r="AU255">
            <v>900439562</v>
          </cell>
          <cell r="AV255" t="str">
            <v xml:space="preserve">IMPALA COLOMBIA S.A.S.                  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  <cell r="BF255">
            <v>0</v>
          </cell>
          <cell r="BG255" t="str">
            <v/>
          </cell>
          <cell r="BH255" t="str">
            <v/>
          </cell>
        </row>
        <row r="256">
          <cell r="A256" t="str">
            <v>1081-436</v>
          </cell>
          <cell r="B256" t="str">
            <v xml:space="preserve">BQ-PORVENIR                                       </v>
          </cell>
          <cell r="C256">
            <v>0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 t="e">
            <v>#REF!</v>
          </cell>
          <cell r="AU256" t="str">
            <v xml:space="preserve">    800144331-002</v>
          </cell>
          <cell r="AV256" t="str">
            <v xml:space="preserve">PORVENIR S.A.                           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  <cell r="BF256">
            <v>0</v>
          </cell>
          <cell r="BG256" t="str">
            <v/>
          </cell>
          <cell r="BH256" t="str">
            <v/>
          </cell>
        </row>
        <row r="257">
          <cell r="A257" t="str">
            <v>1081-437</v>
          </cell>
          <cell r="B257" t="str">
            <v xml:space="preserve">BQ-FAJOBE                                         </v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 t="e">
            <v>#REF!</v>
          </cell>
          <cell r="AU257">
            <v>800232356</v>
          </cell>
          <cell r="AV257" t="str">
            <v xml:space="preserve">FAJOBE  S.A.                            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>
            <v>0</v>
          </cell>
          <cell r="BD257">
            <v>0</v>
          </cell>
          <cell r="BE257">
            <v>0</v>
          </cell>
          <cell r="BF257">
            <v>0</v>
          </cell>
          <cell r="BG257" t="str">
            <v/>
          </cell>
          <cell r="BH257" t="str">
            <v/>
          </cell>
        </row>
        <row r="258">
          <cell r="A258" t="str">
            <v>1081-438</v>
          </cell>
          <cell r="B258" t="str">
            <v xml:space="preserve">BQ-HOTELES ESTELAR SA                             </v>
          </cell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 t="e">
            <v>#REF!</v>
          </cell>
          <cell r="AU258">
            <v>890304099</v>
          </cell>
          <cell r="AV258" t="str">
            <v xml:space="preserve">HOTELES ESTELAR S.A.                    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  <cell r="BF258">
            <v>0</v>
          </cell>
          <cell r="BG258" t="str">
            <v/>
          </cell>
          <cell r="BH258" t="str">
            <v/>
          </cell>
        </row>
        <row r="259">
          <cell r="A259" t="str">
            <v>1081-439</v>
          </cell>
          <cell r="B259" t="str">
            <v xml:space="preserve">BQ-ALCANTARA Y ASOCIADOS                          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 t="e">
            <v>#REF!</v>
          </cell>
          <cell r="AU259" t="str">
            <v xml:space="preserve">    800165720-001</v>
          </cell>
          <cell r="AV259" t="str">
            <v xml:space="preserve">ALCANTARA ASOCIADOS  S.A.               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  <cell r="BF259">
            <v>0</v>
          </cell>
          <cell r="BG259" t="str">
            <v/>
          </cell>
          <cell r="BH259" t="str">
            <v/>
          </cell>
        </row>
        <row r="260">
          <cell r="A260" t="str">
            <v>1081-440</v>
          </cell>
          <cell r="B260" t="str">
            <v xml:space="preserve">BQ-IPS SURAMERICANA                               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 t="e">
            <v>#REF!</v>
          </cell>
          <cell r="AU260">
            <v>800088702</v>
          </cell>
          <cell r="AV260" t="str">
            <v>EPS Y MEDICINA PREPAGADA SURAMERICANA S.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  <cell r="BF260">
            <v>0</v>
          </cell>
          <cell r="BG260" t="str">
            <v/>
          </cell>
          <cell r="BH260" t="str">
            <v/>
          </cell>
        </row>
        <row r="261">
          <cell r="A261" t="str">
            <v>1081-441</v>
          </cell>
          <cell r="B261" t="str">
            <v xml:space="preserve">BQ-PORVENIR                                       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 t="e">
            <v>#REF!</v>
          </cell>
          <cell r="AU261">
            <v>800144331</v>
          </cell>
          <cell r="AV261" t="str">
            <v>SOC ADM DE FONDOS DE PENSIONES Y CESANTÍ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  <cell r="BF261">
            <v>0</v>
          </cell>
          <cell r="BG261" t="str">
            <v/>
          </cell>
          <cell r="BH261" t="str">
            <v/>
          </cell>
        </row>
        <row r="262">
          <cell r="A262" t="str">
            <v>1081-442</v>
          </cell>
          <cell r="B262" t="str">
            <v xml:space="preserve">BQ-IPS SURAMERICANA                               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 t="e">
            <v>#REF!</v>
          </cell>
          <cell r="AU262">
            <v>811007832</v>
          </cell>
          <cell r="AV262" t="str">
            <v>SERVICIOS DE SALUD IPS SURAMERICANA S.A.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  <cell r="BF262">
            <v>0</v>
          </cell>
          <cell r="BG262" t="str">
            <v/>
          </cell>
          <cell r="BH262" t="str">
            <v/>
          </cell>
        </row>
        <row r="263">
          <cell r="A263" t="str">
            <v>1081-443</v>
          </cell>
          <cell r="B263" t="str">
            <v xml:space="preserve">BQ-C C BUENAVISTA 1                               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 t="e">
            <v>#REF!</v>
          </cell>
          <cell r="AU263">
            <v>830113630</v>
          </cell>
          <cell r="AV263" t="str">
            <v xml:space="preserve">ZONA FRANCA CELSIA SA ESP               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 t="str">
            <v/>
          </cell>
          <cell r="BH263" t="str">
            <v/>
          </cell>
        </row>
        <row r="264">
          <cell r="A264" t="str">
            <v>1081-444</v>
          </cell>
          <cell r="B264" t="str">
            <v xml:space="preserve">BQ-C C PORTAL EL PRADO                            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 t="e">
            <v>#REF!</v>
          </cell>
          <cell r="AU264">
            <v>900180378</v>
          </cell>
          <cell r="AV264" t="str">
            <v>EDIFICIO CENTRO COMERCIAL PORTAL DEL PRA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 t="str">
            <v/>
          </cell>
          <cell r="BH264" t="str">
            <v/>
          </cell>
        </row>
        <row r="265">
          <cell r="A265" t="str">
            <v>1081-445</v>
          </cell>
          <cell r="B265" t="str">
            <v xml:space="preserve">BQ-SUPER NUEVO MILENIO                            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 t="e">
            <v>#REF!</v>
          </cell>
          <cell r="AU265" t="str">
            <v/>
          </cell>
          <cell r="AV265" t="str">
            <v/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  <cell r="BF265">
            <v>0</v>
          </cell>
          <cell r="BG265" t="str">
            <v/>
          </cell>
          <cell r="BH265" t="str">
            <v/>
          </cell>
        </row>
        <row r="266">
          <cell r="A266" t="str">
            <v>1081-446</v>
          </cell>
          <cell r="B266" t="str">
            <v xml:space="preserve">BQ-C C PORTAL EL PRADO                            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 t="e">
            <v>#REF!</v>
          </cell>
          <cell r="AU266">
            <v>900180378</v>
          </cell>
          <cell r="AV266" t="str">
            <v>EDIFICIO CENTRO COMERCIAL PORTAL DEL PRA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 t="str">
            <v/>
          </cell>
          <cell r="BH266" t="str">
            <v/>
          </cell>
        </row>
        <row r="267">
          <cell r="A267" t="str">
            <v>1081-447</v>
          </cell>
          <cell r="B267" t="str">
            <v xml:space="preserve">BQ-IPS SURAMERICANA                               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 t="e">
            <v>#REF!</v>
          </cell>
          <cell r="AU267">
            <v>811007832</v>
          </cell>
          <cell r="AV267" t="str">
            <v>SERVICIOS DE SALUD IPS SURAMERICANA S.A.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 t="str">
            <v/>
          </cell>
          <cell r="BH267" t="str">
            <v/>
          </cell>
        </row>
        <row r="268">
          <cell r="A268" t="str">
            <v>1081-448</v>
          </cell>
          <cell r="B268" t="str">
            <v xml:space="preserve">BQ-FAJOBE                                         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 t="e">
            <v>#REF!</v>
          </cell>
          <cell r="AU268">
            <v>800232356</v>
          </cell>
          <cell r="AV268" t="str">
            <v xml:space="preserve">FAJOBE  S.A.                            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  <cell r="BF268">
            <v>0</v>
          </cell>
          <cell r="BG268" t="str">
            <v/>
          </cell>
          <cell r="BH268" t="str">
            <v/>
          </cell>
        </row>
        <row r="269">
          <cell r="A269" t="str">
            <v>1081-449</v>
          </cell>
          <cell r="B269" t="str">
            <v xml:space="preserve">BQ-SUPER NUEVO MILENIO                            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 t="e">
            <v>#REF!</v>
          </cell>
          <cell r="AU269">
            <v>830071626</v>
          </cell>
          <cell r="AV269" t="str">
            <v xml:space="preserve">SUPER NUEVO MILENIO S.A.                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  <cell r="BF269">
            <v>0</v>
          </cell>
          <cell r="BG269" t="str">
            <v/>
          </cell>
          <cell r="BH269" t="str">
            <v/>
          </cell>
        </row>
        <row r="270">
          <cell r="A270" t="str">
            <v>1081-450</v>
          </cell>
          <cell r="B270" t="str">
            <v xml:space="preserve">BQ-CC BUENAVISTA 1                                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 t="e">
            <v>#REF!</v>
          </cell>
          <cell r="AU270">
            <v>802016130</v>
          </cell>
          <cell r="AV270" t="str">
            <v xml:space="preserve">CENTRO COMERCIAL BUENAVISTA             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 t="str">
            <v/>
          </cell>
          <cell r="BH270" t="str">
            <v/>
          </cell>
        </row>
        <row r="271">
          <cell r="A271" t="str">
            <v>1081-451</v>
          </cell>
          <cell r="B271" t="str">
            <v xml:space="preserve">BMGA-SURAMERICANA                                 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 t="e">
            <v>#REF!</v>
          </cell>
          <cell r="AU271">
            <v>890903407</v>
          </cell>
          <cell r="AV271" t="str">
            <v xml:space="preserve">SEGUROS GENERALES SURAMERICANA S.A.     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  <cell r="BF271">
            <v>0</v>
          </cell>
          <cell r="BG271" t="str">
            <v/>
          </cell>
          <cell r="BH271" t="str">
            <v/>
          </cell>
        </row>
        <row r="272">
          <cell r="A272" t="str">
            <v>1081-452</v>
          </cell>
          <cell r="B272" t="str">
            <v xml:space="preserve">BQ-SUPER ROYAL CARIBE SA                          </v>
          </cell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 t="e">
            <v>#REF!</v>
          </cell>
          <cell r="AU272">
            <v>830089611</v>
          </cell>
          <cell r="AV272" t="str">
            <v xml:space="preserve">INVERSIONES SUPER ROYAL CARIBE S.A.     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 t="str">
            <v/>
          </cell>
          <cell r="BH272" t="str">
            <v/>
          </cell>
        </row>
        <row r="273">
          <cell r="A273" t="str">
            <v>1081-453</v>
          </cell>
          <cell r="B273" t="str">
            <v xml:space="preserve">BQ-PORVENIR                                       </v>
          </cell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 t="e">
            <v>#REF!</v>
          </cell>
          <cell r="AU273">
            <v>800144331</v>
          </cell>
          <cell r="AV273" t="str">
            <v>SOC ADM DE FONDOS DE PENSIONES Y CESANTÍ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 t="str">
            <v/>
          </cell>
          <cell r="BH273" t="str">
            <v/>
          </cell>
        </row>
        <row r="274">
          <cell r="A274" t="str">
            <v>1081-454</v>
          </cell>
          <cell r="B274" t="str">
            <v xml:space="preserve">BQ-OLIMPICA SA                                    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 t="e">
            <v>#REF!</v>
          </cell>
          <cell r="AU274">
            <v>890107487</v>
          </cell>
          <cell r="AV274" t="str">
            <v xml:space="preserve">OLIMPICA  S.A.                          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  <cell r="BF274">
            <v>0</v>
          </cell>
          <cell r="BG274" t="str">
            <v/>
          </cell>
          <cell r="BH274" t="str">
            <v/>
          </cell>
        </row>
        <row r="275">
          <cell r="A275" t="str">
            <v>1081-455</v>
          </cell>
          <cell r="B275" t="str">
            <v xml:space="preserve">BQ-CC BUENAVISTA 1                                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 t="e">
            <v>#REF!</v>
          </cell>
          <cell r="AU275">
            <v>802016130</v>
          </cell>
          <cell r="AV275" t="str">
            <v xml:space="preserve">CENTRO COMERCIAL BUENAVISTA             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 t="str">
            <v/>
          </cell>
          <cell r="BH275" t="str">
            <v/>
          </cell>
        </row>
        <row r="276">
          <cell r="A276" t="str">
            <v>1081-456</v>
          </cell>
          <cell r="B276" t="str">
            <v xml:space="preserve">BQ-TSQ SA LOCAL GLAUSER                           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 t="e">
            <v>#REF!</v>
          </cell>
          <cell r="AU276">
            <v>800080730</v>
          </cell>
          <cell r="AV276" t="str">
            <v xml:space="preserve">T.S.Q.  S.A.                            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 t="str">
            <v/>
          </cell>
          <cell r="BH276" t="str">
            <v/>
          </cell>
        </row>
        <row r="277">
          <cell r="A277" t="str">
            <v>1081-457</v>
          </cell>
          <cell r="B277" t="str">
            <v xml:space="preserve">BQ-ZONA FRANCA CELSOA SA                          </v>
          </cell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 t="e">
            <v>#REF!</v>
          </cell>
          <cell r="AU277">
            <v>830113630</v>
          </cell>
          <cell r="AV277" t="str">
            <v xml:space="preserve">ZONA FRANCA CELSIA SA ESP               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 t="str">
            <v/>
          </cell>
          <cell r="BH277" t="str">
            <v/>
          </cell>
        </row>
        <row r="278">
          <cell r="A278" t="str">
            <v>1081-458</v>
          </cell>
          <cell r="B278" t="str">
            <v xml:space="preserve">BQ-EPS SURAMERICANA                               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 t="e">
            <v>#REF!</v>
          </cell>
          <cell r="AU278">
            <v>800088702</v>
          </cell>
          <cell r="AV278" t="str">
            <v>EPS Y MEDICINA PREPAGADA SURAMERICANA S.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 t="str">
            <v/>
          </cell>
          <cell r="BH278" t="str">
            <v/>
          </cell>
        </row>
        <row r="279">
          <cell r="A279" t="str">
            <v>1081-459</v>
          </cell>
          <cell r="B279" t="str">
            <v xml:space="preserve">MALAMB-DIST-PLEX S.A                              </v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 t="e">
            <v>#REF!</v>
          </cell>
          <cell r="AU279">
            <v>800256161</v>
          </cell>
          <cell r="AV279" t="str">
            <v>SEGUROS DE RIESGOS LABORALES SURAMERICAN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 t="str">
            <v/>
          </cell>
          <cell r="BH279" t="str">
            <v/>
          </cell>
        </row>
        <row r="280">
          <cell r="A280" t="str">
            <v>1081-460</v>
          </cell>
          <cell r="B280" t="str">
            <v xml:space="preserve">BQ-COL KIMBERLY COLPAPEL                          </v>
          </cell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 t="e">
            <v>#REF!</v>
          </cell>
          <cell r="AU280">
            <v>860015753</v>
          </cell>
          <cell r="AV280" t="str">
            <v xml:space="preserve">COLOMBIANA KIMBERLY COLPAPEL S.A.       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  <cell r="BF280">
            <v>0</v>
          </cell>
          <cell r="BG280" t="str">
            <v/>
          </cell>
          <cell r="BH280" t="str">
            <v/>
          </cell>
        </row>
        <row r="281">
          <cell r="A281" t="str">
            <v>1081-461</v>
          </cell>
          <cell r="B281" t="str">
            <v xml:space="preserve">BQ-ZONA FRANCA CELSOA SA                          </v>
          </cell>
          <cell r="C281">
            <v>0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 t="e">
            <v>#REF!</v>
          </cell>
          <cell r="AU281">
            <v>830113630</v>
          </cell>
          <cell r="AV281" t="str">
            <v xml:space="preserve">ZONA FRANCA CELSIA SA ESP               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>
            <v>0</v>
          </cell>
          <cell r="BD281">
            <v>0</v>
          </cell>
          <cell r="BE281">
            <v>0</v>
          </cell>
          <cell r="BF281">
            <v>0</v>
          </cell>
          <cell r="BG281" t="str">
            <v/>
          </cell>
          <cell r="BH281" t="str">
            <v/>
          </cell>
        </row>
        <row r="282">
          <cell r="A282" t="str">
            <v>1081-462</v>
          </cell>
          <cell r="B282" t="str">
            <v xml:space="preserve">BQ-ZONA FRANCA CELSOA SA                          </v>
          </cell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 t="e">
            <v>#REF!</v>
          </cell>
          <cell r="AU282">
            <v>830113630</v>
          </cell>
          <cell r="AV282" t="str">
            <v xml:space="preserve">ZONA FRANCA CELSIA SA ESP               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 t="str">
            <v/>
          </cell>
          <cell r="BH282" t="str">
            <v/>
          </cell>
        </row>
        <row r="283">
          <cell r="A283" t="str">
            <v>1081-463</v>
          </cell>
          <cell r="B283" t="str">
            <v xml:space="preserve">BQ-CC BUENAVISTA                                  </v>
          </cell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 t="e">
            <v>#REF!</v>
          </cell>
          <cell r="AU283">
            <v>802016130</v>
          </cell>
          <cell r="AV283" t="str">
            <v xml:space="preserve">CENTRO COMERCIAL BUENAVISTA             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  <cell r="BF283">
            <v>0</v>
          </cell>
          <cell r="BG283" t="str">
            <v/>
          </cell>
          <cell r="BH283" t="str">
            <v/>
          </cell>
        </row>
        <row r="284">
          <cell r="A284" t="str">
            <v>1081-464</v>
          </cell>
          <cell r="B284" t="str">
            <v xml:space="preserve">BQ-ZONA FRANCA CELSOA                             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 t="e">
            <v>#REF!</v>
          </cell>
          <cell r="AU284">
            <v>830113630</v>
          </cell>
          <cell r="AV284" t="str">
            <v xml:space="preserve">ZONA FRANCA CELSIA SA ESP               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  <cell r="BF284">
            <v>0</v>
          </cell>
          <cell r="BG284" t="str">
            <v/>
          </cell>
          <cell r="BH284" t="str">
            <v/>
          </cell>
        </row>
        <row r="285">
          <cell r="A285" t="str">
            <v>1081-465</v>
          </cell>
          <cell r="B285" t="str">
            <v xml:space="preserve">SMR-CC BUENAVISTA                                 </v>
          </cell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14536000</v>
          </cell>
          <cell r="M285">
            <v>0</v>
          </cell>
          <cell r="N285">
            <v>0</v>
          </cell>
          <cell r="O285">
            <v>14536000</v>
          </cell>
          <cell r="P285">
            <v>35600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35600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16280320</v>
          </cell>
          <cell r="AP285">
            <v>0</v>
          </cell>
          <cell r="AQ285">
            <v>0</v>
          </cell>
          <cell r="AR285">
            <v>0</v>
          </cell>
          <cell r="AS285" t="e">
            <v>#REF!</v>
          </cell>
          <cell r="AU285">
            <v>900054062</v>
          </cell>
          <cell r="AV285" t="str">
            <v xml:space="preserve">CENTRO COMERCIAL BUENAVISTA             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 t="str">
            <v/>
          </cell>
          <cell r="BH285">
            <v>2.4490919097413318E-3</v>
          </cell>
        </row>
        <row r="286">
          <cell r="A286" t="str">
            <v>1081-466</v>
          </cell>
          <cell r="B286" t="str">
            <v xml:space="preserve">BQ-SURAMERICANA S.A                               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 t="e">
            <v>#REF!</v>
          </cell>
          <cell r="AU286">
            <v>890903407</v>
          </cell>
          <cell r="AV286" t="str">
            <v xml:space="preserve">SEGUROS GENERALES SURAMERICANA S.A.     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>
            <v>0</v>
          </cell>
          <cell r="BD286">
            <v>0</v>
          </cell>
          <cell r="BE286">
            <v>0</v>
          </cell>
          <cell r="BF286">
            <v>0</v>
          </cell>
          <cell r="BG286" t="str">
            <v/>
          </cell>
          <cell r="BH286" t="str">
            <v/>
          </cell>
        </row>
        <row r="287">
          <cell r="A287" t="str">
            <v>1081-467</v>
          </cell>
          <cell r="B287" t="str">
            <v xml:space="preserve">BQ-CC BUENAVISTA 2                                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 t="e">
            <v>#REF!</v>
          </cell>
          <cell r="AU287">
            <v>900280551</v>
          </cell>
          <cell r="AV287" t="str">
            <v xml:space="preserve">CENTRO COMERCIAL BUENAVISTA II          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 t="str">
            <v/>
          </cell>
          <cell r="BH287" t="str">
            <v/>
          </cell>
        </row>
        <row r="288">
          <cell r="A288" t="str">
            <v>1081-468</v>
          </cell>
          <cell r="B288" t="str">
            <v xml:space="preserve">BQ-CC BUENAVISTA 2                                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 t="e">
            <v>#REF!</v>
          </cell>
          <cell r="AU288">
            <v>900280551</v>
          </cell>
          <cell r="AV288" t="str">
            <v xml:space="preserve">CENTRO COMERCIAL BUENAVISTA II          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 t="str">
            <v/>
          </cell>
          <cell r="BH288" t="str">
            <v/>
          </cell>
        </row>
        <row r="289">
          <cell r="A289" t="str">
            <v>1081-469</v>
          </cell>
          <cell r="B289" t="str">
            <v xml:space="preserve">BQ-SURAMERICANA S.A                               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 t="e">
            <v>#REF!</v>
          </cell>
          <cell r="AU289">
            <v>811007832</v>
          </cell>
          <cell r="AV289" t="str">
            <v>SERVICIOS DE SALUD IPS SURAMERICANA S.A.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  <cell r="BF289">
            <v>0</v>
          </cell>
          <cell r="BG289" t="str">
            <v/>
          </cell>
          <cell r="BH289" t="str">
            <v/>
          </cell>
        </row>
        <row r="290">
          <cell r="A290" t="str">
            <v>1081-470</v>
          </cell>
          <cell r="B290" t="str">
            <v xml:space="preserve">BQ-ZONA FRANCA CELSIA S.A                         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 t="e">
            <v>#REF!</v>
          </cell>
          <cell r="AU290">
            <v>830113630</v>
          </cell>
          <cell r="AV290" t="str">
            <v xml:space="preserve">ZONA FRANCA CELSIA SA ESP               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  <cell r="BF290">
            <v>0</v>
          </cell>
          <cell r="BG290" t="str">
            <v/>
          </cell>
          <cell r="BH290" t="str">
            <v/>
          </cell>
        </row>
        <row r="291">
          <cell r="A291" t="str">
            <v>1081-471</v>
          </cell>
          <cell r="B291" t="str">
            <v xml:space="preserve">CIENGA-DRUMMOND                                   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 t="e">
            <v>#REF!</v>
          </cell>
          <cell r="AU291">
            <v>811007832</v>
          </cell>
          <cell r="AV291" t="str">
            <v>SERVICIOS DE SALUD IPS SURAMERICANA S.A.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  <cell r="BF291">
            <v>0</v>
          </cell>
          <cell r="BG291" t="str">
            <v/>
          </cell>
          <cell r="BH291" t="str">
            <v/>
          </cell>
        </row>
        <row r="292">
          <cell r="A292" t="str">
            <v>1081-472</v>
          </cell>
          <cell r="B292" t="str">
            <v xml:space="preserve">BQ-IMPALA COLOMBIA SAS                            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 t="e">
            <v>#REF!</v>
          </cell>
          <cell r="AU292">
            <v>900439562</v>
          </cell>
          <cell r="AV292" t="str">
            <v xml:space="preserve">IMPALA COLOMBIA S.A.S.                  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  <cell r="BF292">
            <v>0</v>
          </cell>
          <cell r="BG292" t="str">
            <v/>
          </cell>
          <cell r="BH292" t="str">
            <v/>
          </cell>
        </row>
        <row r="293">
          <cell r="A293" t="str">
            <v>1081-473</v>
          </cell>
          <cell r="B293" t="str">
            <v xml:space="preserve">BQ-CC PANORAMA                                    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 t="e">
            <v>#REF!</v>
          </cell>
          <cell r="AU293">
            <v>900125244</v>
          </cell>
          <cell r="AV293" t="str">
            <v xml:space="preserve">CENTRO COMERCIAL PANORAMA               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  <cell r="BF293">
            <v>0</v>
          </cell>
          <cell r="BG293" t="str">
            <v/>
          </cell>
          <cell r="BH293" t="str">
            <v/>
          </cell>
        </row>
        <row r="294">
          <cell r="A294" t="str">
            <v>1081-474</v>
          </cell>
          <cell r="B294" t="str">
            <v xml:space="preserve">BQ-ZONA FRANCA CELSOA SA                          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 t="e">
            <v>#REF!</v>
          </cell>
          <cell r="AU294">
            <v>830113630</v>
          </cell>
          <cell r="AV294" t="str">
            <v xml:space="preserve">ZONA FRANCA CELSIA SA ESP               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  <cell r="BF294">
            <v>0</v>
          </cell>
          <cell r="BG294" t="str">
            <v/>
          </cell>
          <cell r="BH294" t="str">
            <v/>
          </cell>
        </row>
        <row r="295">
          <cell r="A295" t="str">
            <v>1081-475</v>
          </cell>
          <cell r="B295" t="str">
            <v xml:space="preserve">BQ-EDIF CC PORTAL PRADO                           </v>
          </cell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 t="e">
            <v>#REF!</v>
          </cell>
          <cell r="AU295">
            <v>900180378</v>
          </cell>
          <cell r="AV295" t="str">
            <v>EDIFICIO CENTRO COMERCIAL PORTAL DEL PRA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  <cell r="BF295">
            <v>0</v>
          </cell>
          <cell r="BG295" t="str">
            <v/>
          </cell>
          <cell r="BH295" t="str">
            <v/>
          </cell>
        </row>
        <row r="296">
          <cell r="A296" t="str">
            <v>1081-476</v>
          </cell>
          <cell r="B296" t="str">
            <v xml:space="preserve">BQ-JULIANA OSPINA                                 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 t="e">
            <v>#REF!</v>
          </cell>
          <cell r="AU296">
            <v>22373514</v>
          </cell>
          <cell r="AV296" t="str">
            <v xml:space="preserve">OSPINA DE CERTAIN JULIANA ISABEL        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 t="str">
            <v/>
          </cell>
          <cell r="BH296" t="str">
            <v/>
          </cell>
        </row>
        <row r="297">
          <cell r="A297" t="str">
            <v>1081-477</v>
          </cell>
          <cell r="B297" t="str">
            <v xml:space="preserve">BQ-IMPALA COLOMBIA SAS                            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 t="e">
            <v>#REF!</v>
          </cell>
          <cell r="AU297">
            <v>900439562</v>
          </cell>
          <cell r="AV297" t="str">
            <v xml:space="preserve">IMPALA COLOMBIA S.A.S.                  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 t="str">
            <v/>
          </cell>
          <cell r="BH297" t="str">
            <v/>
          </cell>
        </row>
        <row r="298">
          <cell r="A298" t="str">
            <v>1081-478</v>
          </cell>
          <cell r="B298" t="str">
            <v xml:space="preserve">BQ-GECOLSA                                        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 t="e">
            <v>#REF!</v>
          </cell>
          <cell r="AU298">
            <v>860002576</v>
          </cell>
          <cell r="AV298" t="str">
            <v xml:space="preserve">GECOLSA S.A                             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  <cell r="BF298">
            <v>0</v>
          </cell>
          <cell r="BG298" t="str">
            <v/>
          </cell>
          <cell r="BH298" t="str">
            <v/>
          </cell>
        </row>
        <row r="299">
          <cell r="A299" t="str">
            <v>1081-479</v>
          </cell>
          <cell r="B299" t="str">
            <v xml:space="preserve">BMGA-SURAMERICANA                                 </v>
          </cell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 t="e">
            <v>#REF!</v>
          </cell>
          <cell r="AU299">
            <v>890903407</v>
          </cell>
          <cell r="AV299" t="str">
            <v xml:space="preserve">SEGUROS GENERALES SURAMERICANA S.A.     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 t="str">
            <v/>
          </cell>
          <cell r="BH299" t="str">
            <v/>
          </cell>
        </row>
        <row r="300">
          <cell r="A300" t="str">
            <v>1081-480</v>
          </cell>
          <cell r="B300" t="str">
            <v xml:space="preserve">BQ-EDIF CC AMERICANO                              </v>
          </cell>
          <cell r="C300">
            <v>0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 t="e">
            <v>#REF!</v>
          </cell>
          <cell r="AU300">
            <v>900212186</v>
          </cell>
          <cell r="AV300" t="str">
            <v xml:space="preserve">EDIFICIO CENTRO COMERCIAL AMERICANO     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 t="str">
            <v/>
          </cell>
          <cell r="BH300" t="str">
            <v/>
          </cell>
        </row>
        <row r="301">
          <cell r="A301" t="str">
            <v>1081-481</v>
          </cell>
          <cell r="B301" t="str">
            <v xml:space="preserve">BQ-COL KIMBERLY COLPAPEL                          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 t="e">
            <v>#REF!</v>
          </cell>
          <cell r="AU301">
            <v>860015753</v>
          </cell>
          <cell r="AV301" t="str">
            <v xml:space="preserve">COLOMBIANA KIMBERLY COLPAPEL S.A.       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  <cell r="BF301">
            <v>0</v>
          </cell>
          <cell r="BG301" t="str">
            <v/>
          </cell>
          <cell r="BH301" t="str">
            <v/>
          </cell>
        </row>
        <row r="302">
          <cell r="A302" t="str">
            <v>1081-482</v>
          </cell>
          <cell r="B302" t="str">
            <v xml:space="preserve">BQ-SURAMERICANA SA                                </v>
          </cell>
          <cell r="C302">
            <v>0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 t="e">
            <v>#REF!</v>
          </cell>
          <cell r="AU302">
            <v>811007832</v>
          </cell>
          <cell r="AV302" t="str">
            <v>SERVICIOS DE SALUD IPS SURAMERICANA S.A.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 t="str">
            <v/>
          </cell>
          <cell r="BH302" t="str">
            <v/>
          </cell>
        </row>
        <row r="303">
          <cell r="A303" t="str">
            <v>1081-483</v>
          </cell>
          <cell r="B303" t="str">
            <v xml:space="preserve">BQ-ZONA FRANCA CELSOA SA                          </v>
          </cell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 t="e">
            <v>#REF!</v>
          </cell>
          <cell r="AU303">
            <v>830113630</v>
          </cell>
          <cell r="AV303" t="str">
            <v xml:space="preserve">ZONA FRANCA CELSIA SA ESP               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 t="str">
            <v/>
          </cell>
          <cell r="BH303" t="str">
            <v/>
          </cell>
        </row>
        <row r="304">
          <cell r="A304" t="str">
            <v>1081-484</v>
          </cell>
          <cell r="B304" t="str">
            <v xml:space="preserve">BQ-OLIMPICA SA                                    </v>
          </cell>
          <cell r="C304">
            <v>0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 t="e">
            <v>#REF!</v>
          </cell>
          <cell r="AU304">
            <v>890107487</v>
          </cell>
          <cell r="AV304" t="str">
            <v xml:space="preserve">OLIMPICA  S.A.                          </v>
          </cell>
          <cell r="AW304">
            <v>0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  <cell r="BF304">
            <v>0</v>
          </cell>
          <cell r="BG304" t="str">
            <v/>
          </cell>
          <cell r="BH304" t="str">
            <v/>
          </cell>
        </row>
        <row r="305">
          <cell r="A305" t="str">
            <v>1081-485</v>
          </cell>
          <cell r="B305" t="str">
            <v xml:space="preserve">BQ-CC BUENAVISTA 1                                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 t="e">
            <v>#REF!</v>
          </cell>
          <cell r="AU305">
            <v>802016130</v>
          </cell>
          <cell r="AV305" t="str">
            <v xml:space="preserve">CENTRO COMERCIAL BUENAVISTA             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 t="str">
            <v/>
          </cell>
          <cell r="BH305" t="str">
            <v/>
          </cell>
        </row>
        <row r="306">
          <cell r="A306" t="str">
            <v>1081-486</v>
          </cell>
          <cell r="B306" t="str">
            <v xml:space="preserve">BQ-CC BUENAVISTA 2                                </v>
          </cell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 t="e">
            <v>#REF!</v>
          </cell>
          <cell r="AU306">
            <v>900280551</v>
          </cell>
          <cell r="AV306" t="str">
            <v xml:space="preserve">CENTRO COMERCIAL BUENAVISTA II          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  <cell r="BF306">
            <v>0</v>
          </cell>
          <cell r="BG306" t="str">
            <v/>
          </cell>
          <cell r="BH306" t="str">
            <v/>
          </cell>
        </row>
        <row r="307">
          <cell r="A307" t="str">
            <v>1081-487</v>
          </cell>
          <cell r="B307" t="str">
            <v xml:space="preserve">BQ-CCBUENAVISTA 1                                 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 t="e">
            <v>#REF!</v>
          </cell>
          <cell r="AU307">
            <v>802016130</v>
          </cell>
          <cell r="AV307" t="str">
            <v xml:space="preserve">CENTRO COMERCIAL BUENAVISTA             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  <cell r="BF307">
            <v>0</v>
          </cell>
          <cell r="BG307" t="str">
            <v/>
          </cell>
          <cell r="BH307" t="str">
            <v/>
          </cell>
        </row>
        <row r="308">
          <cell r="A308" t="str">
            <v>1081-488</v>
          </cell>
          <cell r="B308" t="str">
            <v xml:space="preserve">BQ-SUPER NUEVO MILENIO                            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 t="e">
            <v>#REF!</v>
          </cell>
          <cell r="AU308">
            <v>830071626</v>
          </cell>
          <cell r="AV308" t="str">
            <v xml:space="preserve">SUPER NUEVO MILENIO S.A.                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 t="str">
            <v/>
          </cell>
          <cell r="BH308" t="str">
            <v/>
          </cell>
        </row>
        <row r="309">
          <cell r="A309" t="str">
            <v>1081-489</v>
          </cell>
          <cell r="B309" t="str">
            <v xml:space="preserve">BQ-SURAMERICANA SA                                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 t="e">
            <v>#REF!</v>
          </cell>
          <cell r="AU309">
            <v>811007832</v>
          </cell>
          <cell r="AV309" t="str">
            <v>SERVICIOS DE SALUD IPS SURAMERICANA S.A.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 t="str">
            <v/>
          </cell>
          <cell r="BH309" t="str">
            <v/>
          </cell>
        </row>
        <row r="310">
          <cell r="A310" t="str">
            <v>1081-490</v>
          </cell>
          <cell r="B310" t="str">
            <v xml:space="preserve">BQ-CC BUENAVISTA 2                                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 t="e">
            <v>#REF!</v>
          </cell>
          <cell r="AU310">
            <v>900280551</v>
          </cell>
          <cell r="AV310" t="str">
            <v xml:space="preserve">CENTRO COMERCIAL BUENAVISTA II          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  <cell r="BF310">
            <v>0</v>
          </cell>
          <cell r="BG310" t="str">
            <v/>
          </cell>
          <cell r="BH310" t="str">
            <v/>
          </cell>
        </row>
        <row r="311">
          <cell r="A311" t="str">
            <v>1081-491</v>
          </cell>
          <cell r="B311" t="str">
            <v xml:space="preserve">CGENA-ARIAS SERNA Y SARA                          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 t="e">
            <v>#REF!</v>
          </cell>
          <cell r="AU311" t="str">
            <v/>
          </cell>
          <cell r="AV311" t="str">
            <v/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 t="str">
            <v/>
          </cell>
          <cell r="BH311" t="str">
            <v/>
          </cell>
        </row>
        <row r="312">
          <cell r="A312" t="str">
            <v>1081-493</v>
          </cell>
          <cell r="B312" t="str">
            <v xml:space="preserve">BQ-IMPALA COLOMBIA SAS                            </v>
          </cell>
          <cell r="C312">
            <v>14222000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14222000</v>
          </cell>
          <cell r="P312">
            <v>545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545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 t="e">
            <v>#REF!</v>
          </cell>
          <cell r="AU312" t="str">
            <v/>
          </cell>
          <cell r="AV312" t="str">
            <v/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 t="str">
            <v/>
          </cell>
          <cell r="BH312">
            <v>3.8320911264238505E-5</v>
          </cell>
        </row>
        <row r="313">
          <cell r="A313" t="str">
            <v>1081-494</v>
          </cell>
          <cell r="B313" t="str">
            <v xml:space="preserve">BQ-CC BUENAVISTA 1                                </v>
          </cell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 t="e">
            <v>#REF!</v>
          </cell>
          <cell r="AU313">
            <v>802016130</v>
          </cell>
          <cell r="AV313" t="str">
            <v xml:space="preserve">CENTRO COMERCIAL BUENAVISTA             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  <cell r="BF313">
            <v>0</v>
          </cell>
          <cell r="BG313" t="str">
            <v/>
          </cell>
          <cell r="BH313" t="str">
            <v/>
          </cell>
        </row>
        <row r="314">
          <cell r="A314" t="str">
            <v>1081-495</v>
          </cell>
          <cell r="B314" t="str">
            <v xml:space="preserve">BQ-C.C. BUENAVISTA 1                              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 t="e">
            <v>#REF!</v>
          </cell>
          <cell r="AU314">
            <v>802016130</v>
          </cell>
          <cell r="AV314" t="str">
            <v xml:space="preserve">CENTRO COMERCIAL BUENAVISTA             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</v>
          </cell>
          <cell r="BG314" t="str">
            <v/>
          </cell>
          <cell r="BH314" t="str">
            <v/>
          </cell>
        </row>
        <row r="315">
          <cell r="A315" t="str">
            <v>1081-496</v>
          </cell>
          <cell r="B315" t="str">
            <v xml:space="preserve">BQ-CC BUENAVISTA 1                                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 t="e">
            <v>#REF!</v>
          </cell>
          <cell r="AU315">
            <v>802016130</v>
          </cell>
          <cell r="AV315" t="str">
            <v xml:space="preserve">CENTRO COMERCIAL BUENAVISTA             </v>
          </cell>
          <cell r="AW315">
            <v>534333</v>
          </cell>
          <cell r="AX315">
            <v>0</v>
          </cell>
          <cell r="AY315">
            <v>0</v>
          </cell>
          <cell r="AZ315">
            <v>0</v>
          </cell>
          <cell r="BA315">
            <v>534333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 t="str">
            <v/>
          </cell>
          <cell r="BH315" t="str">
            <v/>
          </cell>
        </row>
        <row r="316">
          <cell r="A316" t="str">
            <v>1081-497</v>
          </cell>
          <cell r="B316" t="str">
            <v xml:space="preserve">BQ-ZONA FRANCA CELSOA SA                          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 t="e">
            <v>#REF!</v>
          </cell>
          <cell r="AU316">
            <v>830113630</v>
          </cell>
          <cell r="AV316" t="str">
            <v xml:space="preserve">ZONA FRANCA CELSIA SA ESP               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  <cell r="BF316">
            <v>0</v>
          </cell>
          <cell r="BG316" t="str">
            <v/>
          </cell>
          <cell r="BH316" t="str">
            <v/>
          </cell>
        </row>
        <row r="317">
          <cell r="A317" t="str">
            <v>1081-498</v>
          </cell>
          <cell r="B317" t="str">
            <v xml:space="preserve">SMR-OLIMPICA                                      </v>
          </cell>
          <cell r="C317">
            <v>0</v>
          </cell>
          <cell r="D317">
            <v>0</v>
          </cell>
          <cell r="E317">
            <v>20454255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20454255</v>
          </cell>
          <cell r="P317">
            <v>237814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237814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 t="e">
            <v>#REF!</v>
          </cell>
          <cell r="AU317" t="str">
            <v/>
          </cell>
          <cell r="AV317" t="str">
            <v/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  <cell r="BF317">
            <v>0</v>
          </cell>
          <cell r="BG317" t="str">
            <v/>
          </cell>
          <cell r="BH317">
            <v>1.1626627320330171E-2</v>
          </cell>
        </row>
        <row r="318">
          <cell r="A318" t="str">
            <v>1081-499</v>
          </cell>
          <cell r="B318" t="str">
            <v xml:space="preserve">BQ-PROVENIR                                       </v>
          </cell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 t="e">
            <v>#REF!</v>
          </cell>
          <cell r="AU318">
            <v>800144331</v>
          </cell>
          <cell r="AV318" t="str">
            <v>SOC ADM DE FONDOS DE PENSIONES Y CESANTÍ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  <cell r="BF318">
            <v>0</v>
          </cell>
          <cell r="BG318" t="str">
            <v/>
          </cell>
          <cell r="BH318" t="str">
            <v/>
          </cell>
        </row>
        <row r="319">
          <cell r="A319" t="str">
            <v>1081-500</v>
          </cell>
          <cell r="B319" t="str">
            <v xml:space="preserve">BMGA-IPS SURAMERICANA                             </v>
          </cell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1139</v>
          </cell>
          <cell r="R319">
            <v>1185</v>
          </cell>
          <cell r="S319">
            <v>0</v>
          </cell>
          <cell r="T319">
            <v>2598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4922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 t="e">
            <v>#REF!</v>
          </cell>
          <cell r="AU319">
            <v>811007832</v>
          </cell>
          <cell r="AV319" t="str">
            <v>SERVICIOS DE SALUD IPS SURAMERICANA S.A.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 t="str">
            <v/>
          </cell>
          <cell r="BH319" t="str">
            <v/>
          </cell>
        </row>
        <row r="320">
          <cell r="A320" t="str">
            <v>1081-501</v>
          </cell>
          <cell r="B320" t="str">
            <v xml:space="preserve">BQ-IPS SURAMERICANA                               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 t="e">
            <v>#REF!</v>
          </cell>
          <cell r="AU320">
            <v>811007832</v>
          </cell>
          <cell r="AV320" t="str">
            <v>SERVICIOS DE SALUD IPS SURAMERICANA S.A.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 t="str">
            <v/>
          </cell>
          <cell r="BH320" t="str">
            <v/>
          </cell>
        </row>
        <row r="321">
          <cell r="A321" t="str">
            <v>1081-502</v>
          </cell>
          <cell r="B321" t="str">
            <v xml:space="preserve">CGENA-SEG DE RIESGOS LAB                          </v>
          </cell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249000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249000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 t="e">
            <v>#REF!</v>
          </cell>
          <cell r="AU321">
            <v>800256161</v>
          </cell>
          <cell r="AV321" t="str">
            <v>SEGUROS DE RIESGOS LABORALES SURAMERICAN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 t="str">
            <v/>
          </cell>
          <cell r="BH321" t="str">
            <v/>
          </cell>
        </row>
        <row r="322">
          <cell r="A322" t="str">
            <v>1081-504</v>
          </cell>
          <cell r="B322" t="str">
            <v xml:space="preserve">BQ-SUPER NUEVO MILENIO                            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1159664</v>
          </cell>
          <cell r="T322">
            <v>0</v>
          </cell>
          <cell r="U322">
            <v>1247003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2406667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 t="e">
            <v>#REF!</v>
          </cell>
          <cell r="AU322">
            <v>830071626</v>
          </cell>
          <cell r="AV322" t="str">
            <v xml:space="preserve">SUPER NUEVO MILENIO S.A.                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 t="str">
            <v/>
          </cell>
          <cell r="BH322" t="str">
            <v/>
          </cell>
        </row>
        <row r="323">
          <cell r="A323" t="str">
            <v>1081-505</v>
          </cell>
          <cell r="B323" t="str">
            <v xml:space="preserve">BMGA-IPS SURAMERICANA                             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2606</v>
          </cell>
          <cell r="S323">
            <v>0</v>
          </cell>
          <cell r="T323">
            <v>2606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5212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 t="e">
            <v>#REF!</v>
          </cell>
          <cell r="AU323">
            <v>811007832</v>
          </cell>
          <cell r="AV323" t="str">
            <v>SERVICIOS DE SALUD IPS SURAMERICANA S.A.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 t="str">
            <v/>
          </cell>
          <cell r="BH323" t="str">
            <v/>
          </cell>
        </row>
        <row r="324">
          <cell r="A324" t="str">
            <v>1081-506</v>
          </cell>
          <cell r="B324" t="str">
            <v xml:space="preserve">BQ-IMPALA COLOMBIA SAS                            </v>
          </cell>
          <cell r="C324">
            <v>0</v>
          </cell>
          <cell r="D324">
            <v>0</v>
          </cell>
          <cell r="E324">
            <v>18668000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18668000</v>
          </cell>
          <cell r="P324">
            <v>39750</v>
          </cell>
          <cell r="Q324">
            <v>14542181</v>
          </cell>
          <cell r="R324">
            <v>1896</v>
          </cell>
          <cell r="S324">
            <v>0</v>
          </cell>
          <cell r="T324">
            <v>1896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14585723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 t="e">
            <v>#REF!</v>
          </cell>
          <cell r="AU324" t="str">
            <v/>
          </cell>
          <cell r="AV324" t="str">
            <v/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 t="str">
            <v/>
          </cell>
          <cell r="BH324">
            <v>0.78132220912791939</v>
          </cell>
        </row>
        <row r="325">
          <cell r="A325" t="str">
            <v>1081-507</v>
          </cell>
          <cell r="B325" t="str">
            <v xml:space="preserve">BQ-OLIMPICA                                       </v>
          </cell>
          <cell r="C325">
            <v>0</v>
          </cell>
          <cell r="D325">
            <v>375440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375440</v>
          </cell>
          <cell r="P325">
            <v>266700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266700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 t="e">
            <v>#REF!</v>
          </cell>
          <cell r="AU325" t="str">
            <v/>
          </cell>
          <cell r="AV325" t="str">
            <v/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 t="str">
            <v/>
          </cell>
          <cell r="BH325">
            <v>0.71036650330279139</v>
          </cell>
        </row>
        <row r="326">
          <cell r="A326" t="str">
            <v>1081-508</v>
          </cell>
          <cell r="B326" t="str">
            <v xml:space="preserve">CUC-SURAMERICANA SA                               </v>
          </cell>
          <cell r="C326">
            <v>0</v>
          </cell>
          <cell r="D326">
            <v>0</v>
          </cell>
          <cell r="E326">
            <v>0</v>
          </cell>
          <cell r="F326">
            <v>196000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196000</v>
          </cell>
          <cell r="P326">
            <v>26891</v>
          </cell>
          <cell r="Q326">
            <v>0</v>
          </cell>
          <cell r="R326">
            <v>0</v>
          </cell>
          <cell r="S326">
            <v>0</v>
          </cell>
          <cell r="T326">
            <v>110000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136891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 t="e">
            <v>#REF!</v>
          </cell>
          <cell r="AU326" t="str">
            <v/>
          </cell>
          <cell r="AV326" t="str">
            <v/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 t="str">
            <v/>
          </cell>
          <cell r="BH326">
            <v>0.69842346938775512</v>
          </cell>
        </row>
        <row r="327">
          <cell r="A327" t="str">
            <v>1081-509</v>
          </cell>
          <cell r="B327" t="str">
            <v xml:space="preserve">BQ-IMPALA COLOMBIA SAS                            </v>
          </cell>
          <cell r="C327">
            <v>0</v>
          </cell>
          <cell r="D327">
            <v>0</v>
          </cell>
          <cell r="E327">
            <v>4620000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4620000</v>
          </cell>
          <cell r="P327">
            <v>589575</v>
          </cell>
          <cell r="Q327">
            <v>1453205</v>
          </cell>
          <cell r="R327">
            <v>216483</v>
          </cell>
          <cell r="S327">
            <v>0</v>
          </cell>
          <cell r="T327">
            <v>202607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2461870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 t="e">
            <v>#REF!</v>
          </cell>
          <cell r="AU327" t="str">
            <v/>
          </cell>
          <cell r="AV327" t="str">
            <v/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 t="str">
            <v/>
          </cell>
          <cell r="BH327">
            <v>0.53287229437229433</v>
          </cell>
        </row>
        <row r="328">
          <cell r="A328" t="str">
            <v>1081-510</v>
          </cell>
          <cell r="B328" t="str">
            <v xml:space="preserve">BQ-IPS SURAMERICANA                               </v>
          </cell>
          <cell r="C328">
            <v>281853</v>
          </cell>
          <cell r="D328">
            <v>0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281853</v>
          </cell>
          <cell r="P328">
            <v>173608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173608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 t="e">
            <v>#REF!</v>
          </cell>
          <cell r="AU328" t="str">
            <v/>
          </cell>
          <cell r="AV328" t="str">
            <v/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 t="str">
            <v/>
          </cell>
          <cell r="BH328">
            <v>0.61595228718516393</v>
          </cell>
        </row>
        <row r="329">
          <cell r="A329" t="str">
            <v>1081-511</v>
          </cell>
          <cell r="B329" t="str">
            <v xml:space="preserve">BQ-INV SUPER ROYAL CARIBE                         </v>
          </cell>
          <cell r="C329">
            <v>144707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144707</v>
          </cell>
          <cell r="P329">
            <v>87537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87537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 t="e">
            <v>#REF!</v>
          </cell>
          <cell r="AU329" t="str">
            <v/>
          </cell>
          <cell r="AV329" t="str">
            <v/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 t="str">
            <v/>
          </cell>
          <cell r="BH329">
            <v>0.60492581561361924</v>
          </cell>
        </row>
        <row r="330">
          <cell r="A330" t="str">
            <v>1081-512</v>
          </cell>
          <cell r="B330" t="str">
            <v xml:space="preserve">BQ-CC BUENAVISTA II                               </v>
          </cell>
          <cell r="C330">
            <v>0</v>
          </cell>
          <cell r="D330">
            <v>0</v>
          </cell>
          <cell r="E330">
            <v>4446000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4446000</v>
          </cell>
          <cell r="P330">
            <v>81600</v>
          </cell>
          <cell r="Q330">
            <v>2422837</v>
          </cell>
          <cell r="R330">
            <v>0</v>
          </cell>
          <cell r="S330">
            <v>0</v>
          </cell>
          <cell r="T330">
            <v>0</v>
          </cell>
          <cell r="U330">
            <v>49612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2554049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 t="e">
            <v>#REF!</v>
          </cell>
          <cell r="AU330" t="str">
            <v/>
          </cell>
          <cell r="AV330" t="str">
            <v/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 t="str">
            <v/>
          </cell>
          <cell r="BH330">
            <v>0.57445996401259558</v>
          </cell>
        </row>
        <row r="331">
          <cell r="A331" t="str">
            <v>1081-513</v>
          </cell>
          <cell r="B331" t="str">
            <v xml:space="preserve">BQ-ZONA FRANCA CELSIA                             </v>
          </cell>
          <cell r="C331">
            <v>0</v>
          </cell>
          <cell r="D331">
            <v>752550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752550</v>
          </cell>
          <cell r="P331">
            <v>316500</v>
          </cell>
          <cell r="Q331">
            <v>44844</v>
          </cell>
          <cell r="R331">
            <v>4567</v>
          </cell>
          <cell r="S331">
            <v>0</v>
          </cell>
          <cell r="T331">
            <v>4502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370413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 t="e">
            <v>#REF!</v>
          </cell>
          <cell r="AU331" t="str">
            <v/>
          </cell>
          <cell r="AV331" t="str">
            <v/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 t="str">
            <v/>
          </cell>
          <cell r="BH331">
            <v>0.49221048435319914</v>
          </cell>
        </row>
        <row r="332">
          <cell r="A332" t="str">
            <v>1081-514</v>
          </cell>
          <cell r="B332" t="str">
            <v xml:space="preserve">BQ-CC BUENAVISTA II                               </v>
          </cell>
          <cell r="C332">
            <v>0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638000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638000</v>
          </cell>
          <cell r="P332">
            <v>0</v>
          </cell>
          <cell r="Q332">
            <v>111150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240000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351150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 t="e">
            <v>#REF!</v>
          </cell>
          <cell r="AU332" t="str">
            <v/>
          </cell>
          <cell r="AV332" t="str">
            <v/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 t="str">
            <v/>
          </cell>
          <cell r="BH332">
            <v>0.5503918495297806</v>
          </cell>
        </row>
        <row r="333">
          <cell r="A333" t="str">
            <v>1081-515</v>
          </cell>
          <cell r="B333" t="str">
            <v xml:space="preserve">BMGA-IPS SURAMERICANA SA                          </v>
          </cell>
          <cell r="C333">
            <v>0</v>
          </cell>
          <cell r="D333">
            <v>0</v>
          </cell>
          <cell r="E333">
            <v>0</v>
          </cell>
          <cell r="F333">
            <v>106212</v>
          </cell>
          <cell r="G333">
            <v>0</v>
          </cell>
          <cell r="H333">
            <v>0</v>
          </cell>
          <cell r="I333">
            <v>290160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396372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140000</v>
          </cell>
          <cell r="U333">
            <v>0</v>
          </cell>
          <cell r="V333">
            <v>270000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410000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 t="e">
            <v>#REF!</v>
          </cell>
          <cell r="AU333" t="str">
            <v/>
          </cell>
          <cell r="AV333" t="str">
            <v/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 t="str">
            <v/>
          </cell>
          <cell r="BH333">
            <v>1.0343818433189025</v>
          </cell>
        </row>
        <row r="334">
          <cell r="A334" t="str">
            <v>1081-516</v>
          </cell>
          <cell r="B334" t="str">
            <v xml:space="preserve">BQ-CC BUENAVISTA I                                </v>
          </cell>
          <cell r="C334">
            <v>0</v>
          </cell>
          <cell r="D334">
            <v>0</v>
          </cell>
          <cell r="E334">
            <v>3336250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3336250</v>
          </cell>
          <cell r="P334">
            <v>0</v>
          </cell>
          <cell r="Q334">
            <v>2504009</v>
          </cell>
          <cell r="R334">
            <v>82656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2586665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 t="e">
            <v>#REF!</v>
          </cell>
          <cell r="AU334" t="str">
            <v/>
          </cell>
          <cell r="AV334" t="str">
            <v/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 t="str">
            <v/>
          </cell>
          <cell r="BH334">
            <v>0.77532109404271266</v>
          </cell>
        </row>
        <row r="335">
          <cell r="A335" t="str">
            <v>1081-517</v>
          </cell>
          <cell r="B335" t="str">
            <v xml:space="preserve">BQ-COL KIMBERLY COLPAPEL                          </v>
          </cell>
          <cell r="C335">
            <v>0</v>
          </cell>
          <cell r="D335">
            <v>0</v>
          </cell>
          <cell r="E335">
            <v>0</v>
          </cell>
          <cell r="F335">
            <v>1201508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1201508</v>
          </cell>
          <cell r="P335">
            <v>0</v>
          </cell>
          <cell r="Q335">
            <v>565068</v>
          </cell>
          <cell r="R335">
            <v>105393</v>
          </cell>
          <cell r="S335">
            <v>0</v>
          </cell>
          <cell r="T335">
            <v>2369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672830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 t="e">
            <v>#REF!</v>
          </cell>
          <cell r="AU335" t="str">
            <v/>
          </cell>
          <cell r="AV335" t="str">
            <v/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 t="str">
            <v/>
          </cell>
          <cell r="BH335">
            <v>0.5599879484780792</v>
          </cell>
        </row>
        <row r="336">
          <cell r="A336" t="str">
            <v>1081-518</v>
          </cell>
          <cell r="B336" t="str">
            <v xml:space="preserve">BQ-CC PANORAMA                                    </v>
          </cell>
          <cell r="C336">
            <v>7043795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7043795</v>
          </cell>
          <cell r="P336">
            <v>0</v>
          </cell>
          <cell r="Q336">
            <v>5046866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5046866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 t="e">
            <v>#REF!</v>
          </cell>
          <cell r="AU336" t="str">
            <v/>
          </cell>
          <cell r="AV336" t="str">
            <v/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 t="str">
            <v/>
          </cell>
          <cell r="BH336">
            <v>0.71649813772263393</v>
          </cell>
        </row>
        <row r="337">
          <cell r="A337" t="str">
            <v>1081-519</v>
          </cell>
          <cell r="B337" t="str">
            <v xml:space="preserve">CUC-IPS SURAMERICANA SA                           </v>
          </cell>
          <cell r="C337">
            <v>0</v>
          </cell>
          <cell r="D337">
            <v>0</v>
          </cell>
          <cell r="E337">
            <v>0</v>
          </cell>
          <cell r="F337">
            <v>546000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546000</v>
          </cell>
          <cell r="P337">
            <v>0</v>
          </cell>
          <cell r="Q337">
            <v>0</v>
          </cell>
          <cell r="R337">
            <v>7250</v>
          </cell>
          <cell r="S337">
            <v>0</v>
          </cell>
          <cell r="T337">
            <v>275000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282250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 t="e">
            <v>#REF!</v>
          </cell>
          <cell r="AU337" t="str">
            <v/>
          </cell>
          <cell r="AV337" t="str">
            <v/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 t="str">
            <v/>
          </cell>
          <cell r="BH337">
            <v>0.51694139194139199</v>
          </cell>
        </row>
        <row r="338">
          <cell r="A338" t="str">
            <v>1081-520</v>
          </cell>
          <cell r="B338" t="str">
            <v xml:space="preserve">BQ-CC BUENAVISTA I                                </v>
          </cell>
          <cell r="C338">
            <v>0</v>
          </cell>
          <cell r="D338">
            <v>0</v>
          </cell>
          <cell r="E338">
            <v>0</v>
          </cell>
          <cell r="F338">
            <v>4062500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4062500</v>
          </cell>
          <cell r="P338">
            <v>0</v>
          </cell>
          <cell r="Q338">
            <v>0</v>
          </cell>
          <cell r="R338">
            <v>3250000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3250000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 t="e">
            <v>#REF!</v>
          </cell>
          <cell r="AU338" t="str">
            <v/>
          </cell>
          <cell r="AV338" t="str">
            <v/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 t="str">
            <v/>
          </cell>
          <cell r="BH338">
            <v>0.8</v>
          </cell>
        </row>
        <row r="339">
          <cell r="A339" t="str">
            <v>1081-521</v>
          </cell>
          <cell r="B339" t="str">
            <v xml:space="preserve">BQ-IPS SURAMERICANA                               </v>
          </cell>
          <cell r="C339">
            <v>0</v>
          </cell>
          <cell r="D339">
            <v>281853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281853</v>
          </cell>
          <cell r="P339">
            <v>0</v>
          </cell>
          <cell r="Q339">
            <v>166507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0</v>
          </cell>
          <cell r="AB339">
            <v>166507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 t="e">
            <v>#REF!</v>
          </cell>
          <cell r="AU339" t="str">
            <v/>
          </cell>
          <cell r="AV339" t="str">
            <v/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 t="str">
            <v/>
          </cell>
          <cell r="BH339">
            <v>0.59075830308707022</v>
          </cell>
        </row>
        <row r="340">
          <cell r="A340" t="str">
            <v>1081-522</v>
          </cell>
          <cell r="B340" t="str">
            <v xml:space="preserve">BMGA-IPS SURAMERICANA                             </v>
          </cell>
          <cell r="C340">
            <v>0</v>
          </cell>
          <cell r="D340">
            <v>0</v>
          </cell>
          <cell r="E340">
            <v>0</v>
          </cell>
          <cell r="F340">
            <v>111800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111800</v>
          </cell>
          <cell r="P340">
            <v>0</v>
          </cell>
          <cell r="Q340">
            <v>0</v>
          </cell>
          <cell r="R340">
            <v>0</v>
          </cell>
          <cell r="S340">
            <v>86500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86500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 t="e">
            <v>#REF!</v>
          </cell>
          <cell r="AU340" t="str">
            <v/>
          </cell>
          <cell r="AV340" t="str">
            <v/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 t="str">
            <v/>
          </cell>
          <cell r="BH340">
            <v>0.77370304114490163</v>
          </cell>
        </row>
        <row r="341">
          <cell r="A341" t="str">
            <v>1081-523</v>
          </cell>
          <cell r="B341" t="str">
            <v xml:space="preserve">BQ-IPS SURAMERICANA                               </v>
          </cell>
          <cell r="C341">
            <v>0</v>
          </cell>
          <cell r="D341">
            <v>0</v>
          </cell>
          <cell r="E341">
            <v>0</v>
          </cell>
          <cell r="F341">
            <v>154700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154700</v>
          </cell>
          <cell r="P341">
            <v>0</v>
          </cell>
          <cell r="Q341">
            <v>0</v>
          </cell>
          <cell r="R341">
            <v>95000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95000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 t="e">
            <v>#REF!</v>
          </cell>
          <cell r="AU341" t="str">
            <v/>
          </cell>
          <cell r="AV341" t="str">
            <v/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 t="str">
            <v/>
          </cell>
          <cell r="BH341">
            <v>0.61409179056237884</v>
          </cell>
        </row>
        <row r="342">
          <cell r="A342" t="str">
            <v>1081-524</v>
          </cell>
          <cell r="B342" t="str">
            <v xml:space="preserve">BQ-ZONA FRANCA CELSIA                             </v>
          </cell>
          <cell r="C342">
            <v>0</v>
          </cell>
          <cell r="D342">
            <v>0</v>
          </cell>
          <cell r="E342">
            <v>0</v>
          </cell>
          <cell r="F342">
            <v>221200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221200</v>
          </cell>
          <cell r="P342">
            <v>0</v>
          </cell>
          <cell r="Q342">
            <v>0</v>
          </cell>
          <cell r="R342">
            <v>148000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148000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 t="e">
            <v>#REF!</v>
          </cell>
          <cell r="AU342" t="str">
            <v/>
          </cell>
          <cell r="AV342" t="str">
            <v/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 t="str">
            <v/>
          </cell>
          <cell r="BH342">
            <v>0.6690777576853526</v>
          </cell>
        </row>
        <row r="343">
          <cell r="A343" t="str">
            <v>1081-525</v>
          </cell>
          <cell r="B343" t="str">
            <v xml:space="preserve">BQ-PREPAGADA SURAMERICANA                         </v>
          </cell>
          <cell r="C343">
            <v>0</v>
          </cell>
          <cell r="D343">
            <v>0</v>
          </cell>
          <cell r="E343">
            <v>0</v>
          </cell>
          <cell r="F343">
            <v>195000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195000</v>
          </cell>
          <cell r="P343">
            <v>0</v>
          </cell>
          <cell r="Q343">
            <v>0</v>
          </cell>
          <cell r="R343">
            <v>100000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100000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 t="e">
            <v>#REF!</v>
          </cell>
          <cell r="AU343" t="str">
            <v/>
          </cell>
          <cell r="AV343" t="str">
            <v/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 t="str">
            <v/>
          </cell>
          <cell r="BH343">
            <v>0.51282051282051277</v>
          </cell>
        </row>
        <row r="344">
          <cell r="A344" t="str">
            <v>1081-526</v>
          </cell>
          <cell r="B344" t="str">
            <v xml:space="preserve">BQ-PORTALES URBANOS                               </v>
          </cell>
          <cell r="C344">
            <v>0</v>
          </cell>
          <cell r="D344">
            <v>0</v>
          </cell>
          <cell r="E344">
            <v>0</v>
          </cell>
          <cell r="F344">
            <v>650000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650000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605000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605000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 t="e">
            <v>#REF!</v>
          </cell>
          <cell r="AU344" t="str">
            <v/>
          </cell>
          <cell r="AV344" t="str">
            <v/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 t="str">
            <v/>
          </cell>
          <cell r="BH344">
            <v>0.93076923076923079</v>
          </cell>
        </row>
        <row r="345">
          <cell r="A345" t="str">
            <v>1081-527</v>
          </cell>
          <cell r="B345" t="str">
            <v xml:space="preserve">BQ-CC BUENAVISTA 1                                </v>
          </cell>
          <cell r="C345">
            <v>0</v>
          </cell>
          <cell r="D345">
            <v>0</v>
          </cell>
          <cell r="E345">
            <v>3375000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3375000</v>
          </cell>
          <cell r="P345">
            <v>0</v>
          </cell>
          <cell r="Q345">
            <v>39414</v>
          </cell>
          <cell r="R345">
            <v>2550000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2589414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 t="e">
            <v>#REF!</v>
          </cell>
          <cell r="AU345" t="str">
            <v/>
          </cell>
          <cell r="AV345" t="str">
            <v/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 t="str">
            <v/>
          </cell>
          <cell r="BH345">
            <v>0.76723377777777779</v>
          </cell>
        </row>
        <row r="346">
          <cell r="A346" t="str">
            <v>1081-528</v>
          </cell>
          <cell r="B346" t="str">
            <v xml:space="preserve">BQ-EPS SURAMERICANA                               </v>
          </cell>
          <cell r="C346">
            <v>0</v>
          </cell>
          <cell r="D346">
            <v>0</v>
          </cell>
          <cell r="E346">
            <v>0</v>
          </cell>
          <cell r="F346">
            <v>281853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  <cell r="O346">
            <v>281853</v>
          </cell>
          <cell r="P346">
            <v>0</v>
          </cell>
          <cell r="Q346">
            <v>0</v>
          </cell>
          <cell r="R346">
            <v>178479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178479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 t="e">
            <v>#REF!</v>
          </cell>
          <cell r="AU346" t="str">
            <v/>
          </cell>
          <cell r="AV346" t="str">
            <v/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 t="str">
            <v/>
          </cell>
          <cell r="BH346">
            <v>0.63323434556311264</v>
          </cell>
        </row>
        <row r="347">
          <cell r="A347" t="str">
            <v>1081-529</v>
          </cell>
          <cell r="B347" t="str">
            <v xml:space="preserve">BQ-OLIMPICA                                       </v>
          </cell>
          <cell r="C347">
            <v>0</v>
          </cell>
          <cell r="D347">
            <v>0</v>
          </cell>
          <cell r="E347">
            <v>0</v>
          </cell>
          <cell r="F347">
            <v>1191696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0</v>
          </cell>
          <cell r="O347">
            <v>1191696</v>
          </cell>
          <cell r="P347">
            <v>0</v>
          </cell>
          <cell r="Q347">
            <v>0</v>
          </cell>
          <cell r="R347">
            <v>0</v>
          </cell>
          <cell r="S347">
            <v>700000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700000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 t="e">
            <v>#REF!</v>
          </cell>
          <cell r="AU347" t="str">
            <v/>
          </cell>
          <cell r="AV347" t="str">
            <v/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 t="str">
            <v/>
          </cell>
          <cell r="BH347">
            <v>0.58739812838173489</v>
          </cell>
        </row>
        <row r="348">
          <cell r="A348" t="str">
            <v>1081-530</v>
          </cell>
          <cell r="B348" t="str">
            <v xml:space="preserve">BMGA-IPS SURAMERICANANA                           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742000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742000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522901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522901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 t="e">
            <v>#REF!</v>
          </cell>
          <cell r="AU348" t="str">
            <v/>
          </cell>
          <cell r="AV348" t="str">
            <v/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 t="str">
            <v/>
          </cell>
          <cell r="BH348">
            <v>0.7047183288409703</v>
          </cell>
        </row>
        <row r="349">
          <cell r="A349" t="str">
            <v>1081-531</v>
          </cell>
          <cell r="B349" t="str">
            <v xml:space="preserve">BQ-KRONO TIME SAS                                 </v>
          </cell>
          <cell r="C349">
            <v>0</v>
          </cell>
          <cell r="D349">
            <v>0</v>
          </cell>
          <cell r="E349">
            <v>0</v>
          </cell>
          <cell r="F349">
            <v>208000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208000</v>
          </cell>
          <cell r="P349">
            <v>0</v>
          </cell>
          <cell r="Q349">
            <v>0</v>
          </cell>
          <cell r="R349">
            <v>0</v>
          </cell>
          <cell r="S349">
            <v>116574.9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116574.9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 t="e">
            <v>#REF!</v>
          </cell>
          <cell r="AU349" t="str">
            <v/>
          </cell>
          <cell r="AV349" t="str">
            <v/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 t="str">
            <v/>
          </cell>
          <cell r="BH349">
            <v>0.56045624999999999</v>
          </cell>
        </row>
        <row r="350">
          <cell r="A350" t="str">
            <v>1081-532</v>
          </cell>
          <cell r="B350" t="str">
            <v xml:space="preserve">BQ-EDUPARQUES                                     </v>
          </cell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302400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302400</v>
          </cell>
          <cell r="P350">
            <v>0</v>
          </cell>
          <cell r="Q350">
            <v>0</v>
          </cell>
          <cell r="R350">
            <v>0</v>
          </cell>
          <cell r="S350">
            <v>264779.53999999998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264779.53999999998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 t="e">
            <v>#REF!</v>
          </cell>
          <cell r="AU350" t="str">
            <v/>
          </cell>
          <cell r="AV350" t="str">
            <v/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 t="str">
            <v/>
          </cell>
          <cell r="BH350">
            <v>0.8755937169312169</v>
          </cell>
        </row>
        <row r="351">
          <cell r="A351" t="str">
            <v>1081-534</v>
          </cell>
          <cell r="B351" t="str">
            <v xml:space="preserve">BQ-CC PORTAL PRADO                                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4635000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  <cell r="N351">
            <v>0</v>
          </cell>
          <cell r="O351">
            <v>4635000</v>
          </cell>
          <cell r="P351">
            <v>0</v>
          </cell>
          <cell r="Q351">
            <v>0</v>
          </cell>
          <cell r="R351">
            <v>0</v>
          </cell>
          <cell r="S351">
            <v>3484000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>
            <v>0</v>
          </cell>
          <cell r="AA351">
            <v>0</v>
          </cell>
          <cell r="AB351">
            <v>3484000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 t="e">
            <v>#REF!</v>
          </cell>
          <cell r="AU351" t="str">
            <v/>
          </cell>
          <cell r="AV351" t="str">
            <v/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 t="str">
            <v/>
          </cell>
          <cell r="BH351">
            <v>0.75167206040992451</v>
          </cell>
        </row>
        <row r="352">
          <cell r="A352" t="str">
            <v>1081-535</v>
          </cell>
          <cell r="B352" t="str">
            <v xml:space="preserve">BQ-IP SURAMERICANA                                </v>
          </cell>
          <cell r="C352">
            <v>0</v>
          </cell>
          <cell r="D352">
            <v>0</v>
          </cell>
          <cell r="E352">
            <v>0</v>
          </cell>
          <cell r="F352">
            <v>106212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106212</v>
          </cell>
          <cell r="P352">
            <v>0</v>
          </cell>
          <cell r="Q352">
            <v>0</v>
          </cell>
          <cell r="R352">
            <v>0</v>
          </cell>
          <cell r="S352">
            <v>72862.259999999995</v>
          </cell>
          <cell r="T352">
            <v>25000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97862.26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 t="e">
            <v>#REF!</v>
          </cell>
          <cell r="AU352" t="str">
            <v/>
          </cell>
          <cell r="AV352" t="str">
            <v/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 t="str">
            <v/>
          </cell>
          <cell r="BH352">
            <v>0.92138609573306218</v>
          </cell>
        </row>
        <row r="353">
          <cell r="A353" t="str">
            <v>1081-536</v>
          </cell>
          <cell r="B353" t="str">
            <v xml:space="preserve">BQ-IPS SURAMERICANA                               </v>
          </cell>
          <cell r="C353">
            <v>0</v>
          </cell>
          <cell r="D353">
            <v>0</v>
          </cell>
          <cell r="E353">
            <v>0</v>
          </cell>
          <cell r="F353">
            <v>429000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429000</v>
          </cell>
          <cell r="P353">
            <v>0</v>
          </cell>
          <cell r="Q353">
            <v>0</v>
          </cell>
          <cell r="R353">
            <v>0</v>
          </cell>
          <cell r="S353">
            <v>170000</v>
          </cell>
          <cell r="T353">
            <v>170000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340000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 t="e">
            <v>#REF!</v>
          </cell>
          <cell r="AU353" t="str">
            <v/>
          </cell>
          <cell r="AV353" t="str">
            <v/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 t="str">
            <v/>
          </cell>
          <cell r="BH353">
            <v>0.79254079254079257</v>
          </cell>
        </row>
        <row r="354">
          <cell r="A354" t="str">
            <v>1081-537</v>
          </cell>
          <cell r="B354" t="str">
            <v xml:space="preserve">BQ-IPS SURAMERICANANA                             </v>
          </cell>
          <cell r="C354">
            <v>0</v>
          </cell>
          <cell r="D354">
            <v>0</v>
          </cell>
          <cell r="E354">
            <v>0</v>
          </cell>
          <cell r="F354">
            <v>286000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  <cell r="O354">
            <v>286000</v>
          </cell>
          <cell r="P354">
            <v>0</v>
          </cell>
          <cell r="Q354">
            <v>0</v>
          </cell>
          <cell r="R354">
            <v>0</v>
          </cell>
          <cell r="S354">
            <v>120723</v>
          </cell>
          <cell r="T354">
            <v>53500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174223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 t="e">
            <v>#REF!</v>
          </cell>
          <cell r="AU354" t="str">
            <v/>
          </cell>
          <cell r="AV354" t="str">
            <v/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 t="str">
            <v/>
          </cell>
          <cell r="BH354">
            <v>0.60917132867132873</v>
          </cell>
        </row>
        <row r="355">
          <cell r="A355" t="str">
            <v>1081-538</v>
          </cell>
          <cell r="B355" t="str">
            <v xml:space="preserve">BQ-DIMANTEC                                       </v>
          </cell>
          <cell r="C355">
            <v>0</v>
          </cell>
          <cell r="D355">
            <v>0</v>
          </cell>
          <cell r="E355">
            <v>0</v>
          </cell>
          <cell r="F355">
            <v>228345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228345</v>
          </cell>
          <cell r="P355">
            <v>0</v>
          </cell>
          <cell r="Q355">
            <v>0</v>
          </cell>
          <cell r="R355">
            <v>0</v>
          </cell>
          <cell r="S355">
            <v>60000</v>
          </cell>
          <cell r="T355">
            <v>48500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108500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 t="e">
            <v>#REF!</v>
          </cell>
          <cell r="AU355" t="str">
            <v/>
          </cell>
          <cell r="AV355" t="str">
            <v/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 t="str">
            <v/>
          </cell>
          <cell r="BH355">
            <v>0.47515820359543676</v>
          </cell>
        </row>
        <row r="356">
          <cell r="A356" t="str">
            <v>1081-539</v>
          </cell>
          <cell r="B356" t="str">
            <v xml:space="preserve">BQ-IPS SURAMERICANA                               </v>
          </cell>
          <cell r="C356">
            <v>0</v>
          </cell>
          <cell r="D356">
            <v>0</v>
          </cell>
          <cell r="E356">
            <v>0</v>
          </cell>
          <cell r="F356">
            <v>195000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195000</v>
          </cell>
          <cell r="P356">
            <v>0</v>
          </cell>
          <cell r="Q356">
            <v>0</v>
          </cell>
          <cell r="R356">
            <v>0</v>
          </cell>
          <cell r="S356">
            <v>150000</v>
          </cell>
          <cell r="T356">
            <v>150000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300000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 t="e">
            <v>#REF!</v>
          </cell>
          <cell r="AU356" t="str">
            <v/>
          </cell>
          <cell r="AV356" t="str">
            <v/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 t="str">
            <v/>
          </cell>
          <cell r="BH356">
            <v>1.5384615384615385</v>
          </cell>
        </row>
        <row r="357">
          <cell r="A357" t="str">
            <v>1081-540</v>
          </cell>
          <cell r="B357" t="str">
            <v xml:space="preserve">CGENA-ARIAS SERNA SARAVIA                         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972557</v>
          </cell>
          <cell r="J357">
            <v>0</v>
          </cell>
          <cell r="K357">
            <v>8580000</v>
          </cell>
          <cell r="L357">
            <v>0</v>
          </cell>
          <cell r="M357">
            <v>0</v>
          </cell>
          <cell r="N357">
            <v>0</v>
          </cell>
          <cell r="O357">
            <v>9552557</v>
          </cell>
          <cell r="P357">
            <v>0</v>
          </cell>
          <cell r="Q357">
            <v>0</v>
          </cell>
          <cell r="R357">
            <v>0</v>
          </cell>
          <cell r="S357">
            <v>310000</v>
          </cell>
          <cell r="T357">
            <v>0</v>
          </cell>
          <cell r="U357">
            <v>29767</v>
          </cell>
          <cell r="V357">
            <v>0</v>
          </cell>
          <cell r="W357">
            <v>3113332</v>
          </cell>
          <cell r="X357">
            <v>1933223</v>
          </cell>
          <cell r="Y357">
            <v>0</v>
          </cell>
          <cell r="Z357">
            <v>0</v>
          </cell>
          <cell r="AA357">
            <v>0</v>
          </cell>
          <cell r="AB357">
            <v>5386322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10463206</v>
          </cell>
          <cell r="AP357">
            <v>0</v>
          </cell>
          <cell r="AQ357">
            <v>0</v>
          </cell>
          <cell r="AR357">
            <v>0</v>
          </cell>
          <cell r="AS357" t="e">
            <v>#REF!</v>
          </cell>
          <cell r="AU357" t="str">
            <v/>
          </cell>
          <cell r="AV357" t="str">
            <v/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 t="str">
            <v/>
          </cell>
          <cell r="BH357">
            <v>0.56386180160976795</v>
          </cell>
        </row>
        <row r="358">
          <cell r="A358" t="str">
            <v>1081-541</v>
          </cell>
          <cell r="B358" t="str">
            <v xml:space="preserve">BQ-CC BUENA VISTA                                 </v>
          </cell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2111972</v>
          </cell>
          <cell r="T358">
            <v>55640</v>
          </cell>
          <cell r="U358">
            <v>357286</v>
          </cell>
          <cell r="V358">
            <v>90400</v>
          </cell>
          <cell r="W358">
            <v>0</v>
          </cell>
          <cell r="X358">
            <v>0</v>
          </cell>
          <cell r="Y358">
            <v>-15600</v>
          </cell>
          <cell r="Z358">
            <v>0</v>
          </cell>
          <cell r="AA358">
            <v>0</v>
          </cell>
          <cell r="AB358">
            <v>2599698</v>
          </cell>
          <cell r="AC358">
            <v>0</v>
          </cell>
          <cell r="AD358">
            <v>15600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 t="e">
            <v>#REF!</v>
          </cell>
          <cell r="AU358" t="str">
            <v/>
          </cell>
          <cell r="AV358" t="str">
            <v/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 t="str">
            <v/>
          </cell>
          <cell r="BH358" t="str">
            <v/>
          </cell>
        </row>
        <row r="359">
          <cell r="A359" t="str">
            <v>1081-542</v>
          </cell>
          <cell r="B359" t="str">
            <v xml:space="preserve">BQ-CC AMERICANO                                   </v>
          </cell>
          <cell r="C359">
            <v>0</v>
          </cell>
          <cell r="D359">
            <v>0</v>
          </cell>
          <cell r="E359">
            <v>0</v>
          </cell>
          <cell r="F359">
            <v>3214900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3214900</v>
          </cell>
          <cell r="P359">
            <v>0</v>
          </cell>
          <cell r="Q359">
            <v>0</v>
          </cell>
          <cell r="R359">
            <v>0</v>
          </cell>
          <cell r="S359">
            <v>2579726.36</v>
          </cell>
          <cell r="T359">
            <v>947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2580673.36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 t="e">
            <v>#REF!</v>
          </cell>
          <cell r="AU359" t="str">
            <v/>
          </cell>
          <cell r="AV359" t="str">
            <v/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 t="str">
            <v/>
          </cell>
          <cell r="BH359">
            <v>0.80272274720831127</v>
          </cell>
        </row>
        <row r="360">
          <cell r="A360" t="str">
            <v>1081-543</v>
          </cell>
          <cell r="B360" t="str">
            <v xml:space="preserve">BMGA-AVIANCA                                      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364000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364000</v>
          </cell>
          <cell r="P360">
            <v>0</v>
          </cell>
          <cell r="Q360">
            <v>0</v>
          </cell>
          <cell r="R360">
            <v>0</v>
          </cell>
          <cell r="S360">
            <v>465170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465170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 t="e">
            <v>#REF!</v>
          </cell>
          <cell r="AU360" t="str">
            <v/>
          </cell>
          <cell r="AV360" t="str">
            <v/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 t="str">
            <v/>
          </cell>
          <cell r="BH360">
            <v>1.2779395604395605</v>
          </cell>
        </row>
        <row r="361">
          <cell r="A361" t="str">
            <v>1081-544</v>
          </cell>
          <cell r="B361" t="str">
            <v xml:space="preserve">BQ-ALCANTARA Y ASOCIADOS                          </v>
          </cell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370318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370318</v>
          </cell>
          <cell r="P361">
            <v>0</v>
          </cell>
          <cell r="Q361">
            <v>0</v>
          </cell>
          <cell r="R361">
            <v>0</v>
          </cell>
          <cell r="S361">
            <v>260964.76</v>
          </cell>
          <cell r="T361">
            <v>33547</v>
          </cell>
          <cell r="U361">
            <v>1157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295668.76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 t="e">
            <v>#REF!</v>
          </cell>
          <cell r="AU361" t="str">
            <v/>
          </cell>
          <cell r="AV361" t="str">
            <v/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 t="str">
            <v/>
          </cell>
          <cell r="BH361">
            <v>0.7984185483827414</v>
          </cell>
        </row>
        <row r="362">
          <cell r="A362" t="str">
            <v>1081-545</v>
          </cell>
          <cell r="B362" t="str">
            <v xml:space="preserve">BQ-DINAMICA IPS                                   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50400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  <cell r="O362">
            <v>50400</v>
          </cell>
          <cell r="P362">
            <v>0</v>
          </cell>
          <cell r="Q362">
            <v>0</v>
          </cell>
          <cell r="R362">
            <v>0</v>
          </cell>
          <cell r="S362">
            <v>37243.18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37243.18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 t="e">
            <v>#REF!</v>
          </cell>
          <cell r="AU362" t="str">
            <v/>
          </cell>
          <cell r="AV362" t="str">
            <v/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 t="str">
            <v/>
          </cell>
          <cell r="BH362">
            <v>0.73895198412698415</v>
          </cell>
        </row>
        <row r="363">
          <cell r="A363" t="str">
            <v>1081-546</v>
          </cell>
          <cell r="B363" t="str">
            <v xml:space="preserve">BQ-DINAMICA IPS                                   </v>
          </cell>
          <cell r="C363">
            <v>0</v>
          </cell>
          <cell r="D363">
            <v>0</v>
          </cell>
          <cell r="E363">
            <v>0</v>
          </cell>
          <cell r="F363">
            <v>714790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  <cell r="O363">
            <v>714790</v>
          </cell>
          <cell r="P363">
            <v>0</v>
          </cell>
          <cell r="Q363">
            <v>0</v>
          </cell>
          <cell r="R363">
            <v>0</v>
          </cell>
          <cell r="S363">
            <v>370679.08</v>
          </cell>
          <cell r="T363">
            <v>15687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386366.08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 t="e">
            <v>#REF!</v>
          </cell>
          <cell r="AU363" t="str">
            <v/>
          </cell>
          <cell r="AV363" t="str">
            <v/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 t="str">
            <v/>
          </cell>
          <cell r="BH363">
            <v>0.54053089718658631</v>
          </cell>
        </row>
        <row r="364">
          <cell r="A364" t="str">
            <v>1081-547</v>
          </cell>
          <cell r="B364" t="str">
            <v xml:space="preserve">BQ-CC BUENAVISTA I                                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3773120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  <cell r="O364">
            <v>3773120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2450445</v>
          </cell>
          <cell r="U364">
            <v>28360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2478805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 t="e">
            <v>#REF!</v>
          </cell>
          <cell r="AU364" t="str">
            <v/>
          </cell>
          <cell r="AV364" t="str">
            <v/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 t="str">
            <v/>
          </cell>
          <cell r="BH364">
            <v>0.65696426299720123</v>
          </cell>
        </row>
        <row r="365">
          <cell r="A365" t="str">
            <v>1081-548</v>
          </cell>
          <cell r="B365" t="str">
            <v xml:space="preserve">BQ-PORVENIR                                       </v>
          </cell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210000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  <cell r="O365">
            <v>210000</v>
          </cell>
          <cell r="P365">
            <v>0</v>
          </cell>
          <cell r="Q365">
            <v>0</v>
          </cell>
          <cell r="R365">
            <v>0</v>
          </cell>
          <cell r="S365">
            <v>168000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168000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 t="e">
            <v>#REF!</v>
          </cell>
          <cell r="AU365" t="str">
            <v/>
          </cell>
          <cell r="AV365" t="str">
            <v/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 t="str">
            <v/>
          </cell>
          <cell r="BH365">
            <v>0.8</v>
          </cell>
        </row>
        <row r="366">
          <cell r="A366" t="str">
            <v>1081-549</v>
          </cell>
          <cell r="B366" t="str">
            <v xml:space="preserve">BQ-PORVENIR                                       </v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80512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0</v>
          </cell>
          <cell r="AB366">
            <v>80512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 t="e">
            <v>#REF!</v>
          </cell>
          <cell r="AU366" t="str">
            <v/>
          </cell>
          <cell r="AV366" t="str">
            <v/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 t="str">
            <v/>
          </cell>
          <cell r="BH366" t="str">
            <v/>
          </cell>
        </row>
        <row r="367">
          <cell r="A367" t="str">
            <v>1081-550</v>
          </cell>
          <cell r="B367" t="str">
            <v xml:space="preserve">BQ-ZONA FRANCA CELSIA SA                          </v>
          </cell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14117229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>
            <v>0</v>
          </cell>
          <cell r="N367">
            <v>0</v>
          </cell>
          <cell r="O367">
            <v>14117229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8816571</v>
          </cell>
          <cell r="U367">
            <v>547173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9363744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 t="e">
            <v>#REF!</v>
          </cell>
          <cell r="AU367" t="str">
            <v/>
          </cell>
          <cell r="AV367" t="str">
            <v/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 t="str">
            <v/>
          </cell>
          <cell r="BH367">
            <v>0.66328484152236955</v>
          </cell>
        </row>
        <row r="368">
          <cell r="A368" t="str">
            <v>1081-551</v>
          </cell>
          <cell r="B368" t="str">
            <v xml:space="preserve">BQ-ZF CELSIA SA                                   </v>
          </cell>
          <cell r="C368">
            <v>0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423500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>
            <v>0</v>
          </cell>
          <cell r="N368">
            <v>0</v>
          </cell>
          <cell r="O368">
            <v>423500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9600</v>
          </cell>
          <cell r="U368">
            <v>260000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269600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 t="e">
            <v>#REF!</v>
          </cell>
          <cell r="AU368" t="str">
            <v/>
          </cell>
          <cell r="AV368" t="str">
            <v/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 t="str">
            <v/>
          </cell>
          <cell r="BH368">
            <v>0.63659976387249118</v>
          </cell>
        </row>
        <row r="369">
          <cell r="A369" t="str">
            <v>1081-552</v>
          </cell>
          <cell r="B369" t="str">
            <v xml:space="preserve">BMEJA-AVIANCA                                     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2417408</v>
          </cell>
          <cell r="L369">
            <v>0</v>
          </cell>
          <cell r="M369">
            <v>0</v>
          </cell>
          <cell r="N369">
            <v>0</v>
          </cell>
          <cell r="O369">
            <v>2417408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1655052</v>
          </cell>
          <cell r="Y369">
            <v>0</v>
          </cell>
          <cell r="Z369">
            <v>0</v>
          </cell>
          <cell r="AA369">
            <v>0</v>
          </cell>
          <cell r="AB369">
            <v>1655052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 t="e">
            <v>#REF!</v>
          </cell>
          <cell r="AU369" t="str">
            <v/>
          </cell>
          <cell r="AV369" t="str">
            <v/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 t="str">
            <v/>
          </cell>
          <cell r="BH369">
            <v>0.68463908450704225</v>
          </cell>
        </row>
        <row r="370">
          <cell r="A370" t="str">
            <v>1081-553</v>
          </cell>
          <cell r="B370" t="str">
            <v xml:space="preserve">BQ-AUDIFARMA                                      </v>
          </cell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1560000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>
            <v>0</v>
          </cell>
          <cell r="N370">
            <v>0</v>
          </cell>
          <cell r="O370">
            <v>1560000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447853</v>
          </cell>
          <cell r="U370">
            <v>31189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479042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 t="e">
            <v>#REF!</v>
          </cell>
          <cell r="AU370" t="str">
            <v/>
          </cell>
          <cell r="AV370" t="str">
            <v/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  <cell r="BF370">
            <v>0</v>
          </cell>
          <cell r="BG370" t="str">
            <v/>
          </cell>
          <cell r="BH370">
            <v>0.30707820512820511</v>
          </cell>
        </row>
        <row r="371">
          <cell r="A371" t="str">
            <v>1081-554</v>
          </cell>
          <cell r="B371" t="str">
            <v xml:space="preserve">CGENA-SEGUROSURAMERICANA                          </v>
          </cell>
          <cell r="C371">
            <v>0</v>
          </cell>
          <cell r="D371">
            <v>0</v>
          </cell>
          <cell r="E371">
            <v>0</v>
          </cell>
          <cell r="F371">
            <v>182000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182000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140000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140000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 t="e">
            <v>#REF!</v>
          </cell>
          <cell r="AU371" t="str">
            <v/>
          </cell>
          <cell r="AV371" t="str">
            <v/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 t="str">
            <v/>
          </cell>
          <cell r="BH371">
            <v>0.76923076923076927</v>
          </cell>
        </row>
        <row r="372">
          <cell r="A372" t="str">
            <v>1081-555</v>
          </cell>
          <cell r="B372" t="str">
            <v xml:space="preserve">CGENA-IMPALA COLOMBIA                             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1680000</v>
          </cell>
          <cell r="L372">
            <v>0</v>
          </cell>
          <cell r="M372">
            <v>0</v>
          </cell>
          <cell r="N372">
            <v>0</v>
          </cell>
          <cell r="O372">
            <v>1680000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3890.39</v>
          </cell>
          <cell r="V372">
            <v>705720</v>
          </cell>
          <cell r="W372">
            <v>2843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712453.39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 t="e">
            <v>#REF!</v>
          </cell>
          <cell r="AU372" t="str">
            <v/>
          </cell>
          <cell r="AV372" t="str">
            <v/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 t="str">
            <v/>
          </cell>
          <cell r="BH372">
            <v>0.42407939880952383</v>
          </cell>
        </row>
        <row r="373">
          <cell r="A373" t="str">
            <v>1081-556</v>
          </cell>
          <cell r="B373" t="str">
            <v xml:space="preserve">BQ-ZONA F CELSIA SA                               </v>
          </cell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2909243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2909243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1695765.78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1695765.78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 t="e">
            <v>#REF!</v>
          </cell>
          <cell r="AU373" t="str">
            <v/>
          </cell>
          <cell r="AV373" t="str">
            <v/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61600</v>
          </cell>
          <cell r="BC373">
            <v>0</v>
          </cell>
          <cell r="BD373">
            <v>0</v>
          </cell>
          <cell r="BE373">
            <v>0</v>
          </cell>
          <cell r="BF373">
            <v>61600</v>
          </cell>
          <cell r="BG373" t="str">
            <v/>
          </cell>
          <cell r="BH373">
            <v>0.58288901270880433</v>
          </cell>
        </row>
        <row r="374">
          <cell r="A374" t="str">
            <v>1081-557</v>
          </cell>
          <cell r="B374" t="str">
            <v xml:space="preserve">SMR-EQUIPOS E INGENIERIA                          </v>
          </cell>
          <cell r="C374">
            <v>0</v>
          </cell>
          <cell r="D374">
            <v>0</v>
          </cell>
          <cell r="E374">
            <v>0</v>
          </cell>
          <cell r="F374">
            <v>794360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794360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 t="e">
            <v>#REF!</v>
          </cell>
          <cell r="AU374" t="str">
            <v/>
          </cell>
          <cell r="AV374" t="str">
            <v/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</v>
          </cell>
          <cell r="BG374" t="str">
            <v/>
          </cell>
          <cell r="BH374">
            <v>0</v>
          </cell>
        </row>
        <row r="375">
          <cell r="A375" t="str">
            <v>1081-558</v>
          </cell>
          <cell r="B375" t="str">
            <v xml:space="preserve">BQ-CC PANORAMA                                    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9188400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  <cell r="O375">
            <v>9188400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7155379</v>
          </cell>
          <cell r="U375">
            <v>740540</v>
          </cell>
          <cell r="V375">
            <v>18510</v>
          </cell>
          <cell r="W375">
            <v>18510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7932939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 t="e">
            <v>#REF!</v>
          </cell>
          <cell r="AU375" t="str">
            <v/>
          </cell>
          <cell r="AV375" t="str">
            <v/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 t="str">
            <v/>
          </cell>
          <cell r="BH375">
            <v>0.86336456836881281</v>
          </cell>
        </row>
        <row r="376">
          <cell r="A376" t="str">
            <v>1081-559</v>
          </cell>
          <cell r="B376" t="str">
            <v xml:space="preserve">BQ-ALCANTARA Y ASOCIADOS                          </v>
          </cell>
          <cell r="C376">
            <v>0</v>
          </cell>
          <cell r="D376">
            <v>0</v>
          </cell>
          <cell r="E376">
            <v>0</v>
          </cell>
          <cell r="F376">
            <v>0</v>
          </cell>
          <cell r="G376">
            <v>350000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  <cell r="N376">
            <v>0</v>
          </cell>
          <cell r="O376">
            <v>350000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78188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78188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</v>
          </cell>
          <cell r="AR376">
            <v>0</v>
          </cell>
          <cell r="AS376" t="e">
            <v>#REF!</v>
          </cell>
          <cell r="AU376" t="str">
            <v/>
          </cell>
          <cell r="AV376" t="str">
            <v/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  <cell r="BF376">
            <v>0</v>
          </cell>
          <cell r="BG376" t="str">
            <v/>
          </cell>
          <cell r="BH376">
            <v>0.22339428571428571</v>
          </cell>
        </row>
        <row r="377">
          <cell r="A377" t="str">
            <v>1081-561</v>
          </cell>
          <cell r="B377" t="str">
            <v xml:space="preserve">SMR-CC BUENAVISTA                                 </v>
          </cell>
          <cell r="C377">
            <v>0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7991339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  <cell r="N377">
            <v>0</v>
          </cell>
          <cell r="O377">
            <v>7991339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5908045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5908045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 t="e">
            <v>#REF!</v>
          </cell>
          <cell r="AU377" t="str">
            <v/>
          </cell>
          <cell r="AV377" t="str">
            <v/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</v>
          </cell>
          <cell r="BG377" t="str">
            <v/>
          </cell>
          <cell r="BH377">
            <v>0.7393060161757623</v>
          </cell>
        </row>
        <row r="378">
          <cell r="A378" t="str">
            <v>1081-562</v>
          </cell>
          <cell r="B378" t="str">
            <v xml:space="preserve">BQ-SURA ARL                                       </v>
          </cell>
          <cell r="C378">
            <v>0</v>
          </cell>
          <cell r="D378">
            <v>0</v>
          </cell>
          <cell r="E378">
            <v>0</v>
          </cell>
          <cell r="F378">
            <v>0</v>
          </cell>
          <cell r="G378">
            <v>98800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  <cell r="N378">
            <v>0</v>
          </cell>
          <cell r="O378">
            <v>98800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56000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56000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 t="e">
            <v>#REF!</v>
          </cell>
          <cell r="AU378" t="str">
            <v/>
          </cell>
          <cell r="AV378" t="str">
            <v/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 t="str">
            <v/>
          </cell>
          <cell r="BH378">
            <v>0.5668016194331984</v>
          </cell>
        </row>
        <row r="379">
          <cell r="A379" t="str">
            <v>1081-563</v>
          </cell>
          <cell r="B379" t="str">
            <v xml:space="preserve">BQ-LA TRATTORIA ITALIA                            </v>
          </cell>
          <cell r="C379">
            <v>0</v>
          </cell>
          <cell r="D379">
            <v>0</v>
          </cell>
          <cell r="E379">
            <v>0</v>
          </cell>
          <cell r="F379">
            <v>0</v>
          </cell>
          <cell r="G379">
            <v>463050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  <cell r="N379">
            <v>0</v>
          </cell>
          <cell r="O379">
            <v>463050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425222</v>
          </cell>
          <cell r="U379">
            <v>54573</v>
          </cell>
          <cell r="V379">
            <v>1896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481691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 t="e">
            <v>#REF!</v>
          </cell>
          <cell r="AU379" t="str">
            <v/>
          </cell>
          <cell r="AV379" t="str">
            <v/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  <cell r="BF379">
            <v>0</v>
          </cell>
          <cell r="BG379" t="str">
            <v/>
          </cell>
          <cell r="BH379">
            <v>1.0402569916855631</v>
          </cell>
        </row>
        <row r="380">
          <cell r="A380" t="str">
            <v>1081-564</v>
          </cell>
          <cell r="B380" t="str">
            <v xml:space="preserve">BQ-DINAMICA IPS SA                                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59800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59800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 t="e">
            <v>#REF!</v>
          </cell>
          <cell r="AU380" t="str">
            <v/>
          </cell>
          <cell r="AV380" t="str">
            <v/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 t="str">
            <v/>
          </cell>
          <cell r="BH380">
            <v>0</v>
          </cell>
        </row>
        <row r="381">
          <cell r="A381" t="str">
            <v>1081-565</v>
          </cell>
          <cell r="B381" t="str">
            <v xml:space="preserve">BQ-DINAMICA IPS SA                                </v>
          </cell>
          <cell r="C381">
            <v>0</v>
          </cell>
          <cell r="D381">
            <v>0</v>
          </cell>
          <cell r="E381">
            <v>0</v>
          </cell>
          <cell r="F381">
            <v>0</v>
          </cell>
          <cell r="G381">
            <v>195000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  <cell r="N381">
            <v>0</v>
          </cell>
          <cell r="O381">
            <v>195000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88600</v>
          </cell>
          <cell r="U381">
            <v>89302</v>
          </cell>
          <cell r="V381">
            <v>1185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179087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 t="e">
            <v>#REF!</v>
          </cell>
          <cell r="AU381" t="str">
            <v/>
          </cell>
          <cell r="AV381" t="str">
            <v/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 t="str">
            <v/>
          </cell>
          <cell r="BH381">
            <v>0.91839487179487178</v>
          </cell>
        </row>
        <row r="382">
          <cell r="A382" t="str">
            <v>1081-566</v>
          </cell>
          <cell r="B382" t="str">
            <v xml:space="preserve">BQ-LA TRATTORIA ITALIANA                          </v>
          </cell>
          <cell r="C382">
            <v>0</v>
          </cell>
          <cell r="D382">
            <v>0</v>
          </cell>
          <cell r="E382">
            <v>0</v>
          </cell>
          <cell r="F382">
            <v>0</v>
          </cell>
          <cell r="G382">
            <v>203450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203450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54573</v>
          </cell>
          <cell r="V382">
            <v>710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55283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 t="e">
            <v>#REF!</v>
          </cell>
          <cell r="AU382" t="str">
            <v/>
          </cell>
          <cell r="AV382" t="str">
            <v/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  <cell r="BF382">
            <v>0</v>
          </cell>
          <cell r="BG382" t="str">
            <v/>
          </cell>
          <cell r="BH382">
            <v>0.27172769722290491</v>
          </cell>
        </row>
        <row r="383">
          <cell r="A383" t="str">
            <v>1081-567</v>
          </cell>
          <cell r="B383" t="str">
            <v xml:space="preserve">BQ-INVERSIONES SUPER ROYA                         </v>
          </cell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520000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520000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138957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138957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 t="e">
            <v>#REF!</v>
          </cell>
          <cell r="AU383" t="str">
            <v/>
          </cell>
          <cell r="AV383" t="str">
            <v/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  <cell r="BF383">
            <v>0</v>
          </cell>
          <cell r="BG383" t="str">
            <v/>
          </cell>
          <cell r="BH383">
            <v>0.26722499999999999</v>
          </cell>
        </row>
        <row r="384">
          <cell r="A384" t="str">
            <v>1081-568</v>
          </cell>
          <cell r="B384" t="str">
            <v xml:space="preserve">MALAM-IND.DEL MAIZ                                </v>
          </cell>
          <cell r="C384">
            <v>0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146250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146250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 t="e">
            <v>#REF!</v>
          </cell>
          <cell r="AU384" t="str">
            <v/>
          </cell>
          <cell r="AV384" t="str">
            <v/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 t="str">
            <v/>
          </cell>
          <cell r="BH384" t="str">
            <v/>
          </cell>
        </row>
        <row r="385">
          <cell r="A385" t="str">
            <v>1081-569</v>
          </cell>
          <cell r="B385" t="str">
            <v xml:space="preserve">BMGA-SURA                                         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188500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188500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145000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145000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 t="e">
            <v>#REF!</v>
          </cell>
          <cell r="AU385" t="str">
            <v/>
          </cell>
          <cell r="AV385" t="str">
            <v/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  <cell r="BF385">
            <v>0</v>
          </cell>
          <cell r="BG385" t="str">
            <v/>
          </cell>
          <cell r="BH385">
            <v>0.76923076923076927</v>
          </cell>
        </row>
        <row r="386">
          <cell r="A386" t="str">
            <v>1081-570</v>
          </cell>
          <cell r="B386" t="str">
            <v xml:space="preserve">BQ-CC BUENAVISTA I                                </v>
          </cell>
          <cell r="C386">
            <v>0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H386">
            <v>695740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695740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28212</v>
          </cell>
          <cell r="U386">
            <v>359100</v>
          </cell>
          <cell r="V386">
            <v>947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388259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 t="e">
            <v>#REF!</v>
          </cell>
          <cell r="AU386" t="str">
            <v/>
          </cell>
          <cell r="AV386" t="str">
            <v/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 t="str">
            <v/>
          </cell>
          <cell r="BH386">
            <v>0.55805185845287031</v>
          </cell>
        </row>
        <row r="387">
          <cell r="A387" t="str">
            <v>1081-571</v>
          </cell>
          <cell r="B387" t="str">
            <v xml:space="preserve">BQ-DIMANTEC                                       </v>
          </cell>
          <cell r="C387">
            <v>0</v>
          </cell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H387">
            <v>52000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  <cell r="N387">
            <v>0</v>
          </cell>
          <cell r="O387">
            <v>52000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13793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13793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>
            <v>0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 t="e">
            <v>#REF!</v>
          </cell>
          <cell r="AU387" t="str">
            <v/>
          </cell>
          <cell r="AV387" t="str">
            <v/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 t="str">
            <v/>
          </cell>
          <cell r="BH387">
            <v>0.26524999999999999</v>
          </cell>
        </row>
        <row r="388">
          <cell r="A388" t="str">
            <v>1081-572</v>
          </cell>
          <cell r="B388" t="str">
            <v xml:space="preserve">RACHA-ISMACOL DE CBIA SA                          </v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936000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936000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720000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720000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 t="e">
            <v>#REF!</v>
          </cell>
          <cell r="AU388" t="str">
            <v/>
          </cell>
          <cell r="AV388" t="str">
            <v/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  <cell r="BF388">
            <v>0</v>
          </cell>
          <cell r="BG388" t="str">
            <v/>
          </cell>
          <cell r="BH388">
            <v>0.76923076923076927</v>
          </cell>
        </row>
        <row r="389">
          <cell r="A389" t="str">
            <v>1081-573</v>
          </cell>
          <cell r="B389" t="str">
            <v xml:space="preserve">SMR-LBH COLOMBIA LTDA                             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124800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124800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95043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95043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 t="e">
            <v>#REF!</v>
          </cell>
          <cell r="AU389" t="str">
            <v/>
          </cell>
          <cell r="AV389" t="str">
            <v/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  <cell r="BF389">
            <v>0</v>
          </cell>
          <cell r="BG389" t="str">
            <v/>
          </cell>
          <cell r="BH389">
            <v>0.76156250000000003</v>
          </cell>
        </row>
        <row r="390">
          <cell r="A390" t="str">
            <v>1081-574</v>
          </cell>
          <cell r="B390" t="str">
            <v xml:space="preserve">BQ-SUPER NUEVO MILENIO                            </v>
          </cell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211609</v>
          </cell>
          <cell r="V390">
            <v>1422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213031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 t="e">
            <v>#REF!</v>
          </cell>
          <cell r="AU390" t="str">
            <v/>
          </cell>
          <cell r="AV390" t="str">
            <v/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 t="str">
            <v/>
          </cell>
          <cell r="BH390" t="str">
            <v/>
          </cell>
        </row>
        <row r="391">
          <cell r="A391" t="str">
            <v>1081-575</v>
          </cell>
          <cell r="B391" t="str">
            <v xml:space="preserve">BQ-ALCANTARA Y ASOCIADOS                          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286000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286000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80000</v>
          </cell>
          <cell r="U391">
            <v>236216</v>
          </cell>
          <cell r="V391">
            <v>1659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317875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 t="e">
            <v>#REF!</v>
          </cell>
          <cell r="AU391" t="str">
            <v/>
          </cell>
          <cell r="AV391" t="str">
            <v/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>
            <v>0</v>
          </cell>
          <cell r="BC391">
            <v>0</v>
          </cell>
          <cell r="BD391">
            <v>0</v>
          </cell>
          <cell r="BE391">
            <v>0</v>
          </cell>
          <cell r="BF391">
            <v>0</v>
          </cell>
          <cell r="BG391" t="str">
            <v/>
          </cell>
          <cell r="BH391">
            <v>1.111451048951049</v>
          </cell>
        </row>
        <row r="392">
          <cell r="A392" t="str">
            <v>1081-576</v>
          </cell>
          <cell r="B392" t="str">
            <v xml:space="preserve">BQ-C.C. PANORAMA                                  </v>
          </cell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>
            <v>2035000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2035000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90703</v>
          </cell>
          <cell r="U392">
            <v>1479889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1570592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 t="e">
            <v>#REF!</v>
          </cell>
          <cell r="AU392" t="str">
            <v/>
          </cell>
          <cell r="AV392" t="str">
            <v/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 t="str">
            <v/>
          </cell>
          <cell r="BH392">
            <v>0.77178968058968056</v>
          </cell>
        </row>
        <row r="393">
          <cell r="A393" t="str">
            <v>1081-577</v>
          </cell>
          <cell r="B393" t="str">
            <v xml:space="preserve">BQ-MAC CENTER COLOMBIA                            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476042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476042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 t="e">
            <v>#REF!</v>
          </cell>
          <cell r="AU393" t="str">
            <v/>
          </cell>
          <cell r="AV393" t="str">
            <v/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 t="str">
            <v/>
          </cell>
          <cell r="BH393">
            <v>0</v>
          </cell>
        </row>
        <row r="394">
          <cell r="A394" t="str">
            <v>1081-578</v>
          </cell>
          <cell r="B394" t="str">
            <v xml:space="preserve">BQ-IPS SURAMERICANA                               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91000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91000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 t="e">
            <v>#REF!</v>
          </cell>
          <cell r="AU394" t="str">
            <v/>
          </cell>
          <cell r="AV394" t="str">
            <v/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  <cell r="BF394">
            <v>0</v>
          </cell>
          <cell r="BG394" t="str">
            <v/>
          </cell>
          <cell r="BH394">
            <v>0</v>
          </cell>
        </row>
        <row r="395">
          <cell r="A395" t="str">
            <v>1081-579</v>
          </cell>
          <cell r="B395" t="str">
            <v xml:space="preserve">BQ-ZONA FRANCA CELSIA SA                          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77480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77480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 t="e">
            <v>#REF!</v>
          </cell>
          <cell r="AU395" t="str">
            <v/>
          </cell>
          <cell r="AV395" t="str">
            <v/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  <cell r="BF395">
            <v>0</v>
          </cell>
          <cell r="BG395" t="str">
            <v/>
          </cell>
          <cell r="BH395">
            <v>0</v>
          </cell>
        </row>
        <row r="396">
          <cell r="A396" t="str">
            <v>1081-580</v>
          </cell>
          <cell r="B396" t="str">
            <v xml:space="preserve">BQ-ZONA FRANCA CELSIA SA                          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420000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420000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1133920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1133920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 t="e">
            <v>#REF!</v>
          </cell>
          <cell r="AU396" t="str">
            <v/>
          </cell>
          <cell r="AV396" t="str">
            <v/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  <cell r="BF396">
            <v>0</v>
          </cell>
          <cell r="BG396" t="str">
            <v/>
          </cell>
          <cell r="BH396">
            <v>2.6998095238095239</v>
          </cell>
        </row>
        <row r="397">
          <cell r="A397" t="str">
            <v>1081-581</v>
          </cell>
          <cell r="B397" t="str">
            <v xml:space="preserve">BQ-ZONA FRANCA CELSIA SA                          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234000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234000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 t="e">
            <v>#REF!</v>
          </cell>
          <cell r="AU397" t="str">
            <v/>
          </cell>
          <cell r="AV397" t="str">
            <v/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  <cell r="BF397">
            <v>0</v>
          </cell>
          <cell r="BG397" t="str">
            <v/>
          </cell>
          <cell r="BH397">
            <v>0</v>
          </cell>
        </row>
        <row r="398">
          <cell r="A398" t="str">
            <v>1081-582</v>
          </cell>
          <cell r="B398" t="str">
            <v xml:space="preserve">BMGA AEROVIAS DEL CONTI                           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267970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267970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 t="e">
            <v>#REF!</v>
          </cell>
          <cell r="AU398" t="str">
            <v/>
          </cell>
          <cell r="AV398" t="str">
            <v/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  <cell r="BF398">
            <v>0</v>
          </cell>
          <cell r="BG398" t="str">
            <v/>
          </cell>
          <cell r="BH398">
            <v>0</v>
          </cell>
        </row>
        <row r="399">
          <cell r="A399" t="str">
            <v>1081-583</v>
          </cell>
          <cell r="B399" t="str">
            <v xml:space="preserve">SOLEDAD-DIMANTEC                                  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91000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91000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4568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4568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 t="e">
            <v>#REF!</v>
          </cell>
          <cell r="AU399" t="str">
            <v/>
          </cell>
          <cell r="AV399" t="str">
            <v/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  <cell r="BF399">
            <v>0</v>
          </cell>
          <cell r="BG399" t="str">
            <v/>
          </cell>
          <cell r="BH399">
            <v>5.0197802197802198E-2</v>
          </cell>
        </row>
        <row r="400">
          <cell r="A400" t="str">
            <v>1081-584</v>
          </cell>
          <cell r="B400" t="str">
            <v xml:space="preserve">SOLEDAD-DIMANTEC                                  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123500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123500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101062</v>
          </cell>
          <cell r="V400">
            <v>1185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102247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 t="e">
            <v>#REF!</v>
          </cell>
          <cell r="AU400" t="str">
            <v/>
          </cell>
          <cell r="AV400" t="str">
            <v/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  <cell r="BF400">
            <v>0</v>
          </cell>
          <cell r="BG400" t="str">
            <v/>
          </cell>
          <cell r="BH400">
            <v>0.82791093117408909</v>
          </cell>
        </row>
        <row r="401">
          <cell r="A401" t="str">
            <v>1081-585</v>
          </cell>
          <cell r="B401" t="str">
            <v xml:space="preserve">SOLEDAD NATIONAL TRUCK SE                         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260000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260000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29767</v>
          </cell>
          <cell r="V401">
            <v>1185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30952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 t="e">
            <v>#REF!</v>
          </cell>
          <cell r="AU401" t="str">
            <v/>
          </cell>
          <cell r="AV401" t="str">
            <v/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  <cell r="BF401">
            <v>0</v>
          </cell>
          <cell r="BG401" t="str">
            <v/>
          </cell>
          <cell r="BH401">
            <v>0.11904615384615384</v>
          </cell>
        </row>
        <row r="402">
          <cell r="A402" t="str">
            <v>1081-586</v>
          </cell>
          <cell r="B402" t="str">
            <v xml:space="preserve">SMR- ALCANTARA Y ASOCIADO                         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490500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490500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  <cell r="T402">
            <v>0</v>
          </cell>
          <cell r="U402">
            <v>7250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7250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 t="e">
            <v>#REF!</v>
          </cell>
          <cell r="AU402" t="str">
            <v/>
          </cell>
          <cell r="AV402" t="str">
            <v/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 t="str">
            <v/>
          </cell>
          <cell r="BH402">
            <v>1.4780835881753314E-2</v>
          </cell>
        </row>
        <row r="403">
          <cell r="A403" t="str">
            <v>1081-587</v>
          </cell>
          <cell r="B403" t="str">
            <v xml:space="preserve">BQ-CHU BARRANQUILLA SAS                           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390000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390000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42890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42890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436800</v>
          </cell>
          <cell r="AP403">
            <v>0</v>
          </cell>
          <cell r="AQ403">
            <v>0</v>
          </cell>
          <cell r="AR403">
            <v>0</v>
          </cell>
          <cell r="AS403" t="e">
            <v>#REF!</v>
          </cell>
          <cell r="AU403" t="str">
            <v/>
          </cell>
          <cell r="AV403" t="str">
            <v/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  <cell r="BF403">
            <v>0</v>
          </cell>
          <cell r="BG403" t="str">
            <v/>
          </cell>
          <cell r="BH403">
            <v>0.10997435897435898</v>
          </cell>
        </row>
        <row r="404">
          <cell r="A404" t="str">
            <v>1081-588</v>
          </cell>
          <cell r="B404" t="str">
            <v xml:space="preserve">SMR- ALCANTARA Y ASO                              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728000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728000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 t="e">
            <v>#REF!</v>
          </cell>
          <cell r="AU404" t="str">
            <v/>
          </cell>
          <cell r="AV404" t="str">
            <v/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  <cell r="BF404">
            <v>0</v>
          </cell>
          <cell r="BG404" t="str">
            <v/>
          </cell>
          <cell r="BH404">
            <v>0</v>
          </cell>
        </row>
        <row r="405">
          <cell r="A405" t="str">
            <v>1081-589</v>
          </cell>
          <cell r="B405" t="str">
            <v xml:space="preserve">BQ-SUPER NUEVO MILENIO                            </v>
          </cell>
          <cell r="C405">
            <v>0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H405">
            <v>572000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572000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336000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336000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246221</v>
          </cell>
          <cell r="AP405">
            <v>0</v>
          </cell>
          <cell r="AQ405">
            <v>0</v>
          </cell>
          <cell r="AR405">
            <v>0</v>
          </cell>
          <cell r="AS405" t="e">
            <v>#REF!</v>
          </cell>
          <cell r="AU405" t="str">
            <v/>
          </cell>
          <cell r="AV405" t="str">
            <v/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  <cell r="BF405">
            <v>0</v>
          </cell>
          <cell r="BG405" t="str">
            <v/>
          </cell>
          <cell r="BH405">
            <v>0.58741258741258739</v>
          </cell>
        </row>
        <row r="406">
          <cell r="A406" t="str">
            <v>1081-590</v>
          </cell>
          <cell r="B406" t="str">
            <v xml:space="preserve">BQ-IPS SURAMERICANA                               </v>
          </cell>
          <cell r="C406">
            <v>0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273000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273000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217612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217612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 t="e">
            <v>#REF!</v>
          </cell>
          <cell r="AU406" t="str">
            <v/>
          </cell>
          <cell r="AV406" t="str">
            <v/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 t="str">
            <v/>
          </cell>
          <cell r="BH406">
            <v>0.79711355311355314</v>
          </cell>
        </row>
        <row r="407">
          <cell r="A407" t="str">
            <v>1081-591</v>
          </cell>
          <cell r="B407" t="str">
            <v xml:space="preserve">VPAR-ALCANTARA Y A                                </v>
          </cell>
          <cell r="C407">
            <v>0</v>
          </cell>
          <cell r="D407">
            <v>0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479500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479500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 t="e">
            <v>#REF!</v>
          </cell>
          <cell r="AU407" t="str">
            <v/>
          </cell>
          <cell r="AV407" t="str">
            <v/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 t="str">
            <v/>
          </cell>
          <cell r="BH407">
            <v>0</v>
          </cell>
        </row>
        <row r="408">
          <cell r="A408" t="str">
            <v>1081-592</v>
          </cell>
          <cell r="B408" t="str">
            <v xml:space="preserve">SOLEDAD-DIMANTEC                                  </v>
          </cell>
          <cell r="C408">
            <v>0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650000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650000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539763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539763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 t="e">
            <v>#REF!</v>
          </cell>
          <cell r="AU408" t="str">
            <v/>
          </cell>
          <cell r="AV408" t="str">
            <v/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  <cell r="BF408">
            <v>0</v>
          </cell>
          <cell r="BG408" t="str">
            <v/>
          </cell>
          <cell r="BH408">
            <v>0.83040461538461541</v>
          </cell>
        </row>
        <row r="409">
          <cell r="A409" t="str">
            <v>1081-593</v>
          </cell>
          <cell r="B409" t="str">
            <v xml:space="preserve">BQ-ZONA FRANCA CELSIA SA                          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1300000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1300000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604500</v>
          </cell>
          <cell r="V409">
            <v>0</v>
          </cell>
          <cell r="W409">
            <v>265200</v>
          </cell>
          <cell r="X409">
            <v>10000</v>
          </cell>
          <cell r="Y409">
            <v>0</v>
          </cell>
          <cell r="Z409">
            <v>0</v>
          </cell>
          <cell r="AA409">
            <v>0</v>
          </cell>
          <cell r="AB409">
            <v>879700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 t="e">
            <v>#REF!</v>
          </cell>
          <cell r="AU409" t="str">
            <v/>
          </cell>
          <cell r="AV409" t="str">
            <v/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  <cell r="BF409">
            <v>0</v>
          </cell>
          <cell r="BG409" t="str">
            <v/>
          </cell>
          <cell r="BH409">
            <v>0.6766923076923077</v>
          </cell>
        </row>
        <row r="410">
          <cell r="A410" t="str">
            <v>1081-594</v>
          </cell>
          <cell r="B410" t="str">
            <v xml:space="preserve">CIENAGA-GECOLSA                                   </v>
          </cell>
          <cell r="C410">
            <v>0</v>
          </cell>
          <cell r="D410">
            <v>0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582311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582311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387931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387931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>
            <v>0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 t="e">
            <v>#REF!</v>
          </cell>
          <cell r="AU410" t="str">
            <v/>
          </cell>
          <cell r="AV410" t="str">
            <v/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  <cell r="BF410">
            <v>0</v>
          </cell>
          <cell r="BG410" t="str">
            <v/>
          </cell>
          <cell r="BH410">
            <v>0.66619212070525891</v>
          </cell>
        </row>
        <row r="411">
          <cell r="A411" t="str">
            <v>1081-595</v>
          </cell>
          <cell r="B411" t="str">
            <v xml:space="preserve">BQ-CC BUENAVISTA I                                </v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754000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754000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240331</v>
          </cell>
          <cell r="V411">
            <v>34000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274331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 t="e">
            <v>#REF!</v>
          </cell>
          <cell r="AU411" t="str">
            <v/>
          </cell>
          <cell r="AV411" t="str">
            <v/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  <cell r="BF411">
            <v>0</v>
          </cell>
          <cell r="BG411" t="str">
            <v/>
          </cell>
          <cell r="BH411">
            <v>0.36383421750663131</v>
          </cell>
        </row>
        <row r="412">
          <cell r="A412" t="str">
            <v>1081-596</v>
          </cell>
          <cell r="B412" t="str">
            <v xml:space="preserve">BQ-CC BUENAVISTA I                                </v>
          </cell>
          <cell r="C412">
            <v>0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995800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995800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44600</v>
          </cell>
          <cell r="V412">
            <v>660419</v>
          </cell>
          <cell r="W412">
            <v>1422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706441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>
            <v>0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 t="e">
            <v>#REF!</v>
          </cell>
          <cell r="AU412" t="str">
            <v/>
          </cell>
          <cell r="AV412" t="str">
            <v/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  <cell r="BF412">
            <v>0</v>
          </cell>
          <cell r="BG412" t="str">
            <v/>
          </cell>
          <cell r="BH412">
            <v>0.70942056637879092</v>
          </cell>
        </row>
        <row r="413">
          <cell r="A413" t="str">
            <v>1081-597</v>
          </cell>
          <cell r="B413" t="str">
            <v xml:space="preserve">CGENA-CINE COLOMBIA                               </v>
          </cell>
          <cell r="C413">
            <v>0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276900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276900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158833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158833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 t="e">
            <v>#REF!</v>
          </cell>
          <cell r="AU413" t="str">
            <v/>
          </cell>
          <cell r="AV413" t="str">
            <v/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  <cell r="BF413">
            <v>0</v>
          </cell>
          <cell r="BG413" t="str">
            <v/>
          </cell>
          <cell r="BH413">
            <v>0.5736114120621163</v>
          </cell>
        </row>
        <row r="414">
          <cell r="A414" t="str">
            <v>1081-598</v>
          </cell>
          <cell r="B414" t="str">
            <v xml:space="preserve">VPAR-ALCANTARA Y ASOCI                            </v>
          </cell>
          <cell r="C414">
            <v>0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117000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117000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 t="e">
            <v>#REF!</v>
          </cell>
          <cell r="AU414" t="str">
            <v/>
          </cell>
          <cell r="AV414" t="str">
            <v/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  <cell r="BF414">
            <v>0</v>
          </cell>
          <cell r="BG414" t="str">
            <v/>
          </cell>
          <cell r="BH414">
            <v>0</v>
          </cell>
        </row>
        <row r="415">
          <cell r="A415" t="str">
            <v>1081-599</v>
          </cell>
          <cell r="B415" t="str">
            <v xml:space="preserve">BQ-INVERS.SUPER ROYAL CAR                         </v>
          </cell>
          <cell r="C415">
            <v>0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56901000</v>
          </cell>
          <cell r="N415">
            <v>0</v>
          </cell>
          <cell r="O415">
            <v>56901000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147552</v>
          </cell>
          <cell r="V415">
            <v>2127877.34</v>
          </cell>
          <cell r="W415">
            <v>20154889</v>
          </cell>
          <cell r="X415">
            <v>8884969</v>
          </cell>
          <cell r="Y415">
            <v>3435000</v>
          </cell>
          <cell r="Z415">
            <v>0</v>
          </cell>
          <cell r="AA415">
            <v>0</v>
          </cell>
          <cell r="AB415">
            <v>34750287.340000004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 t="e">
            <v>#REF!</v>
          </cell>
          <cell r="AU415" t="str">
            <v/>
          </cell>
          <cell r="AV415" t="str">
            <v/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  <cell r="BF415">
            <v>0</v>
          </cell>
          <cell r="BG415" t="str">
            <v/>
          </cell>
          <cell r="BH415">
            <v>0.610714879176113</v>
          </cell>
        </row>
        <row r="416">
          <cell r="A416" t="str">
            <v>1081-600</v>
          </cell>
          <cell r="B416" t="str">
            <v xml:space="preserve">BQ-SERVICIO DE SALUD IPS                          </v>
          </cell>
          <cell r="C416">
            <v>0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72000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72000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 t="e">
            <v>#REF!</v>
          </cell>
          <cell r="AU416" t="str">
            <v/>
          </cell>
          <cell r="AV416" t="str">
            <v/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  <cell r="BF416">
            <v>0</v>
          </cell>
          <cell r="BG416" t="str">
            <v/>
          </cell>
          <cell r="BH416">
            <v>0</v>
          </cell>
        </row>
        <row r="417">
          <cell r="A417" t="str">
            <v>1081-601</v>
          </cell>
          <cell r="B417" t="str">
            <v xml:space="preserve">BQ-CENTRO CIAL BUENAVISTA                         </v>
          </cell>
          <cell r="C417">
            <v>0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504000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504000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377920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377920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 t="e">
            <v>#REF!</v>
          </cell>
          <cell r="AU417" t="str">
            <v/>
          </cell>
          <cell r="AV417" t="str">
            <v/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  <cell r="BF417">
            <v>0</v>
          </cell>
          <cell r="BG417" t="str">
            <v/>
          </cell>
          <cell r="BH417">
            <v>0.74984126984126986</v>
          </cell>
        </row>
        <row r="418">
          <cell r="A418" t="str">
            <v>1081-602</v>
          </cell>
          <cell r="B418" t="str">
            <v xml:space="preserve">BQ-EDIFICIO CC AMERICANO                          </v>
          </cell>
          <cell r="C418">
            <v>0</v>
          </cell>
          <cell r="D418">
            <v>0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2275000</v>
          </cell>
          <cell r="O418">
            <v>2275000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1584000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1584000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2548000</v>
          </cell>
          <cell r="AP418">
            <v>0</v>
          </cell>
          <cell r="AQ418">
            <v>0</v>
          </cell>
          <cell r="AR418">
            <v>0</v>
          </cell>
          <cell r="AS418" t="e">
            <v>#REF!</v>
          </cell>
          <cell r="AU418" t="str">
            <v/>
          </cell>
          <cell r="AV418" t="str">
            <v/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  <cell r="BF418">
            <v>0</v>
          </cell>
          <cell r="BG418" t="str">
            <v/>
          </cell>
          <cell r="BH418">
            <v>0.69626373626373628</v>
          </cell>
        </row>
        <row r="419">
          <cell r="A419" t="str">
            <v>1081-603</v>
          </cell>
          <cell r="B419" t="str">
            <v xml:space="preserve">BQ-CC BUENAVISTA 1                                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4062500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4062500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21563</v>
          </cell>
          <cell r="W419">
            <v>2500000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2521563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>
            <v>0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 t="e">
            <v>#REF!</v>
          </cell>
          <cell r="AU419" t="str">
            <v/>
          </cell>
          <cell r="AV419" t="str">
            <v/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  <cell r="BF419">
            <v>0</v>
          </cell>
          <cell r="BG419" t="str">
            <v/>
          </cell>
          <cell r="BH419">
            <v>0.62069243076923075</v>
          </cell>
        </row>
        <row r="420">
          <cell r="A420" t="str">
            <v>1081-604</v>
          </cell>
          <cell r="B420" t="str">
            <v xml:space="preserve">BQ-CENTRO CIAL BUENAVISTA                         </v>
          </cell>
          <cell r="C420">
            <v>0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496500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496500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340386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340386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>
            <v>0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 t="e">
            <v>#REF!</v>
          </cell>
          <cell r="AU420" t="str">
            <v/>
          </cell>
          <cell r="AV420" t="str">
            <v/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  <cell r="BF420">
            <v>0</v>
          </cell>
          <cell r="BG420" t="str">
            <v/>
          </cell>
          <cell r="BH420">
            <v>0.68557099697885193</v>
          </cell>
        </row>
        <row r="421">
          <cell r="A421" t="str">
            <v>1081-605</v>
          </cell>
          <cell r="B421" t="str">
            <v xml:space="preserve">BQ-DINAMICA IPS SA                                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126000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126000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58398</v>
          </cell>
          <cell r="W421">
            <v>474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58872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 t="e">
            <v>#REF!</v>
          </cell>
          <cell r="AU421" t="str">
            <v/>
          </cell>
          <cell r="AV421" t="str">
            <v/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  <cell r="BF421">
            <v>0</v>
          </cell>
          <cell r="BG421" t="str">
            <v/>
          </cell>
          <cell r="BH421">
            <v>0.46723809523809523</v>
          </cell>
        </row>
        <row r="422">
          <cell r="A422" t="str">
            <v>1081-606</v>
          </cell>
          <cell r="B422" t="str">
            <v xml:space="preserve">BQ-CENTRO CIAL BUENAVISTA                         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4023500</v>
          </cell>
          <cell r="L422">
            <v>0</v>
          </cell>
          <cell r="M422">
            <v>0</v>
          </cell>
          <cell r="N422">
            <v>0</v>
          </cell>
          <cell r="O422">
            <v>4023500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2313845</v>
          </cell>
          <cell r="W422">
            <v>547761</v>
          </cell>
          <cell r="X422">
            <v>2606</v>
          </cell>
          <cell r="Y422">
            <v>0</v>
          </cell>
          <cell r="Z422">
            <v>0</v>
          </cell>
          <cell r="AA422">
            <v>0</v>
          </cell>
          <cell r="AB422">
            <v>2864212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 t="e">
            <v>#REF!</v>
          </cell>
          <cell r="AU422" t="str">
            <v/>
          </cell>
          <cell r="AV422" t="str">
            <v/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  <cell r="BF422">
            <v>0</v>
          </cell>
          <cell r="BG422" t="str">
            <v/>
          </cell>
          <cell r="BH422">
            <v>0.71187075928917609</v>
          </cell>
        </row>
        <row r="423">
          <cell r="A423" t="str">
            <v>1081-607</v>
          </cell>
          <cell r="B423" t="str">
            <v xml:space="preserve">BQ-ALCANTARA Y ASOCIADOS                          </v>
          </cell>
          <cell r="C423">
            <v>0</v>
          </cell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188500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  <cell r="O423">
            <v>188500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</v>
          </cell>
          <cell r="AS423" t="e">
            <v>#REF!</v>
          </cell>
          <cell r="AU423" t="str">
            <v/>
          </cell>
          <cell r="AV423" t="str">
            <v/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  <cell r="BF423">
            <v>0</v>
          </cell>
          <cell r="BG423" t="str">
            <v/>
          </cell>
          <cell r="BH423">
            <v>0</v>
          </cell>
        </row>
        <row r="424">
          <cell r="A424" t="str">
            <v>1081-608</v>
          </cell>
          <cell r="B424" t="str">
            <v xml:space="preserve">BQ-DINAMICA IPS SA                                </v>
          </cell>
          <cell r="C424">
            <v>0</v>
          </cell>
          <cell r="D424">
            <v>0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165100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165100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71354</v>
          </cell>
          <cell r="W424">
            <v>1422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72776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 t="e">
            <v>#REF!</v>
          </cell>
          <cell r="AU424" t="str">
            <v/>
          </cell>
          <cell r="AV424" t="str">
            <v/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  <cell r="BF424">
            <v>0</v>
          </cell>
          <cell r="BG424" t="str">
            <v/>
          </cell>
          <cell r="BH424">
            <v>0.44079951544518475</v>
          </cell>
        </row>
        <row r="425">
          <cell r="A425" t="str">
            <v>1081-609</v>
          </cell>
          <cell r="B425" t="str">
            <v xml:space="preserve">SOLE-CONSTRUCTOR CONCRETO                         </v>
          </cell>
          <cell r="C425">
            <v>0</v>
          </cell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1978200</v>
          </cell>
          <cell r="L425">
            <v>0</v>
          </cell>
          <cell r="M425">
            <v>0</v>
          </cell>
          <cell r="N425">
            <v>0</v>
          </cell>
          <cell r="O425">
            <v>1978200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1400000</v>
          </cell>
          <cell r="Y425">
            <v>0</v>
          </cell>
          <cell r="Z425">
            <v>0</v>
          </cell>
          <cell r="AA425">
            <v>0</v>
          </cell>
          <cell r="AB425">
            <v>1400000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 t="e">
            <v>#REF!</v>
          </cell>
          <cell r="AU425" t="str">
            <v/>
          </cell>
          <cell r="AV425" t="str">
            <v/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  <cell r="BF425">
            <v>0</v>
          </cell>
          <cell r="BG425" t="str">
            <v/>
          </cell>
          <cell r="BH425">
            <v>0.70771408351026188</v>
          </cell>
        </row>
        <row r="426">
          <cell r="A426" t="str">
            <v>1081-610</v>
          </cell>
          <cell r="B426" t="str">
            <v xml:space="preserve">BQ-POLITECNICO GRAN COLOM                         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39000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39000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2900</v>
          </cell>
          <cell r="Z426">
            <v>0</v>
          </cell>
          <cell r="AA426">
            <v>0</v>
          </cell>
          <cell r="AB426">
            <v>2900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 t="e">
            <v>#REF!</v>
          </cell>
          <cell r="AU426" t="str">
            <v/>
          </cell>
          <cell r="AV426" t="str">
            <v/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 t="str">
            <v/>
          </cell>
          <cell r="BH426">
            <v>7.4358974358974358E-2</v>
          </cell>
        </row>
        <row r="427">
          <cell r="A427" t="str">
            <v>1081-611</v>
          </cell>
          <cell r="B427" t="str">
            <v xml:space="preserve">BQ-EDIFICIO CC AMERICANO                          </v>
          </cell>
          <cell r="C427">
            <v>0</v>
          </cell>
          <cell r="D427">
            <v>0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1332750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>
            <v>1332750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170474</v>
          </cell>
          <cell r="W427">
            <v>1565777.15</v>
          </cell>
          <cell r="X427">
            <v>7109</v>
          </cell>
          <cell r="Y427">
            <v>0</v>
          </cell>
          <cell r="Z427">
            <v>0</v>
          </cell>
          <cell r="AA427">
            <v>0</v>
          </cell>
          <cell r="AB427">
            <v>1743360.15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 t="e">
            <v>#REF!</v>
          </cell>
          <cell r="AU427" t="str">
            <v/>
          </cell>
          <cell r="AV427" t="str">
            <v/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  <cell r="BF427">
            <v>0</v>
          </cell>
          <cell r="BG427" t="str">
            <v/>
          </cell>
          <cell r="BH427">
            <v>1.3080924029262802</v>
          </cell>
        </row>
        <row r="428">
          <cell r="A428" t="str">
            <v>1081-612</v>
          </cell>
          <cell r="B428" t="str">
            <v xml:space="preserve">BQ-CENTRO CIAL BUENAVISTA                         </v>
          </cell>
          <cell r="C428">
            <v>0</v>
          </cell>
          <cell r="D428">
            <v>0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5200000</v>
          </cell>
          <cell r="K428">
            <v>0</v>
          </cell>
          <cell r="L428">
            <v>0</v>
          </cell>
          <cell r="M428">
            <v>0</v>
          </cell>
          <cell r="N428">
            <v>0</v>
          </cell>
          <cell r="O428">
            <v>5200000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23200</v>
          </cell>
          <cell r="W428">
            <v>3655338</v>
          </cell>
          <cell r="X428">
            <v>8638</v>
          </cell>
          <cell r="Y428">
            <v>0</v>
          </cell>
          <cell r="Z428">
            <v>0</v>
          </cell>
          <cell r="AA428">
            <v>0</v>
          </cell>
          <cell r="AB428">
            <v>3687176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 t="e">
            <v>#REF!</v>
          </cell>
          <cell r="AU428" t="str">
            <v/>
          </cell>
          <cell r="AV428" t="str">
            <v/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 t="str">
            <v/>
          </cell>
          <cell r="BH428">
            <v>0.70907230769230767</v>
          </cell>
        </row>
        <row r="429">
          <cell r="A429" t="str">
            <v>1081-613</v>
          </cell>
          <cell r="B429" t="str">
            <v xml:space="preserve">BQ-PORVENIR SA                                    </v>
          </cell>
          <cell r="C429">
            <v>0</v>
          </cell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468000</v>
          </cell>
          <cell r="L429">
            <v>0</v>
          </cell>
          <cell r="M429">
            <v>0</v>
          </cell>
          <cell r="N429">
            <v>0</v>
          </cell>
          <cell r="O429">
            <v>468000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188534</v>
          </cell>
          <cell r="W429">
            <v>4800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193334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 t="e">
            <v>#REF!</v>
          </cell>
          <cell r="AU429" t="str">
            <v/>
          </cell>
          <cell r="AV429" t="str">
            <v/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 t="str">
            <v/>
          </cell>
          <cell r="BH429">
            <v>0.41310683760683758</v>
          </cell>
        </row>
        <row r="430">
          <cell r="A430" t="str">
            <v>1081-614</v>
          </cell>
          <cell r="B430" t="str">
            <v xml:space="preserve">BQ-OLIMPICA SA                                    </v>
          </cell>
          <cell r="C430">
            <v>0</v>
          </cell>
          <cell r="D430">
            <v>0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2720200</v>
          </cell>
          <cell r="L430">
            <v>0</v>
          </cell>
          <cell r="M430">
            <v>0</v>
          </cell>
          <cell r="N430">
            <v>0</v>
          </cell>
          <cell r="O430">
            <v>2720200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43735</v>
          </cell>
          <cell r="W430">
            <v>1232503.1599999999</v>
          </cell>
          <cell r="X430">
            <v>8826</v>
          </cell>
          <cell r="Y430">
            <v>0</v>
          </cell>
          <cell r="Z430">
            <v>0</v>
          </cell>
          <cell r="AA430">
            <v>0</v>
          </cell>
          <cell r="AB430">
            <v>1285064.1599999999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0</v>
          </cell>
          <cell r="AS430" t="e">
            <v>#REF!</v>
          </cell>
          <cell r="AU430" t="str">
            <v/>
          </cell>
          <cell r="AV430" t="str">
            <v/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  <cell r="BF430">
            <v>0</v>
          </cell>
          <cell r="BG430" t="str">
            <v/>
          </cell>
          <cell r="BH430">
            <v>0.47241532240276446</v>
          </cell>
        </row>
        <row r="431">
          <cell r="A431" t="str">
            <v>1081-615</v>
          </cell>
          <cell r="B431" t="str">
            <v xml:space="preserve">SMR-ALCANTARA Y ASOCIADOS                         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551000</v>
          </cell>
          <cell r="L431">
            <v>0</v>
          </cell>
          <cell r="M431">
            <v>0</v>
          </cell>
          <cell r="N431">
            <v>0</v>
          </cell>
          <cell r="O431">
            <v>551000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398500</v>
          </cell>
          <cell r="Y431">
            <v>0</v>
          </cell>
          <cell r="Z431">
            <v>0</v>
          </cell>
          <cell r="AA431">
            <v>0</v>
          </cell>
          <cell r="AB431">
            <v>398500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 t="e">
            <v>#REF!</v>
          </cell>
          <cell r="AU431" t="str">
            <v/>
          </cell>
          <cell r="AV431" t="str">
            <v/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  <cell r="BF431">
            <v>0</v>
          </cell>
          <cell r="BG431" t="str">
            <v/>
          </cell>
          <cell r="BH431">
            <v>0.72323049001814887</v>
          </cell>
        </row>
        <row r="432">
          <cell r="A432" t="str">
            <v>1081-616</v>
          </cell>
          <cell r="B432" t="str">
            <v xml:space="preserve">SMR-ALCANTARA Y ASOCIADOS                         </v>
          </cell>
          <cell r="C432">
            <v>0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4046750</v>
          </cell>
          <cell r="L432">
            <v>0</v>
          </cell>
          <cell r="M432">
            <v>0</v>
          </cell>
          <cell r="N432">
            <v>0</v>
          </cell>
          <cell r="O432">
            <v>4046750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2862510</v>
          </cell>
          <cell r="Y432">
            <v>0</v>
          </cell>
          <cell r="Z432">
            <v>0</v>
          </cell>
          <cell r="AA432">
            <v>0</v>
          </cell>
          <cell r="AB432">
            <v>2862510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 t="e">
            <v>#REF!</v>
          </cell>
          <cell r="AU432" t="str">
            <v/>
          </cell>
          <cell r="AV432" t="str">
            <v/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  <cell r="BF432">
            <v>0</v>
          </cell>
          <cell r="BG432" t="str">
            <v/>
          </cell>
          <cell r="BH432">
            <v>0.70736022734292947</v>
          </cell>
        </row>
        <row r="433">
          <cell r="A433" t="str">
            <v>1081-617</v>
          </cell>
          <cell r="B433" t="str">
            <v xml:space="preserve">BQ-C.C. BUENAVISTA                                </v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338000</v>
          </cell>
          <cell r="L433">
            <v>0</v>
          </cell>
          <cell r="M433">
            <v>0</v>
          </cell>
          <cell r="N433">
            <v>0</v>
          </cell>
          <cell r="O433">
            <v>338000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45948</v>
          </cell>
          <cell r="W433">
            <v>32033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77981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 t="e">
            <v>#REF!</v>
          </cell>
          <cell r="AU433" t="str">
            <v/>
          </cell>
          <cell r="AV433" t="str">
            <v/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  <cell r="BF433">
            <v>0</v>
          </cell>
          <cell r="BG433" t="str">
            <v/>
          </cell>
          <cell r="BH433">
            <v>0.23071301775147929</v>
          </cell>
        </row>
        <row r="434">
          <cell r="A434" t="str">
            <v>1081-618</v>
          </cell>
          <cell r="B434" t="str">
            <v xml:space="preserve">BTA-CENTRO CIAL BUENAVIST                         </v>
          </cell>
          <cell r="C434">
            <v>0</v>
          </cell>
          <cell r="D434">
            <v>0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1300000</v>
          </cell>
          <cell r="L434">
            <v>0</v>
          </cell>
          <cell r="M434">
            <v>0</v>
          </cell>
          <cell r="N434">
            <v>0</v>
          </cell>
          <cell r="O434">
            <v>1300000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874800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874800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 t="e">
            <v>#REF!</v>
          </cell>
          <cell r="AU434" t="str">
            <v/>
          </cell>
          <cell r="AV434" t="str">
            <v/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  <cell r="BF434">
            <v>0</v>
          </cell>
          <cell r="BG434" t="str">
            <v/>
          </cell>
          <cell r="BH434">
            <v>0.67292307692307696</v>
          </cell>
        </row>
        <row r="435">
          <cell r="A435" t="str">
            <v>1081-619</v>
          </cell>
          <cell r="B435" t="str">
            <v xml:space="preserve">BQ-SERV SALUD IPS SURAME                          </v>
          </cell>
          <cell r="C435">
            <v>0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61100</v>
          </cell>
          <cell r="M435">
            <v>0</v>
          </cell>
          <cell r="N435">
            <v>0</v>
          </cell>
          <cell r="O435">
            <v>61100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127103</v>
          </cell>
          <cell r="X435">
            <v>2369</v>
          </cell>
          <cell r="Y435">
            <v>0</v>
          </cell>
          <cell r="Z435">
            <v>0</v>
          </cell>
          <cell r="AA435">
            <v>0</v>
          </cell>
          <cell r="AB435">
            <v>129472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 t="e">
            <v>#REF!</v>
          </cell>
          <cell r="AU435" t="str">
            <v/>
          </cell>
          <cell r="AV435" t="str">
            <v/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  <cell r="BF435">
            <v>0</v>
          </cell>
          <cell r="BG435" t="str">
            <v/>
          </cell>
          <cell r="BH435">
            <v>2.1190180032733226</v>
          </cell>
        </row>
        <row r="436">
          <cell r="A436" t="str">
            <v>1081-620</v>
          </cell>
          <cell r="B436" t="str">
            <v xml:space="preserve">BQ-ZONA FRANCA CELSIA                             </v>
          </cell>
          <cell r="C436">
            <v>0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  <cell r="J436">
            <v>2604160</v>
          </cell>
          <cell r="K436">
            <v>0</v>
          </cell>
          <cell r="L436">
            <v>0</v>
          </cell>
          <cell r="M436">
            <v>0</v>
          </cell>
          <cell r="N436">
            <v>0</v>
          </cell>
          <cell r="O436">
            <v>2604160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1206527</v>
          </cell>
          <cell r="X436">
            <v>1422</v>
          </cell>
          <cell r="Y436">
            <v>0</v>
          </cell>
          <cell r="Z436">
            <v>0</v>
          </cell>
          <cell r="AA436">
            <v>0</v>
          </cell>
          <cell r="AB436">
            <v>1207949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 t="e">
            <v>#REF!</v>
          </cell>
          <cell r="AU436" t="str">
            <v/>
          </cell>
          <cell r="AV436" t="str">
            <v/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  <cell r="BF436">
            <v>0</v>
          </cell>
          <cell r="BG436" t="str">
            <v/>
          </cell>
          <cell r="BH436">
            <v>0.46385360346522486</v>
          </cell>
        </row>
        <row r="437">
          <cell r="A437" t="str">
            <v>1081-621</v>
          </cell>
          <cell r="B437" t="str">
            <v xml:space="preserve">BQ-CENTRO CIAL PANORAMA                           </v>
          </cell>
          <cell r="C437">
            <v>0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2720200</v>
          </cell>
          <cell r="K437">
            <v>0</v>
          </cell>
          <cell r="L437">
            <v>0</v>
          </cell>
          <cell r="M437">
            <v>0</v>
          </cell>
          <cell r="N437">
            <v>0</v>
          </cell>
          <cell r="O437">
            <v>2720200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637961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637961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3046624</v>
          </cell>
          <cell r="AP437">
            <v>0</v>
          </cell>
          <cell r="AQ437">
            <v>0</v>
          </cell>
          <cell r="AR437">
            <v>0</v>
          </cell>
          <cell r="AS437" t="e">
            <v>#REF!</v>
          </cell>
          <cell r="AU437" t="str">
            <v/>
          </cell>
          <cell r="AV437" t="str">
            <v/>
          </cell>
          <cell r="AW437">
            <v>334960</v>
          </cell>
          <cell r="AX437">
            <v>0</v>
          </cell>
          <cell r="AY437">
            <v>0</v>
          </cell>
          <cell r="AZ437">
            <v>0</v>
          </cell>
          <cell r="BA437">
            <v>334960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  <cell r="BF437">
            <v>0</v>
          </cell>
          <cell r="BG437" t="str">
            <v/>
          </cell>
          <cell r="BH437">
            <v>0.2345272406440703</v>
          </cell>
        </row>
        <row r="438">
          <cell r="A438" t="str">
            <v>1081-622</v>
          </cell>
          <cell r="B438" t="str">
            <v xml:space="preserve">BQ-ESTUDIO SAN VICTORINO                          </v>
          </cell>
          <cell r="C438">
            <v>0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  <cell r="J438">
            <v>792260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792260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360258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360258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 t="e">
            <v>#REF!</v>
          </cell>
          <cell r="AU438" t="str">
            <v/>
          </cell>
          <cell r="AV438" t="str">
            <v/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  <cell r="BF438">
            <v>0</v>
          </cell>
          <cell r="BG438" t="str">
            <v/>
          </cell>
          <cell r="BH438">
            <v>0.4547219347184005</v>
          </cell>
        </row>
        <row r="439">
          <cell r="A439" t="str">
            <v>1081-623</v>
          </cell>
          <cell r="B439" t="str">
            <v xml:space="preserve">BQ-DS CONSTRUCCIONES SA                           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429520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429520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192602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192602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 t="e">
            <v>#REF!</v>
          </cell>
          <cell r="AU439" t="str">
            <v/>
          </cell>
          <cell r="AV439" t="str">
            <v/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  <cell r="BF439">
            <v>0</v>
          </cell>
          <cell r="BG439" t="str">
            <v/>
          </cell>
          <cell r="BH439">
            <v>0.4484121810392997</v>
          </cell>
        </row>
        <row r="440">
          <cell r="A440" t="str">
            <v>1081-624</v>
          </cell>
          <cell r="B440" t="str">
            <v xml:space="preserve">CGENA-SURA ARL                                    </v>
          </cell>
          <cell r="C440">
            <v>0</v>
          </cell>
          <cell r="D440">
            <v>0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1690000</v>
          </cell>
          <cell r="L440">
            <v>0</v>
          </cell>
          <cell r="M440">
            <v>0</v>
          </cell>
          <cell r="N440">
            <v>0</v>
          </cell>
          <cell r="O440">
            <v>1690000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500000</v>
          </cell>
          <cell r="Y440">
            <v>0</v>
          </cell>
          <cell r="Z440">
            <v>0</v>
          </cell>
          <cell r="AA440">
            <v>0</v>
          </cell>
          <cell r="AB440">
            <v>500000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 t="e">
            <v>#REF!</v>
          </cell>
          <cell r="AU440" t="str">
            <v/>
          </cell>
          <cell r="AV440" t="str">
            <v/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  <cell r="BF440">
            <v>0</v>
          </cell>
          <cell r="BG440" t="str">
            <v/>
          </cell>
          <cell r="BH440">
            <v>0.29585798816568049</v>
          </cell>
        </row>
        <row r="441">
          <cell r="A441" t="str">
            <v>1081-625</v>
          </cell>
          <cell r="B441" t="str">
            <v xml:space="preserve">BQ-ZONA FRANCA CELSIA SA                          </v>
          </cell>
          <cell r="C441">
            <v>0</v>
          </cell>
          <cell r="D441">
            <v>0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48750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48750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 t="e">
            <v>#REF!</v>
          </cell>
          <cell r="AU441" t="str">
            <v/>
          </cell>
          <cell r="AV441" t="str">
            <v/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  <cell r="BF441">
            <v>0</v>
          </cell>
          <cell r="BG441" t="str">
            <v/>
          </cell>
          <cell r="BH441">
            <v>0</v>
          </cell>
        </row>
        <row r="442">
          <cell r="A442" t="str">
            <v>1081-626</v>
          </cell>
          <cell r="B442" t="str">
            <v xml:space="preserve">BQ-ZONA FRANCA CELSIA SA                          </v>
          </cell>
          <cell r="C442">
            <v>0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286000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286000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54800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54800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 t="e">
            <v>#REF!</v>
          </cell>
          <cell r="AU442" t="str">
            <v/>
          </cell>
          <cell r="AV442" t="str">
            <v/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  <cell r="BF442">
            <v>0</v>
          </cell>
          <cell r="BG442" t="str">
            <v/>
          </cell>
          <cell r="BH442">
            <v>0.1916083916083916</v>
          </cell>
        </row>
        <row r="443">
          <cell r="A443" t="str">
            <v>1081-627</v>
          </cell>
          <cell r="B443" t="str">
            <v xml:space="preserve">BQ-ALCANTARA Y ASOCIADOS                          </v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470310</v>
          </cell>
          <cell r="M443">
            <v>0</v>
          </cell>
          <cell r="N443">
            <v>0</v>
          </cell>
          <cell r="O443">
            <v>470310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25347</v>
          </cell>
          <cell r="X443">
            <v>0</v>
          </cell>
          <cell r="Y443">
            <v>337081</v>
          </cell>
          <cell r="Z443">
            <v>0</v>
          </cell>
          <cell r="AA443">
            <v>0</v>
          </cell>
          <cell r="AB443">
            <v>362428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 t="e">
            <v>#REF!</v>
          </cell>
          <cell r="AU443" t="str">
            <v/>
          </cell>
          <cell r="AV443" t="str">
            <v/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  <cell r="BF443">
            <v>0</v>
          </cell>
          <cell r="BG443" t="str">
            <v/>
          </cell>
          <cell r="BH443">
            <v>0.77061512619336181</v>
          </cell>
        </row>
        <row r="444">
          <cell r="A444" t="str">
            <v>1081-628</v>
          </cell>
          <cell r="B444" t="str">
            <v xml:space="preserve">BQ-CENTRO CIAL BUENAVISTA                         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754000</v>
          </cell>
          <cell r="L444">
            <v>0</v>
          </cell>
          <cell r="M444">
            <v>0</v>
          </cell>
          <cell r="N444">
            <v>0</v>
          </cell>
          <cell r="O444">
            <v>754000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429688</v>
          </cell>
          <cell r="X444">
            <v>0</v>
          </cell>
          <cell r="Y444">
            <v>0</v>
          </cell>
          <cell r="Z444">
            <v>0</v>
          </cell>
          <cell r="AA444">
            <v>0</v>
          </cell>
          <cell r="AB444">
            <v>429688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 t="e">
            <v>#REF!</v>
          </cell>
          <cell r="AU444" t="str">
            <v/>
          </cell>
          <cell r="AV444" t="str">
            <v/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  <cell r="BF444">
            <v>0</v>
          </cell>
          <cell r="BG444" t="str">
            <v/>
          </cell>
          <cell r="BH444">
            <v>0.56987798408488066</v>
          </cell>
        </row>
        <row r="445">
          <cell r="A445" t="str">
            <v>1081-629</v>
          </cell>
          <cell r="B445" t="str">
            <v xml:space="preserve">BQ-AS CONSTRUCCIONES LTDA                         </v>
          </cell>
          <cell r="C445">
            <v>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916500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916500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518834</v>
          </cell>
          <cell r="X445">
            <v>0</v>
          </cell>
          <cell r="Y445">
            <v>0</v>
          </cell>
          <cell r="Z445">
            <v>0</v>
          </cell>
          <cell r="AA445">
            <v>0</v>
          </cell>
          <cell r="AB445">
            <v>518834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1026480</v>
          </cell>
          <cell r="AP445">
            <v>0</v>
          </cell>
          <cell r="AQ445">
            <v>0</v>
          </cell>
          <cell r="AR445">
            <v>0</v>
          </cell>
          <cell r="AS445" t="e">
            <v>#REF!</v>
          </cell>
          <cell r="AU445" t="str">
            <v/>
          </cell>
          <cell r="AV445" t="str">
            <v/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  <cell r="BF445">
            <v>0</v>
          </cell>
          <cell r="BG445" t="str">
            <v/>
          </cell>
          <cell r="BH445">
            <v>0.56610365521003814</v>
          </cell>
        </row>
        <row r="446">
          <cell r="A446" t="str">
            <v>1081-630</v>
          </cell>
          <cell r="B446" t="str">
            <v xml:space="preserve">BQ-POLITECNICO GRAN COLOM                         </v>
          </cell>
          <cell r="C446">
            <v>0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288080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288080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15724</v>
          </cell>
          <cell r="X446">
            <v>0</v>
          </cell>
          <cell r="Y446">
            <v>0</v>
          </cell>
          <cell r="Z446">
            <v>0</v>
          </cell>
          <cell r="AA446">
            <v>0</v>
          </cell>
          <cell r="AB446">
            <v>15724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 t="e">
            <v>#REF!</v>
          </cell>
          <cell r="AU446" t="str">
            <v/>
          </cell>
          <cell r="AV446" t="str">
            <v/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  <cell r="BF446">
            <v>0</v>
          </cell>
          <cell r="BG446" t="str">
            <v/>
          </cell>
          <cell r="BH446">
            <v>5.4582060538739242E-2</v>
          </cell>
        </row>
        <row r="447">
          <cell r="A447" t="str">
            <v>1081-631</v>
          </cell>
          <cell r="B447" t="str">
            <v xml:space="preserve">BQ-INVERSION SUPER ROYAL                          </v>
          </cell>
          <cell r="C447">
            <v>0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405615</v>
          </cell>
          <cell r="K447">
            <v>0</v>
          </cell>
          <cell r="L447">
            <v>0</v>
          </cell>
          <cell r="M447">
            <v>0</v>
          </cell>
          <cell r="N447">
            <v>0</v>
          </cell>
          <cell r="O447">
            <v>405615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107430</v>
          </cell>
          <cell r="X447">
            <v>0</v>
          </cell>
          <cell r="Y447">
            <v>0</v>
          </cell>
          <cell r="Z447">
            <v>0</v>
          </cell>
          <cell r="AA447">
            <v>0</v>
          </cell>
          <cell r="AB447">
            <v>107430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 t="e">
            <v>#REF!</v>
          </cell>
          <cell r="AU447" t="str">
            <v/>
          </cell>
          <cell r="AV447" t="str">
            <v/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  <cell r="BF447">
            <v>0</v>
          </cell>
          <cell r="BG447" t="str">
            <v/>
          </cell>
          <cell r="BH447">
            <v>0.26485706889538108</v>
          </cell>
        </row>
        <row r="448">
          <cell r="A448" t="str">
            <v>1081-632</v>
          </cell>
          <cell r="B448" t="str">
            <v xml:space="preserve">BQ-CENTRO CIAL BUENAVISTA                         </v>
          </cell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702000</v>
          </cell>
          <cell r="L448">
            <v>0</v>
          </cell>
          <cell r="M448">
            <v>0</v>
          </cell>
          <cell r="N448">
            <v>0</v>
          </cell>
          <cell r="O448">
            <v>702000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345000</v>
          </cell>
          <cell r="Y448">
            <v>0</v>
          </cell>
          <cell r="Z448">
            <v>0</v>
          </cell>
          <cell r="AA448">
            <v>0</v>
          </cell>
          <cell r="AB448">
            <v>345000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 t="e">
            <v>#REF!</v>
          </cell>
          <cell r="AU448" t="str">
            <v/>
          </cell>
          <cell r="AV448" t="str">
            <v/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  <cell r="BF448">
            <v>0</v>
          </cell>
          <cell r="BG448" t="str">
            <v/>
          </cell>
          <cell r="BH448">
            <v>0.49145299145299143</v>
          </cell>
        </row>
        <row r="449">
          <cell r="A449" t="str">
            <v>1081-633</v>
          </cell>
          <cell r="B449" t="str">
            <v xml:space="preserve">BQ-INV SUPER ROYAL CARIBE                         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72800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  <cell r="O449">
            <v>72800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24297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24297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 t="e">
            <v>#REF!</v>
          </cell>
          <cell r="AU449" t="str">
            <v/>
          </cell>
          <cell r="AV449" t="str">
            <v/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>
            <v>0</v>
          </cell>
          <cell r="BC449">
            <v>0</v>
          </cell>
          <cell r="BD449">
            <v>0</v>
          </cell>
          <cell r="BE449">
            <v>0</v>
          </cell>
          <cell r="BF449">
            <v>0</v>
          </cell>
          <cell r="BG449" t="str">
            <v/>
          </cell>
          <cell r="BH449">
            <v>0.33374999999999999</v>
          </cell>
        </row>
        <row r="450">
          <cell r="A450" t="str">
            <v>1081-634</v>
          </cell>
          <cell r="B450" t="str">
            <v xml:space="preserve">BQ-CC PANORAMA                                    </v>
          </cell>
          <cell r="C450">
            <v>0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3020160</v>
          </cell>
          <cell r="L450">
            <v>0</v>
          </cell>
          <cell r="M450">
            <v>0</v>
          </cell>
          <cell r="N450">
            <v>0</v>
          </cell>
          <cell r="O450">
            <v>3020160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2265875</v>
          </cell>
          <cell r="Y450">
            <v>0</v>
          </cell>
          <cell r="Z450">
            <v>0</v>
          </cell>
          <cell r="AA450">
            <v>0</v>
          </cell>
          <cell r="AB450">
            <v>2265875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3382580</v>
          </cell>
          <cell r="AP450">
            <v>0</v>
          </cell>
          <cell r="AQ450">
            <v>0</v>
          </cell>
          <cell r="AR450">
            <v>0</v>
          </cell>
          <cell r="AS450" t="e">
            <v>#REF!</v>
          </cell>
          <cell r="AU450" t="str">
            <v/>
          </cell>
          <cell r="AV450" t="str">
            <v/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  <cell r="BF450">
            <v>0</v>
          </cell>
          <cell r="BG450" t="str">
            <v/>
          </cell>
          <cell r="BH450">
            <v>0.75024998675566856</v>
          </cell>
        </row>
        <row r="451">
          <cell r="A451" t="str">
            <v>1081-635</v>
          </cell>
          <cell r="B451" t="str">
            <v xml:space="preserve">MONT-CC BUENAVISTA                                </v>
          </cell>
          <cell r="C451">
            <v>0</v>
          </cell>
          <cell r="D451">
            <v>0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>
            <v>4962100</v>
          </cell>
          <cell r="N451">
            <v>0</v>
          </cell>
          <cell r="O451">
            <v>4962100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3572048</v>
          </cell>
          <cell r="Y451">
            <v>0</v>
          </cell>
          <cell r="Z451">
            <v>0</v>
          </cell>
          <cell r="AA451">
            <v>0</v>
          </cell>
          <cell r="AB451">
            <v>3572048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 t="e">
            <v>#REF!</v>
          </cell>
          <cell r="AU451" t="str">
            <v/>
          </cell>
          <cell r="AV451" t="str">
            <v/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  <cell r="BF451">
            <v>0</v>
          </cell>
          <cell r="BG451" t="str">
            <v/>
          </cell>
          <cell r="BH451">
            <v>0.71986618568751137</v>
          </cell>
        </row>
        <row r="452">
          <cell r="A452" t="str">
            <v>1081-636</v>
          </cell>
          <cell r="B452" t="str">
            <v xml:space="preserve">BQ-PORVENIR SA                                    </v>
          </cell>
          <cell r="C452">
            <v>0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520000</v>
          </cell>
          <cell r="N452">
            <v>0</v>
          </cell>
          <cell r="O452">
            <v>520000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94174</v>
          </cell>
          <cell r="Z452">
            <v>369</v>
          </cell>
          <cell r="AA452">
            <v>0</v>
          </cell>
          <cell r="AB452">
            <v>94543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 t="e">
            <v>#REF!</v>
          </cell>
          <cell r="AU452" t="str">
            <v/>
          </cell>
          <cell r="AV452" t="str">
            <v/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20000</v>
          </cell>
          <cell r="BC452">
            <v>0</v>
          </cell>
          <cell r="BD452">
            <v>0</v>
          </cell>
          <cell r="BE452">
            <v>0</v>
          </cell>
          <cell r="BF452">
            <v>20000</v>
          </cell>
          <cell r="BG452" t="str">
            <v/>
          </cell>
          <cell r="BH452">
            <v>0.18181346153846153</v>
          </cell>
        </row>
        <row r="453">
          <cell r="A453" t="str">
            <v>1081-637</v>
          </cell>
          <cell r="B453" t="str">
            <v xml:space="preserve">BQ-DS CONSTRUCCIONES LTDA                         </v>
          </cell>
          <cell r="C453">
            <v>0</v>
          </cell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4933500</v>
          </cell>
          <cell r="M453">
            <v>0</v>
          </cell>
          <cell r="N453">
            <v>0</v>
          </cell>
          <cell r="O453">
            <v>4933500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2870000</v>
          </cell>
          <cell r="Z453">
            <v>920000</v>
          </cell>
          <cell r="AA453">
            <v>0</v>
          </cell>
          <cell r="AB453">
            <v>3790000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 t="e">
            <v>#REF!</v>
          </cell>
          <cell r="AU453" t="str">
            <v/>
          </cell>
          <cell r="AV453" t="str">
            <v/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  <cell r="BF453">
            <v>0</v>
          </cell>
          <cell r="BG453" t="str">
            <v/>
          </cell>
          <cell r="BH453">
            <v>0.76821728995642036</v>
          </cell>
        </row>
        <row r="454">
          <cell r="A454" t="str">
            <v>1081-638</v>
          </cell>
          <cell r="B454" t="str">
            <v xml:space="preserve">BQ-SUPER NUEVO MILENIO                            </v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46800</v>
          </cell>
          <cell r="M454">
            <v>0</v>
          </cell>
          <cell r="N454">
            <v>0</v>
          </cell>
          <cell r="O454">
            <v>46800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33521</v>
          </cell>
          <cell r="Y454">
            <v>474</v>
          </cell>
          <cell r="Z454">
            <v>0</v>
          </cell>
          <cell r="AA454">
            <v>0</v>
          </cell>
          <cell r="AB454">
            <v>33995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 t="e">
            <v>#REF!</v>
          </cell>
          <cell r="AU454" t="str">
            <v/>
          </cell>
          <cell r="AV454" t="str">
            <v/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  <cell r="BF454">
            <v>0</v>
          </cell>
          <cell r="BG454" t="str">
            <v/>
          </cell>
          <cell r="BH454">
            <v>0.72638888888888886</v>
          </cell>
        </row>
        <row r="455">
          <cell r="A455" t="str">
            <v>1081-639</v>
          </cell>
          <cell r="B455" t="str">
            <v xml:space="preserve">BQ-EDUPARQUES                                     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1006881</v>
          </cell>
          <cell r="Y455">
            <v>995229.46</v>
          </cell>
          <cell r="Z455">
            <v>0</v>
          </cell>
          <cell r="AA455">
            <v>0</v>
          </cell>
          <cell r="AB455">
            <v>2002110.46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 t="e">
            <v>#REF!</v>
          </cell>
          <cell r="AU455" t="str">
            <v/>
          </cell>
          <cell r="AV455" t="str">
            <v/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  <cell r="BF455">
            <v>0</v>
          </cell>
          <cell r="BG455" t="str">
            <v/>
          </cell>
          <cell r="BH455" t="str">
            <v/>
          </cell>
        </row>
        <row r="456">
          <cell r="A456" t="str">
            <v>1081-640</v>
          </cell>
          <cell r="B456" t="str">
            <v xml:space="preserve">BQ-CC BUENAVISTA I                                </v>
          </cell>
          <cell r="C456">
            <v>0</v>
          </cell>
          <cell r="D456">
            <v>0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K456">
            <v>1329750</v>
          </cell>
          <cell r="L456">
            <v>0</v>
          </cell>
          <cell r="M456">
            <v>0</v>
          </cell>
          <cell r="N456">
            <v>0</v>
          </cell>
          <cell r="O456">
            <v>1329750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423399</v>
          </cell>
          <cell r="Y456">
            <v>0</v>
          </cell>
          <cell r="Z456">
            <v>0</v>
          </cell>
          <cell r="AA456">
            <v>0</v>
          </cell>
          <cell r="AB456">
            <v>423399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 t="e">
            <v>#REF!</v>
          </cell>
          <cell r="AU456" t="str">
            <v/>
          </cell>
          <cell r="AV456" t="str">
            <v/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  <cell r="BF456">
            <v>0</v>
          </cell>
          <cell r="BG456" t="str">
            <v/>
          </cell>
          <cell r="BH456">
            <v>0.3184049633389735</v>
          </cell>
        </row>
        <row r="457">
          <cell r="A457" t="str">
            <v>1081-641</v>
          </cell>
          <cell r="B457" t="str">
            <v xml:space="preserve">BQ-CC BUENAVISTA I                                </v>
          </cell>
          <cell r="C457">
            <v>0</v>
          </cell>
          <cell r="D457">
            <v>0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>
            <v>1657500</v>
          </cell>
          <cell r="N457">
            <v>0</v>
          </cell>
          <cell r="O457">
            <v>1657500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1005000</v>
          </cell>
          <cell r="Z457">
            <v>0</v>
          </cell>
          <cell r="AA457">
            <v>0</v>
          </cell>
          <cell r="AB457">
            <v>1005000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 t="e">
            <v>#REF!</v>
          </cell>
          <cell r="AU457" t="str">
            <v/>
          </cell>
          <cell r="AV457" t="str">
            <v/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  <cell r="BF457">
            <v>0</v>
          </cell>
          <cell r="BG457" t="str">
            <v/>
          </cell>
          <cell r="BH457">
            <v>0.60633484162895923</v>
          </cell>
        </row>
        <row r="458">
          <cell r="A458" t="str">
            <v>1081-642</v>
          </cell>
          <cell r="B458" t="str">
            <v xml:space="preserve">BQ-CC BUENAVISTA 1                                </v>
          </cell>
          <cell r="C458">
            <v>0</v>
          </cell>
          <cell r="D458">
            <v>0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230000000</v>
          </cell>
          <cell r="O458">
            <v>230000000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30522414</v>
          </cell>
          <cell r="Z458">
            <v>66081761</v>
          </cell>
          <cell r="AA458">
            <v>65910178</v>
          </cell>
          <cell r="AB458">
            <v>162514353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2400000</v>
          </cell>
          <cell r="AK458">
            <v>0</v>
          </cell>
          <cell r="AL458">
            <v>0</v>
          </cell>
          <cell r="AM458">
            <v>0</v>
          </cell>
          <cell r="AN458">
            <v>2400000</v>
          </cell>
          <cell r="AO458">
            <v>162178400</v>
          </cell>
          <cell r="AP458">
            <v>0</v>
          </cell>
          <cell r="AQ458">
            <v>0</v>
          </cell>
          <cell r="AR458">
            <v>0</v>
          </cell>
          <cell r="AS458" t="e">
            <v>#REF!</v>
          </cell>
          <cell r="AU458" t="str">
            <v/>
          </cell>
          <cell r="AV458" t="str">
            <v/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  <cell r="BF458">
            <v>0</v>
          </cell>
          <cell r="BG458" t="str">
            <v/>
          </cell>
          <cell r="BH458">
            <v>0.70658414347826082</v>
          </cell>
        </row>
        <row r="459">
          <cell r="A459" t="str">
            <v>1081-643</v>
          </cell>
          <cell r="B459" t="str">
            <v xml:space="preserve">CGENA-GRUPO OCEAN SA                              </v>
          </cell>
          <cell r="C459">
            <v>0</v>
          </cell>
          <cell r="D459">
            <v>0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K459">
            <v>2195937</v>
          </cell>
          <cell r="L459">
            <v>0</v>
          </cell>
          <cell r="M459">
            <v>0</v>
          </cell>
          <cell r="N459">
            <v>0</v>
          </cell>
          <cell r="O459">
            <v>2195937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2844877</v>
          </cell>
          <cell r="Y459">
            <v>0</v>
          </cell>
          <cell r="Z459">
            <v>0</v>
          </cell>
          <cell r="AA459">
            <v>0</v>
          </cell>
          <cell r="AB459">
            <v>2844877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 t="e">
            <v>#REF!</v>
          </cell>
          <cell r="AU459" t="str">
            <v/>
          </cell>
          <cell r="AV459" t="str">
            <v/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  <cell r="BF459">
            <v>0</v>
          </cell>
          <cell r="BG459" t="str">
            <v/>
          </cell>
          <cell r="BH459">
            <v>1.2955184962045814</v>
          </cell>
        </row>
        <row r="460">
          <cell r="A460" t="str">
            <v>1081-644</v>
          </cell>
          <cell r="B460" t="str">
            <v xml:space="preserve">BQ-ZONA FRANCA CELSIA                             </v>
          </cell>
          <cell r="C460">
            <v>0</v>
          </cell>
          <cell r="D460">
            <v>0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828750</v>
          </cell>
          <cell r="L460">
            <v>0</v>
          </cell>
          <cell r="M460">
            <v>0</v>
          </cell>
          <cell r="N460">
            <v>0</v>
          </cell>
          <cell r="O460">
            <v>828750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359488</v>
          </cell>
          <cell r="Y460">
            <v>0</v>
          </cell>
          <cell r="Z460">
            <v>0</v>
          </cell>
          <cell r="AA460">
            <v>0</v>
          </cell>
          <cell r="AB460">
            <v>359488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 t="e">
            <v>#REF!</v>
          </cell>
          <cell r="AU460" t="str">
            <v/>
          </cell>
          <cell r="AV460" t="str">
            <v/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  <cell r="BF460">
            <v>0</v>
          </cell>
          <cell r="BG460" t="str">
            <v/>
          </cell>
          <cell r="BH460">
            <v>0.43377134238310711</v>
          </cell>
        </row>
        <row r="461">
          <cell r="A461" t="str">
            <v>1081-645</v>
          </cell>
          <cell r="B461" t="str">
            <v xml:space="preserve">BQ-CC BUENAVISTA I                                </v>
          </cell>
          <cell r="C461">
            <v>0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642600</v>
          </cell>
          <cell r="N461">
            <v>0</v>
          </cell>
          <cell r="O461">
            <v>642600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340000</v>
          </cell>
          <cell r="Z461">
            <v>0</v>
          </cell>
          <cell r="AA461">
            <v>0</v>
          </cell>
          <cell r="AB461">
            <v>340000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 t="e">
            <v>#REF!</v>
          </cell>
          <cell r="AU461" t="str">
            <v/>
          </cell>
          <cell r="AV461" t="str">
            <v/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  <cell r="BF461">
            <v>0</v>
          </cell>
          <cell r="BG461" t="str">
            <v/>
          </cell>
          <cell r="BH461">
            <v>0.52910052910052907</v>
          </cell>
        </row>
        <row r="462">
          <cell r="A462" t="str">
            <v>1081-646</v>
          </cell>
          <cell r="B462" t="str">
            <v xml:space="preserve">BQ-CONSULTORIA EN GESTION                         </v>
          </cell>
          <cell r="C462">
            <v>0</v>
          </cell>
          <cell r="D462">
            <v>0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  <cell r="K462">
            <v>208000</v>
          </cell>
          <cell r="L462">
            <v>0</v>
          </cell>
          <cell r="M462">
            <v>0</v>
          </cell>
          <cell r="N462">
            <v>0</v>
          </cell>
          <cell r="O462">
            <v>208000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>
            <v>0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 t="e">
            <v>#REF!</v>
          </cell>
          <cell r="AU462" t="str">
            <v/>
          </cell>
          <cell r="AV462" t="str">
            <v/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>
            <v>0</v>
          </cell>
          <cell r="BC462">
            <v>0</v>
          </cell>
          <cell r="BD462">
            <v>0</v>
          </cell>
          <cell r="BE462">
            <v>0</v>
          </cell>
          <cell r="BF462">
            <v>0</v>
          </cell>
          <cell r="BG462" t="str">
            <v/>
          </cell>
          <cell r="BH462">
            <v>0</v>
          </cell>
        </row>
        <row r="463">
          <cell r="A463" t="str">
            <v>1081-647</v>
          </cell>
          <cell r="B463" t="str">
            <v xml:space="preserve">BQ-OLIMPICA                                       </v>
          </cell>
          <cell r="C463">
            <v>0</v>
          </cell>
          <cell r="D463">
            <v>0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780000</v>
          </cell>
          <cell r="O463">
            <v>780000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62426</v>
          </cell>
          <cell r="Z463">
            <v>100000</v>
          </cell>
          <cell r="AA463">
            <v>0</v>
          </cell>
          <cell r="AB463">
            <v>162426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847392</v>
          </cell>
          <cell r="AP463">
            <v>0</v>
          </cell>
          <cell r="AQ463">
            <v>0</v>
          </cell>
          <cell r="AR463">
            <v>0</v>
          </cell>
          <cell r="AS463" t="e">
            <v>#REF!</v>
          </cell>
          <cell r="AU463" t="str">
            <v/>
          </cell>
          <cell r="AV463" t="str">
            <v/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>
            <v>0</v>
          </cell>
          <cell r="BC463">
            <v>0</v>
          </cell>
          <cell r="BD463">
            <v>0</v>
          </cell>
          <cell r="BE463">
            <v>0</v>
          </cell>
          <cell r="BF463">
            <v>0</v>
          </cell>
          <cell r="BG463" t="str">
            <v/>
          </cell>
          <cell r="BH463">
            <v>0.20823846153846154</v>
          </cell>
        </row>
        <row r="464">
          <cell r="A464" t="str">
            <v>1081-648</v>
          </cell>
          <cell r="B464" t="str">
            <v xml:space="preserve">BQ-EDUPARQUES BQ                                  </v>
          </cell>
          <cell r="C464">
            <v>0</v>
          </cell>
          <cell r="D464">
            <v>0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104502</v>
          </cell>
          <cell r="Y464">
            <v>6570</v>
          </cell>
          <cell r="Z464">
            <v>0</v>
          </cell>
          <cell r="AA464">
            <v>0</v>
          </cell>
          <cell r="AB464">
            <v>111072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 t="e">
            <v>#REF!</v>
          </cell>
          <cell r="AU464" t="str">
            <v/>
          </cell>
          <cell r="AV464" t="str">
            <v/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  <cell r="BF464">
            <v>0</v>
          </cell>
          <cell r="BG464" t="str">
            <v/>
          </cell>
          <cell r="BH464" t="str">
            <v/>
          </cell>
        </row>
        <row r="465">
          <cell r="A465" t="str">
            <v>1081-649</v>
          </cell>
          <cell r="B465" t="str">
            <v xml:space="preserve">BQ-CC BUENAVISTA                                  </v>
          </cell>
          <cell r="C465">
            <v>0</v>
          </cell>
          <cell r="D465">
            <v>0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1944000</v>
          </cell>
          <cell r="M465">
            <v>0</v>
          </cell>
          <cell r="N465">
            <v>0</v>
          </cell>
          <cell r="O465">
            <v>1944000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1600</v>
          </cell>
          <cell r="Y465">
            <v>1080000</v>
          </cell>
          <cell r="Z465">
            <v>0</v>
          </cell>
          <cell r="AA465">
            <v>0</v>
          </cell>
          <cell r="AB465">
            <v>1081600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 t="e">
            <v>#REF!</v>
          </cell>
          <cell r="AU465" t="str">
            <v/>
          </cell>
          <cell r="AV465" t="str">
            <v/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5965</v>
          </cell>
          <cell r="BC465">
            <v>0</v>
          </cell>
          <cell r="BD465">
            <v>0</v>
          </cell>
          <cell r="BE465">
            <v>0</v>
          </cell>
          <cell r="BF465">
            <v>5965</v>
          </cell>
          <cell r="BG465" t="str">
            <v/>
          </cell>
          <cell r="BH465">
            <v>0.55637860082304524</v>
          </cell>
        </row>
        <row r="466">
          <cell r="A466" t="str">
            <v>1081-650</v>
          </cell>
          <cell r="B466" t="str">
            <v xml:space="preserve">BQ-SUPER NUEVO MILENIO                            </v>
          </cell>
          <cell r="C466">
            <v>0</v>
          </cell>
          <cell r="D466">
            <v>0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46800</v>
          </cell>
          <cell r="L466">
            <v>0</v>
          </cell>
          <cell r="M466">
            <v>0</v>
          </cell>
          <cell r="N466">
            <v>0</v>
          </cell>
          <cell r="O466">
            <v>46800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10345</v>
          </cell>
          <cell r="Y466">
            <v>0</v>
          </cell>
          <cell r="Z466">
            <v>0</v>
          </cell>
          <cell r="AA466">
            <v>0</v>
          </cell>
          <cell r="AB466">
            <v>10345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 t="e">
            <v>#REF!</v>
          </cell>
          <cell r="AU466" t="str">
            <v/>
          </cell>
          <cell r="AV466" t="str">
            <v/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  <cell r="BF466">
            <v>0</v>
          </cell>
          <cell r="BG466" t="str">
            <v/>
          </cell>
          <cell r="BH466">
            <v>0.22104700854700854</v>
          </cell>
        </row>
        <row r="467">
          <cell r="A467" t="str">
            <v>1081-651</v>
          </cell>
          <cell r="B467" t="str">
            <v xml:space="preserve">BQ-INVERSIONES SUPER ROYA                         </v>
          </cell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135800</v>
          </cell>
          <cell r="M467">
            <v>0</v>
          </cell>
          <cell r="N467">
            <v>0</v>
          </cell>
          <cell r="O467">
            <v>135800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 t="e">
            <v>#REF!</v>
          </cell>
          <cell r="AU467" t="str">
            <v/>
          </cell>
          <cell r="AV467" t="str">
            <v/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  <cell r="BF467">
            <v>0</v>
          </cell>
          <cell r="BG467" t="str">
            <v/>
          </cell>
          <cell r="BH467">
            <v>0</v>
          </cell>
        </row>
        <row r="468">
          <cell r="A468" t="str">
            <v>1081-652</v>
          </cell>
          <cell r="B468" t="str">
            <v xml:space="preserve">STM-CC BUENAVISTA                                 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163998</v>
          </cell>
          <cell r="Z468">
            <v>837000</v>
          </cell>
          <cell r="AA468">
            <v>3139276</v>
          </cell>
          <cell r="AB468">
            <v>4140274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 t="e">
            <v>#REF!</v>
          </cell>
          <cell r="AU468" t="str">
            <v/>
          </cell>
          <cell r="AV468" t="str">
            <v/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  <cell r="BF468">
            <v>0</v>
          </cell>
          <cell r="BG468" t="str">
            <v/>
          </cell>
          <cell r="BH468" t="str">
            <v/>
          </cell>
        </row>
        <row r="469">
          <cell r="A469" t="str">
            <v>1081-653</v>
          </cell>
          <cell r="B469" t="str">
            <v xml:space="preserve">BQ-ALCANTA Y ASOCIADOS                            </v>
          </cell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218700</v>
          </cell>
          <cell r="N469">
            <v>0</v>
          </cell>
          <cell r="O469">
            <v>218700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31579</v>
          </cell>
          <cell r="Z469">
            <v>7600</v>
          </cell>
          <cell r="AA469">
            <v>0</v>
          </cell>
          <cell r="AB469">
            <v>39179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 t="e">
            <v>#REF!</v>
          </cell>
          <cell r="AU469" t="str">
            <v/>
          </cell>
          <cell r="AV469" t="str">
            <v/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  <cell r="BF469">
            <v>0</v>
          </cell>
          <cell r="BG469" t="str">
            <v/>
          </cell>
          <cell r="BH469">
            <v>0.17914494741655235</v>
          </cell>
        </row>
        <row r="470">
          <cell r="A470" t="str">
            <v>1081-654</v>
          </cell>
          <cell r="B470" t="str">
            <v xml:space="preserve">BQ-SUPER NUEVO MILENIO                            </v>
          </cell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1105500</v>
          </cell>
          <cell r="M470">
            <v>0</v>
          </cell>
          <cell r="N470">
            <v>0</v>
          </cell>
          <cell r="O470">
            <v>1105500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1001820</v>
          </cell>
          <cell r="Z470">
            <v>0</v>
          </cell>
          <cell r="AA470">
            <v>0</v>
          </cell>
          <cell r="AB470">
            <v>1001820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 t="e">
            <v>#REF!</v>
          </cell>
          <cell r="AU470" t="str">
            <v/>
          </cell>
          <cell r="AV470" t="str">
            <v/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  <cell r="BF470">
            <v>0</v>
          </cell>
          <cell r="BG470" t="str">
            <v/>
          </cell>
          <cell r="BH470">
            <v>0.90621438263229304</v>
          </cell>
        </row>
        <row r="471">
          <cell r="A471" t="str">
            <v>1081-655</v>
          </cell>
          <cell r="B471" t="str">
            <v xml:space="preserve">BQ-ED CENTRO CIAL PORTAL                          </v>
          </cell>
          <cell r="C471">
            <v>0</v>
          </cell>
          <cell r="D471">
            <v>0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2522000</v>
          </cell>
          <cell r="N471">
            <v>0</v>
          </cell>
          <cell r="O471">
            <v>2522000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687067</v>
          </cell>
          <cell r="Z471">
            <v>0</v>
          </cell>
          <cell r="AA471">
            <v>0</v>
          </cell>
          <cell r="AB471">
            <v>687067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2824640</v>
          </cell>
          <cell r="AP471">
            <v>0</v>
          </cell>
          <cell r="AQ471">
            <v>0</v>
          </cell>
          <cell r="AR471">
            <v>0</v>
          </cell>
          <cell r="AS471" t="e">
            <v>#REF!</v>
          </cell>
          <cell r="AU471" t="str">
            <v/>
          </cell>
          <cell r="AV471" t="str">
            <v/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  <cell r="BF471">
            <v>0</v>
          </cell>
          <cell r="BG471" t="str">
            <v/>
          </cell>
          <cell r="BH471">
            <v>0.27242942109436957</v>
          </cell>
        </row>
        <row r="472">
          <cell r="A472" t="str">
            <v>1081-656</v>
          </cell>
          <cell r="B472" t="str">
            <v xml:space="preserve">SMR-ALCANTARA Y ASOCIADOS                         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81000</v>
          </cell>
          <cell r="M472">
            <v>0</v>
          </cell>
          <cell r="N472">
            <v>0</v>
          </cell>
          <cell r="O472">
            <v>81000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7600</v>
          </cell>
          <cell r="Z472">
            <v>0</v>
          </cell>
          <cell r="AA472">
            <v>59717</v>
          </cell>
          <cell r="AB472">
            <v>67317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 t="e">
            <v>#REF!</v>
          </cell>
          <cell r="AU472" t="str">
            <v/>
          </cell>
          <cell r="AV472" t="str">
            <v/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  <cell r="BF472">
            <v>0</v>
          </cell>
          <cell r="BG472" t="str">
            <v/>
          </cell>
          <cell r="BH472">
            <v>0.83107407407407408</v>
          </cell>
        </row>
        <row r="473">
          <cell r="A473" t="str">
            <v>1081-657</v>
          </cell>
          <cell r="B473" t="str">
            <v xml:space="preserve">BQ-ZONA FRANCA CELSIA                             </v>
          </cell>
          <cell r="C473">
            <v>0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1049750</v>
          </cell>
          <cell r="O473">
            <v>1049750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334459</v>
          </cell>
          <cell r="Z473">
            <v>0</v>
          </cell>
          <cell r="AA473">
            <v>0</v>
          </cell>
          <cell r="AB473">
            <v>334459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1140448</v>
          </cell>
          <cell r="AP473">
            <v>0</v>
          </cell>
          <cell r="AQ473">
            <v>0</v>
          </cell>
          <cell r="AR473">
            <v>0</v>
          </cell>
          <cell r="AS473" t="e">
            <v>#REF!</v>
          </cell>
          <cell r="AU473" t="str">
            <v/>
          </cell>
          <cell r="AV473" t="str">
            <v/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  <cell r="BF473">
            <v>0</v>
          </cell>
          <cell r="BG473" t="str">
            <v/>
          </cell>
          <cell r="BH473">
            <v>0.31860824005715649</v>
          </cell>
        </row>
        <row r="474">
          <cell r="A474" t="str">
            <v>1081-658</v>
          </cell>
          <cell r="B474" t="str">
            <v xml:space="preserve">BTA-CC BUENAVISTA 2                               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8100000</v>
          </cell>
          <cell r="O474">
            <v>8100000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5653000</v>
          </cell>
          <cell r="AA474">
            <v>0</v>
          </cell>
          <cell r="AB474">
            <v>5653000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9072000</v>
          </cell>
          <cell r="AP474">
            <v>0</v>
          </cell>
          <cell r="AQ474">
            <v>0</v>
          </cell>
          <cell r="AR474">
            <v>0</v>
          </cell>
          <cell r="AS474" t="e">
            <v>#REF!</v>
          </cell>
          <cell r="AU474" t="str">
            <v/>
          </cell>
          <cell r="AV474" t="str">
            <v/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  <cell r="BF474">
            <v>0</v>
          </cell>
          <cell r="BG474" t="str">
            <v/>
          </cell>
          <cell r="BH474">
            <v>0.69790123456790121</v>
          </cell>
        </row>
        <row r="475">
          <cell r="A475" t="str">
            <v>1081-659</v>
          </cell>
          <cell r="B475" t="str">
            <v xml:space="preserve">BQ-ZONA FRANCA CELSIA                             </v>
          </cell>
          <cell r="C475">
            <v>0</v>
          </cell>
          <cell r="D475">
            <v>0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>
            <v>650000</v>
          </cell>
          <cell r="N475">
            <v>0</v>
          </cell>
          <cell r="O475">
            <v>650000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265345</v>
          </cell>
          <cell r="Z475">
            <v>0</v>
          </cell>
          <cell r="AA475">
            <v>20000</v>
          </cell>
          <cell r="AB475">
            <v>285345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 t="e">
            <v>#REF!</v>
          </cell>
          <cell r="AU475" t="str">
            <v/>
          </cell>
          <cell r="AV475" t="str">
            <v/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  <cell r="BF475">
            <v>0</v>
          </cell>
          <cell r="BG475" t="str">
            <v/>
          </cell>
          <cell r="BH475">
            <v>0.43899230769230768</v>
          </cell>
        </row>
        <row r="476">
          <cell r="A476" t="str">
            <v>1081-660</v>
          </cell>
          <cell r="B476" t="str">
            <v xml:space="preserve">BQ-INVERSIONES SUPER ROYA                         </v>
          </cell>
          <cell r="C476">
            <v>0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11412758</v>
          </cell>
          <cell r="O476">
            <v>11412758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8886035</v>
          </cell>
          <cell r="Z476">
            <v>568613</v>
          </cell>
          <cell r="AA476">
            <v>0</v>
          </cell>
          <cell r="AB476">
            <v>9454648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 t="e">
            <v>#REF!</v>
          </cell>
          <cell r="AU476" t="str">
            <v/>
          </cell>
          <cell r="AV476" t="str">
            <v/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  <cell r="BF476">
            <v>0</v>
          </cell>
          <cell r="BG476" t="str">
            <v/>
          </cell>
          <cell r="BH476">
            <v>0.82842797507841659</v>
          </cell>
        </row>
        <row r="477">
          <cell r="A477" t="str">
            <v>1081-661</v>
          </cell>
          <cell r="B477" t="str">
            <v xml:space="preserve">BQ-INVERSIONES SUPER ROYA                         </v>
          </cell>
          <cell r="C477">
            <v>0</v>
          </cell>
          <cell r="D477">
            <v>0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526500</v>
          </cell>
          <cell r="M477">
            <v>0</v>
          </cell>
          <cell r="N477">
            <v>0</v>
          </cell>
          <cell r="O477">
            <v>526500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252077</v>
          </cell>
          <cell r="Z477">
            <v>0</v>
          </cell>
          <cell r="AA477">
            <v>0</v>
          </cell>
          <cell r="AB477">
            <v>252077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571990</v>
          </cell>
          <cell r="AP477">
            <v>0</v>
          </cell>
          <cell r="AQ477">
            <v>0</v>
          </cell>
          <cell r="AR477">
            <v>0</v>
          </cell>
          <cell r="AS477" t="e">
            <v>#REF!</v>
          </cell>
          <cell r="AU477" t="str">
            <v/>
          </cell>
          <cell r="AV477" t="str">
            <v/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>
            <v>0</v>
          </cell>
          <cell r="BC477">
            <v>0</v>
          </cell>
          <cell r="BD477">
            <v>0</v>
          </cell>
          <cell r="BE477">
            <v>0</v>
          </cell>
          <cell r="BF477">
            <v>0</v>
          </cell>
          <cell r="BG477" t="str">
            <v/>
          </cell>
          <cell r="BH477">
            <v>0.47877872744539413</v>
          </cell>
        </row>
        <row r="478">
          <cell r="A478" t="str">
            <v>1081-662</v>
          </cell>
          <cell r="B478" t="str">
            <v xml:space="preserve">VDPAR-ALCANTARA Y ASOCIAD                         </v>
          </cell>
          <cell r="C478">
            <v>0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5122500</v>
          </cell>
          <cell r="N478">
            <v>0</v>
          </cell>
          <cell r="O478">
            <v>5122500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2890000</v>
          </cell>
          <cell r="AA478">
            <v>0</v>
          </cell>
          <cell r="AB478">
            <v>2890000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 t="e">
            <v>#REF!</v>
          </cell>
          <cell r="AU478" t="str">
            <v/>
          </cell>
          <cell r="AV478" t="str">
            <v/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400000</v>
          </cell>
          <cell r="BC478">
            <v>0</v>
          </cell>
          <cell r="BD478">
            <v>0</v>
          </cell>
          <cell r="BE478">
            <v>0</v>
          </cell>
          <cell r="BF478">
            <v>400000</v>
          </cell>
          <cell r="BG478" t="str">
            <v/>
          </cell>
          <cell r="BH478">
            <v>0.56417764763299172</v>
          </cell>
        </row>
        <row r="479">
          <cell r="A479" t="str">
            <v>1081-663</v>
          </cell>
          <cell r="B479" t="str">
            <v xml:space="preserve">SMR-ALCANTARA Y ASOCIADOS                         </v>
          </cell>
          <cell r="C479">
            <v>0</v>
          </cell>
          <cell r="D479">
            <v>0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>
            <v>190500</v>
          </cell>
          <cell r="N479">
            <v>0</v>
          </cell>
          <cell r="O479">
            <v>190500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110000</v>
          </cell>
          <cell r="AA479">
            <v>0</v>
          </cell>
          <cell r="AB479">
            <v>110000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 t="e">
            <v>#REF!</v>
          </cell>
          <cell r="AU479" t="str">
            <v/>
          </cell>
          <cell r="AV479" t="str">
            <v/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  <cell r="BF479">
            <v>0</v>
          </cell>
          <cell r="BG479" t="str">
            <v/>
          </cell>
          <cell r="BH479">
            <v>0.57742782152230976</v>
          </cell>
        </row>
        <row r="480">
          <cell r="A480" t="str">
            <v>1081-664</v>
          </cell>
          <cell r="B480" t="str">
            <v xml:space="preserve">BQ-INVERSIONES SUPER ROYA                         </v>
          </cell>
          <cell r="C480">
            <v>0</v>
          </cell>
          <cell r="D480">
            <v>0</v>
          </cell>
          <cell r="E480">
            <v>0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  <cell r="J480">
            <v>0</v>
          </cell>
          <cell r="K480">
            <v>0</v>
          </cell>
          <cell r="L480">
            <v>461500</v>
          </cell>
          <cell r="M480">
            <v>0</v>
          </cell>
          <cell r="N480">
            <v>0</v>
          </cell>
          <cell r="O480">
            <v>461500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266877</v>
          </cell>
          <cell r="AA480">
            <v>3200</v>
          </cell>
          <cell r="AB480">
            <v>270077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395147</v>
          </cell>
          <cell r="AP480">
            <v>0</v>
          </cell>
          <cell r="AQ480">
            <v>0</v>
          </cell>
          <cell r="AR480">
            <v>0</v>
          </cell>
          <cell r="AS480" t="e">
            <v>#REF!</v>
          </cell>
          <cell r="AU480" t="str">
            <v/>
          </cell>
          <cell r="AV480" t="str">
            <v/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  <cell r="BF480">
            <v>0</v>
          </cell>
          <cell r="BG480" t="str">
            <v/>
          </cell>
          <cell r="BH480">
            <v>0.5852156013001083</v>
          </cell>
        </row>
        <row r="481">
          <cell r="A481" t="str">
            <v>1081-665</v>
          </cell>
          <cell r="B481" t="str">
            <v xml:space="preserve">BQ-SUPER NUEVO MILENIIO                           </v>
          </cell>
          <cell r="C481">
            <v>0</v>
          </cell>
          <cell r="D481">
            <v>0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285944</v>
          </cell>
          <cell r="AA481">
            <v>36624</v>
          </cell>
          <cell r="AB481">
            <v>322568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13803833</v>
          </cell>
          <cell r="AH481">
            <v>0</v>
          </cell>
          <cell r="AI481">
            <v>5700000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5700000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 t="e">
            <v>#REF!</v>
          </cell>
          <cell r="AU481" t="str">
            <v/>
          </cell>
          <cell r="AV481" t="str">
            <v/>
          </cell>
          <cell r="AW481">
            <v>200000</v>
          </cell>
          <cell r="AX481">
            <v>0</v>
          </cell>
          <cell r="AY481">
            <v>0</v>
          </cell>
          <cell r="AZ481">
            <v>0</v>
          </cell>
          <cell r="BA481">
            <v>200000</v>
          </cell>
          <cell r="BB481">
            <v>0</v>
          </cell>
          <cell r="BC481">
            <v>0</v>
          </cell>
          <cell r="BD481">
            <v>0</v>
          </cell>
          <cell r="BE481">
            <v>0</v>
          </cell>
          <cell r="BF481">
            <v>0</v>
          </cell>
          <cell r="BG481" t="str">
            <v/>
          </cell>
          <cell r="BH481" t="str">
            <v/>
          </cell>
        </row>
        <row r="482">
          <cell r="A482" t="str">
            <v>1081-666</v>
          </cell>
          <cell r="B482" t="str">
            <v xml:space="preserve">BQ-SUPER NUEVO MILENIO                            </v>
          </cell>
          <cell r="C482">
            <v>0</v>
          </cell>
          <cell r="D482">
            <v>0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3373000</v>
          </cell>
          <cell r="N482">
            <v>0</v>
          </cell>
          <cell r="O482">
            <v>3373000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2202281</v>
          </cell>
          <cell r="AA482">
            <v>13179</v>
          </cell>
          <cell r="AB482">
            <v>2215460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 t="e">
            <v>#REF!</v>
          </cell>
          <cell r="AU482" t="str">
            <v/>
          </cell>
          <cell r="AV482" t="str">
            <v/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  <cell r="BF482">
            <v>0</v>
          </cell>
          <cell r="BG482" t="str">
            <v/>
          </cell>
          <cell r="BH482">
            <v>0.65682182033797809</v>
          </cell>
        </row>
        <row r="483">
          <cell r="A483" t="str">
            <v>1081-667</v>
          </cell>
          <cell r="B483" t="str">
            <v xml:space="preserve">SOLEDAD-CONTRUCTORA CONCR                         </v>
          </cell>
          <cell r="C483">
            <v>0</v>
          </cell>
          <cell r="D483">
            <v>0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>
            <v>0</v>
          </cell>
          <cell r="N483">
            <v>4870800</v>
          </cell>
          <cell r="O483">
            <v>4870800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2177344.7400000002</v>
          </cell>
          <cell r="AA483">
            <v>16036</v>
          </cell>
          <cell r="AB483">
            <v>2193380.7400000002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5299431</v>
          </cell>
          <cell r="AP483">
            <v>0</v>
          </cell>
          <cell r="AQ483">
            <v>0</v>
          </cell>
          <cell r="AR483">
            <v>0</v>
          </cell>
          <cell r="AS483" t="e">
            <v>#REF!</v>
          </cell>
          <cell r="AU483" t="str">
            <v/>
          </cell>
          <cell r="AV483" t="str">
            <v/>
          </cell>
          <cell r="AW483">
            <v>320000</v>
          </cell>
          <cell r="AX483">
            <v>0</v>
          </cell>
          <cell r="AY483">
            <v>0</v>
          </cell>
          <cell r="AZ483">
            <v>0</v>
          </cell>
          <cell r="BA483">
            <v>320000</v>
          </cell>
          <cell r="BB483">
            <v>265690</v>
          </cell>
          <cell r="BC483">
            <v>0</v>
          </cell>
          <cell r="BD483">
            <v>0</v>
          </cell>
          <cell r="BE483">
            <v>0</v>
          </cell>
          <cell r="BF483">
            <v>265690</v>
          </cell>
          <cell r="BG483" t="str">
            <v/>
          </cell>
          <cell r="BH483">
            <v>0.4503122156524596</v>
          </cell>
        </row>
        <row r="484">
          <cell r="A484" t="str">
            <v>1081-668</v>
          </cell>
          <cell r="B484" t="str">
            <v xml:space="preserve">BQ-ZONA FRANCA CELSIA                             </v>
          </cell>
          <cell r="C484">
            <v>0</v>
          </cell>
          <cell r="D484">
            <v>0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240500</v>
          </cell>
          <cell r="N484">
            <v>0</v>
          </cell>
          <cell r="O484">
            <v>240500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125000</v>
          </cell>
          <cell r="AA484">
            <v>0</v>
          </cell>
          <cell r="AB484">
            <v>125000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 t="e">
            <v>#REF!</v>
          </cell>
          <cell r="AU484" t="str">
            <v/>
          </cell>
          <cell r="AV484" t="str">
            <v/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  <cell r="BF484">
            <v>0</v>
          </cell>
          <cell r="BG484" t="str">
            <v/>
          </cell>
          <cell r="BH484">
            <v>0.51975051975051978</v>
          </cell>
        </row>
        <row r="485">
          <cell r="A485" t="str">
            <v>1081-669</v>
          </cell>
          <cell r="B485" t="str">
            <v xml:space="preserve">BQ-OLIMPICA SA                                    </v>
          </cell>
          <cell r="C485">
            <v>0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1146220</v>
          </cell>
          <cell r="O485">
            <v>1146220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468650</v>
          </cell>
          <cell r="AA485">
            <v>201727</v>
          </cell>
          <cell r="AB485">
            <v>670377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1245253</v>
          </cell>
          <cell r="AP485">
            <v>0</v>
          </cell>
          <cell r="AQ485">
            <v>0</v>
          </cell>
          <cell r="AR485">
            <v>0</v>
          </cell>
          <cell r="AS485" t="e">
            <v>#REF!</v>
          </cell>
          <cell r="AU485" t="str">
            <v/>
          </cell>
          <cell r="AV485" t="str">
            <v/>
          </cell>
          <cell r="AW485">
            <v>285000</v>
          </cell>
          <cell r="AX485">
            <v>0</v>
          </cell>
          <cell r="AY485">
            <v>0</v>
          </cell>
          <cell r="AZ485">
            <v>0</v>
          </cell>
          <cell r="BA485">
            <v>285000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  <cell r="BF485">
            <v>0</v>
          </cell>
          <cell r="BG485" t="str">
            <v/>
          </cell>
          <cell r="BH485">
            <v>0.58485892760552072</v>
          </cell>
        </row>
        <row r="486">
          <cell r="A486" t="str">
            <v>1081-670</v>
          </cell>
          <cell r="B486" t="str">
            <v xml:space="preserve">BQ-NATURA COSMETICS                               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  <cell r="N486">
            <v>829240</v>
          </cell>
          <cell r="O486">
            <v>829240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>
            <v>402100</v>
          </cell>
          <cell r="AA486">
            <v>0</v>
          </cell>
          <cell r="AB486">
            <v>402100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928748</v>
          </cell>
          <cell r="AP486">
            <v>0</v>
          </cell>
          <cell r="AQ486">
            <v>0</v>
          </cell>
          <cell r="AR486">
            <v>0</v>
          </cell>
          <cell r="AS486" t="e">
            <v>#REF!</v>
          </cell>
          <cell r="AU486" t="str">
            <v/>
          </cell>
          <cell r="AV486" t="str">
            <v/>
          </cell>
          <cell r="AW486">
            <v>425000</v>
          </cell>
          <cell r="AX486">
            <v>0</v>
          </cell>
          <cell r="AY486">
            <v>0</v>
          </cell>
          <cell r="AZ486">
            <v>0</v>
          </cell>
          <cell r="BA486">
            <v>425000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  <cell r="BF486">
            <v>0</v>
          </cell>
          <cell r="BG486" t="str">
            <v/>
          </cell>
          <cell r="BH486">
            <v>0.48490183782740826</v>
          </cell>
        </row>
        <row r="487">
          <cell r="A487" t="str">
            <v>1081-672</v>
          </cell>
          <cell r="B487" t="str">
            <v xml:space="preserve">BQ-CTRO CIAL BUENAVISTA                           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2028000</v>
          </cell>
          <cell r="O487">
            <v>2028000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1067013</v>
          </cell>
          <cell r="AA487">
            <v>2957</v>
          </cell>
          <cell r="AB487">
            <v>1069970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2271360</v>
          </cell>
          <cell r="AP487">
            <v>0</v>
          </cell>
          <cell r="AQ487">
            <v>0</v>
          </cell>
          <cell r="AR487">
            <v>0</v>
          </cell>
          <cell r="AS487" t="e">
            <v>#REF!</v>
          </cell>
          <cell r="AU487" t="str">
            <v/>
          </cell>
          <cell r="AV487" t="str">
            <v/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  <cell r="BF487">
            <v>0</v>
          </cell>
          <cell r="BG487" t="str">
            <v/>
          </cell>
          <cell r="BH487">
            <v>0.52759861932938856</v>
          </cell>
        </row>
        <row r="488">
          <cell r="A488" t="str">
            <v>1081-673</v>
          </cell>
          <cell r="B488" t="str">
            <v xml:space="preserve">RACHA-ISMOCOL DE COLOMB                           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1828500</v>
          </cell>
          <cell r="N488">
            <v>0</v>
          </cell>
          <cell r="O488">
            <v>1828500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 t="e">
            <v>#REF!</v>
          </cell>
          <cell r="AU488" t="str">
            <v/>
          </cell>
          <cell r="AV488" t="str">
            <v/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>
            <v>0</v>
          </cell>
          <cell r="BC488">
            <v>0</v>
          </cell>
          <cell r="BD488">
            <v>0</v>
          </cell>
          <cell r="BE488">
            <v>0</v>
          </cell>
          <cell r="BF488">
            <v>0</v>
          </cell>
          <cell r="BG488" t="str">
            <v/>
          </cell>
          <cell r="BH488">
            <v>0</v>
          </cell>
        </row>
        <row r="489">
          <cell r="A489" t="str">
            <v>1081-674</v>
          </cell>
          <cell r="B489" t="str">
            <v xml:space="preserve">BQ-LA TRATTORIA ITALIA                            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>
            <v>2398668</v>
          </cell>
          <cell r="AA489">
            <v>1431837</v>
          </cell>
          <cell r="AB489">
            <v>3830505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4433550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>
            <v>0</v>
          </cell>
          <cell r="AS489" t="e">
            <v>#REF!</v>
          </cell>
          <cell r="AU489" t="str">
            <v/>
          </cell>
          <cell r="AV489" t="str">
            <v/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11930</v>
          </cell>
          <cell r="BC489">
            <v>0</v>
          </cell>
          <cell r="BD489">
            <v>0</v>
          </cell>
          <cell r="BE489">
            <v>0</v>
          </cell>
          <cell r="BF489">
            <v>11930</v>
          </cell>
          <cell r="BG489" t="str">
            <v/>
          </cell>
          <cell r="BH489" t="str">
            <v/>
          </cell>
        </row>
        <row r="490">
          <cell r="A490" t="str">
            <v>1081-675</v>
          </cell>
          <cell r="B490" t="str">
            <v xml:space="preserve">VDPAR-ALCANTARA Y ASOCIAD                         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260000</v>
          </cell>
          <cell r="N490">
            <v>0</v>
          </cell>
          <cell r="O490">
            <v>260000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>
            <v>200000</v>
          </cell>
          <cell r="AA490">
            <v>0</v>
          </cell>
          <cell r="AB490">
            <v>200000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>
            <v>0</v>
          </cell>
          <cell r="AS490" t="e">
            <v>#REF!</v>
          </cell>
          <cell r="AU490" t="str">
            <v/>
          </cell>
          <cell r="AV490" t="str">
            <v/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  <cell r="BF490">
            <v>0</v>
          </cell>
          <cell r="BG490" t="str">
            <v/>
          </cell>
          <cell r="BH490">
            <v>0.76923076923076927</v>
          </cell>
        </row>
        <row r="491">
          <cell r="A491" t="str">
            <v>1081-676</v>
          </cell>
          <cell r="B491" t="str">
            <v xml:space="preserve">VPAR-ALCANTARA Y ASOCIADO                         </v>
          </cell>
          <cell r="C491">
            <v>0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365300</v>
          </cell>
          <cell r="N491">
            <v>0</v>
          </cell>
          <cell r="O491">
            <v>365300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>
            <v>225000</v>
          </cell>
          <cell r="AA491">
            <v>0</v>
          </cell>
          <cell r="AB491">
            <v>225000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 t="e">
            <v>#REF!</v>
          </cell>
          <cell r="AU491" t="str">
            <v/>
          </cell>
          <cell r="AV491" t="str">
            <v/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  <cell r="BF491">
            <v>0</v>
          </cell>
          <cell r="BG491" t="str">
            <v/>
          </cell>
          <cell r="BH491">
            <v>0.6159321105940323</v>
          </cell>
        </row>
        <row r="492">
          <cell r="A492" t="str">
            <v>1081-677</v>
          </cell>
          <cell r="B492" t="str">
            <v xml:space="preserve">BQ-CTO CIAL BUENAVISTA                            </v>
          </cell>
          <cell r="C492">
            <v>0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724782</v>
          </cell>
          <cell r="O492">
            <v>724782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65600</v>
          </cell>
          <cell r="AA492">
            <v>329048</v>
          </cell>
          <cell r="AB492">
            <v>394648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811756</v>
          </cell>
          <cell r="AP492">
            <v>0</v>
          </cell>
          <cell r="AQ492">
            <v>0</v>
          </cell>
          <cell r="AR492">
            <v>0</v>
          </cell>
          <cell r="AS492" t="e">
            <v>#REF!</v>
          </cell>
          <cell r="AU492" t="str">
            <v/>
          </cell>
          <cell r="AV492" t="str">
            <v/>
          </cell>
          <cell r="AW492">
            <v>904500</v>
          </cell>
          <cell r="AX492">
            <v>0</v>
          </cell>
          <cell r="AY492">
            <v>0</v>
          </cell>
          <cell r="AZ492">
            <v>0</v>
          </cell>
          <cell r="BA492">
            <v>904500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  <cell r="BF492">
            <v>0</v>
          </cell>
          <cell r="BG492" t="str">
            <v/>
          </cell>
          <cell r="BH492">
            <v>0.54450579622562367</v>
          </cell>
        </row>
        <row r="493">
          <cell r="A493" t="str">
            <v>1081-678</v>
          </cell>
          <cell r="B493" t="str">
            <v xml:space="preserve">BQ-LATRATTORIA ITALIANA                           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494000</v>
          </cell>
          <cell r="N493">
            <v>0</v>
          </cell>
          <cell r="O493">
            <v>494000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553280</v>
          </cell>
          <cell r="AP493">
            <v>0</v>
          </cell>
          <cell r="AQ493">
            <v>0</v>
          </cell>
          <cell r="AR493">
            <v>0</v>
          </cell>
          <cell r="AS493" t="e">
            <v>#REF!</v>
          </cell>
          <cell r="AU493" t="str">
            <v/>
          </cell>
          <cell r="AV493" t="str">
            <v/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  <cell r="BF493">
            <v>0</v>
          </cell>
          <cell r="BG493" t="str">
            <v/>
          </cell>
          <cell r="BH493">
            <v>0</v>
          </cell>
        </row>
        <row r="494">
          <cell r="A494" t="str">
            <v>1081-679</v>
          </cell>
          <cell r="B494" t="str">
            <v xml:space="preserve">BQ-CTRO CIAL PANORAMA                             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2283750</v>
          </cell>
          <cell r="N494">
            <v>0</v>
          </cell>
          <cell r="O494">
            <v>2283750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1166581</v>
          </cell>
          <cell r="AA494">
            <v>74751</v>
          </cell>
          <cell r="AB494">
            <v>1241332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2557800</v>
          </cell>
          <cell r="AP494">
            <v>0</v>
          </cell>
          <cell r="AQ494">
            <v>0</v>
          </cell>
          <cell r="AR494">
            <v>0</v>
          </cell>
          <cell r="AS494" t="e">
            <v>#REF!</v>
          </cell>
          <cell r="AU494" t="str">
            <v/>
          </cell>
          <cell r="AV494" t="str">
            <v/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  <cell r="BF494">
            <v>0</v>
          </cell>
          <cell r="BG494" t="str">
            <v/>
          </cell>
          <cell r="BH494">
            <v>0.54354986316365628</v>
          </cell>
        </row>
        <row r="495">
          <cell r="A495" t="str">
            <v>1081-680</v>
          </cell>
          <cell r="B495" t="str">
            <v xml:space="preserve">BQ-EDIFICIO CC AMERICANO                          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913625</v>
          </cell>
          <cell r="O495">
            <v>913625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155681</v>
          </cell>
          <cell r="AA495">
            <v>540281</v>
          </cell>
          <cell r="AB495">
            <v>695962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1023260</v>
          </cell>
          <cell r="AP495">
            <v>0</v>
          </cell>
          <cell r="AQ495">
            <v>0</v>
          </cell>
          <cell r="AR495">
            <v>0</v>
          </cell>
          <cell r="AS495" t="e">
            <v>#REF!</v>
          </cell>
          <cell r="AU495" t="str">
            <v/>
          </cell>
          <cell r="AV495" t="str">
            <v/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  <cell r="BF495">
            <v>0</v>
          </cell>
          <cell r="BG495" t="str">
            <v/>
          </cell>
          <cell r="BH495">
            <v>0.76175892734984263</v>
          </cell>
        </row>
        <row r="496">
          <cell r="A496" t="str">
            <v>1081-681</v>
          </cell>
          <cell r="B496" t="str">
            <v xml:space="preserve">VDPAR-ALCANTARA Y ASOCIAD                         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760500</v>
          </cell>
          <cell r="O496">
            <v>760500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500000</v>
          </cell>
          <cell r="AB496">
            <v>500000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 t="e">
            <v>#REF!</v>
          </cell>
          <cell r="AU496" t="str">
            <v/>
          </cell>
          <cell r="AV496" t="str">
            <v/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14600</v>
          </cell>
          <cell r="BC496">
            <v>0</v>
          </cell>
          <cell r="BD496">
            <v>0</v>
          </cell>
          <cell r="BE496">
            <v>0</v>
          </cell>
          <cell r="BF496">
            <v>14600</v>
          </cell>
          <cell r="BG496" t="str">
            <v/>
          </cell>
          <cell r="BH496">
            <v>0.65746219592373434</v>
          </cell>
        </row>
        <row r="497">
          <cell r="A497" t="str">
            <v>1081-682</v>
          </cell>
          <cell r="B497" t="str">
            <v xml:space="preserve">BQ-CIFIN S.A.                                     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71500</v>
          </cell>
          <cell r="N497">
            <v>0</v>
          </cell>
          <cell r="O497">
            <v>71500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 t="e">
            <v>#REF!</v>
          </cell>
          <cell r="AU497" t="str">
            <v/>
          </cell>
          <cell r="AV497" t="str">
            <v/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  <cell r="BF497">
            <v>0</v>
          </cell>
          <cell r="BG497" t="str">
            <v/>
          </cell>
          <cell r="BH497">
            <v>0</v>
          </cell>
        </row>
        <row r="498">
          <cell r="A498" t="str">
            <v>1081-683</v>
          </cell>
          <cell r="B498" t="str">
            <v xml:space="preserve">SOLEDAD-CONSTRUC CONCRETO                         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2128800</v>
          </cell>
          <cell r="O498">
            <v>2128800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>
            <v>398300</v>
          </cell>
          <cell r="AA498">
            <v>344774</v>
          </cell>
          <cell r="AB498">
            <v>743074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2316135</v>
          </cell>
          <cell r="AP498">
            <v>0</v>
          </cell>
          <cell r="AQ498">
            <v>0</v>
          </cell>
          <cell r="AR498">
            <v>0</v>
          </cell>
          <cell r="AS498" t="e">
            <v>#REF!</v>
          </cell>
          <cell r="AU498" t="str">
            <v/>
          </cell>
          <cell r="AV498" t="str">
            <v/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  <cell r="BF498">
            <v>0</v>
          </cell>
          <cell r="BG498" t="str">
            <v/>
          </cell>
          <cell r="BH498">
            <v>0.34905768508079671</v>
          </cell>
        </row>
        <row r="499">
          <cell r="A499" t="str">
            <v>1081-684</v>
          </cell>
          <cell r="B499" t="str">
            <v xml:space="preserve">BQ-ZONA FRANCA CELSIA                             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2451800</v>
          </cell>
          <cell r="O499">
            <v>2451800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>
            <v>0</v>
          </cell>
          <cell r="AA499">
            <v>968643</v>
          </cell>
          <cell r="AB499">
            <v>968643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2663636</v>
          </cell>
          <cell r="AP499">
            <v>0</v>
          </cell>
          <cell r="AQ499">
            <v>0</v>
          </cell>
          <cell r="AR499">
            <v>0</v>
          </cell>
          <cell r="AS499" t="e">
            <v>#REF!</v>
          </cell>
          <cell r="AU499" t="str">
            <v/>
          </cell>
          <cell r="AV499" t="str">
            <v/>
          </cell>
          <cell r="AW499">
            <v>428300</v>
          </cell>
          <cell r="AX499">
            <v>0</v>
          </cell>
          <cell r="AY499">
            <v>0</v>
          </cell>
          <cell r="AZ499">
            <v>0</v>
          </cell>
          <cell r="BA499">
            <v>428300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  <cell r="BF499">
            <v>0</v>
          </cell>
          <cell r="BG499" t="str">
            <v/>
          </cell>
          <cell r="BH499">
            <v>0.39507423117709439</v>
          </cell>
        </row>
        <row r="500">
          <cell r="A500" t="str">
            <v>1081-685</v>
          </cell>
          <cell r="B500" t="str">
            <v xml:space="preserve">BQ-EDIFICIO CC AMERICANO                          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357280</v>
          </cell>
          <cell r="O500">
            <v>357280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>
            <v>0</v>
          </cell>
          <cell r="AA500">
            <v>428472</v>
          </cell>
          <cell r="AB500">
            <v>428472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400154</v>
          </cell>
          <cell r="AP500">
            <v>0</v>
          </cell>
          <cell r="AQ500">
            <v>0</v>
          </cell>
          <cell r="AR500">
            <v>0</v>
          </cell>
          <cell r="AS500" t="e">
            <v>#REF!</v>
          </cell>
          <cell r="AU500" t="str">
            <v/>
          </cell>
          <cell r="AV500" t="str">
            <v/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  <cell r="BF500">
            <v>0</v>
          </cell>
          <cell r="BG500" t="str">
            <v/>
          </cell>
          <cell r="BH500">
            <v>1.1992610837438424</v>
          </cell>
        </row>
        <row r="501">
          <cell r="A501" t="str">
            <v>1081-686</v>
          </cell>
          <cell r="B501" t="str">
            <v xml:space="preserve">BQ-ZONA FRANCA CELSIA                             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671500</v>
          </cell>
          <cell r="O501">
            <v>671500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 t="e">
            <v>#REF!</v>
          </cell>
          <cell r="AU501" t="str">
            <v/>
          </cell>
          <cell r="AV501" t="str">
            <v/>
          </cell>
          <cell r="AW501">
            <v>350150</v>
          </cell>
          <cell r="AX501">
            <v>0</v>
          </cell>
          <cell r="AY501">
            <v>0</v>
          </cell>
          <cell r="AZ501">
            <v>0</v>
          </cell>
          <cell r="BA501">
            <v>350150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  <cell r="BF501">
            <v>0</v>
          </cell>
          <cell r="BG501" t="str">
            <v/>
          </cell>
          <cell r="BH501">
            <v>0</v>
          </cell>
        </row>
        <row r="502">
          <cell r="A502" t="str">
            <v>1081-688</v>
          </cell>
          <cell r="B502" t="str">
            <v xml:space="preserve">BQ-OLIMPICA SA                                    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455000</v>
          </cell>
          <cell r="O502">
            <v>455000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280000</v>
          </cell>
          <cell r="AB502">
            <v>280000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494312</v>
          </cell>
          <cell r="AP502">
            <v>0</v>
          </cell>
          <cell r="AQ502">
            <v>0</v>
          </cell>
          <cell r="AR502">
            <v>0</v>
          </cell>
          <cell r="AS502" t="e">
            <v>#REF!</v>
          </cell>
          <cell r="AU502" t="str">
            <v/>
          </cell>
          <cell r="AV502" t="str">
            <v/>
          </cell>
          <cell r="AW502">
            <v>2142649</v>
          </cell>
          <cell r="AX502">
            <v>0</v>
          </cell>
          <cell r="AY502">
            <v>0</v>
          </cell>
          <cell r="AZ502">
            <v>0</v>
          </cell>
          <cell r="BA502">
            <v>2142649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  <cell r="BF502">
            <v>0</v>
          </cell>
          <cell r="BG502" t="str">
            <v/>
          </cell>
          <cell r="BH502">
            <v>0.61538461538461542</v>
          </cell>
        </row>
        <row r="503">
          <cell r="A503" t="str">
            <v>1081-689</v>
          </cell>
          <cell r="B503" t="str">
            <v xml:space="preserve">BQ-EDIFICIO CC AMERICANO                          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2548000</v>
          </cell>
          <cell r="O503">
            <v>2548000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1600</v>
          </cell>
          <cell r="AB503">
            <v>1600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2853760</v>
          </cell>
          <cell r="AP503">
            <v>0</v>
          </cell>
          <cell r="AQ503">
            <v>0</v>
          </cell>
          <cell r="AR503">
            <v>0</v>
          </cell>
          <cell r="AS503" t="e">
            <v>#REF!</v>
          </cell>
          <cell r="AU503" t="str">
            <v/>
          </cell>
          <cell r="AV503" t="str">
            <v/>
          </cell>
          <cell r="AW503">
            <v>700000</v>
          </cell>
          <cell r="AX503">
            <v>0</v>
          </cell>
          <cell r="AY503">
            <v>0</v>
          </cell>
          <cell r="AZ503">
            <v>0</v>
          </cell>
          <cell r="BA503">
            <v>700000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  <cell r="BF503">
            <v>0</v>
          </cell>
          <cell r="BG503" t="str">
            <v/>
          </cell>
          <cell r="BH503">
            <v>6.2794348508634224E-4</v>
          </cell>
        </row>
        <row r="504">
          <cell r="A504" t="str">
            <v>1081-690</v>
          </cell>
          <cell r="B504" t="str">
            <v xml:space="preserve">BQ-CTRO CIAL BUENAVISTA                           </v>
          </cell>
          <cell r="C504">
            <v>0</v>
          </cell>
          <cell r="D504">
            <v>0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  <cell r="N504">
            <v>0</v>
          </cell>
          <cell r="O504">
            <v>0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132449</v>
          </cell>
          <cell r="AB504">
            <v>132449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 t="e">
            <v>#REF!</v>
          </cell>
          <cell r="AU504" t="str">
            <v/>
          </cell>
          <cell r="AV504" t="str">
            <v/>
          </cell>
          <cell r="AW504">
            <v>2225150</v>
          </cell>
          <cell r="AX504">
            <v>0</v>
          </cell>
          <cell r="AY504">
            <v>0</v>
          </cell>
          <cell r="AZ504">
            <v>0</v>
          </cell>
          <cell r="BA504">
            <v>2225150</v>
          </cell>
          <cell r="BB504">
            <v>631935</v>
          </cell>
          <cell r="BC504">
            <v>0</v>
          </cell>
          <cell r="BD504">
            <v>0</v>
          </cell>
          <cell r="BE504">
            <v>0</v>
          </cell>
          <cell r="BF504">
            <v>631935</v>
          </cell>
          <cell r="BG504" t="str">
            <v/>
          </cell>
          <cell r="BH504" t="str">
            <v/>
          </cell>
        </row>
        <row r="505">
          <cell r="A505" t="str">
            <v>1081-691</v>
          </cell>
          <cell r="B505" t="str">
            <v xml:space="preserve">BQ-CTRO CIAL BUENAVISTA                           </v>
          </cell>
          <cell r="C505">
            <v>0</v>
          </cell>
          <cell r="D505">
            <v>0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>
            <v>0</v>
          </cell>
          <cell r="AA505">
            <v>146342</v>
          </cell>
          <cell r="AB505">
            <v>146342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>
            <v>0</v>
          </cell>
          <cell r="AS505" t="e">
            <v>#REF!</v>
          </cell>
          <cell r="AU505" t="str">
            <v/>
          </cell>
          <cell r="AV505" t="str">
            <v/>
          </cell>
          <cell r="AW505">
            <v>160000</v>
          </cell>
          <cell r="AX505">
            <v>0</v>
          </cell>
          <cell r="AY505">
            <v>0</v>
          </cell>
          <cell r="AZ505">
            <v>0</v>
          </cell>
          <cell r="BA505">
            <v>160000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  <cell r="BF505">
            <v>0</v>
          </cell>
          <cell r="BG505" t="str">
            <v/>
          </cell>
          <cell r="BH505" t="str">
            <v/>
          </cell>
        </row>
        <row r="506">
          <cell r="A506" t="str">
            <v>1081-692</v>
          </cell>
          <cell r="B506" t="str">
            <v xml:space="preserve">BQ-EDIF CC AMERICANO                              </v>
          </cell>
          <cell r="C506">
            <v>0</v>
          </cell>
          <cell r="D506">
            <v>0</v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364000</v>
          </cell>
          <cell r="O506">
            <v>364000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>
            <v>0</v>
          </cell>
          <cell r="AA506">
            <v>502000</v>
          </cell>
          <cell r="AB506">
            <v>502000</v>
          </cell>
          <cell r="AC506">
            <v>0</v>
          </cell>
          <cell r="AD506">
            <v>-251000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407680</v>
          </cell>
          <cell r="AP506">
            <v>0</v>
          </cell>
          <cell r="AQ506">
            <v>0</v>
          </cell>
          <cell r="AR506">
            <v>0</v>
          </cell>
          <cell r="AS506" t="e">
            <v>#REF!</v>
          </cell>
          <cell r="AU506" t="str">
            <v/>
          </cell>
          <cell r="AV506" t="str">
            <v/>
          </cell>
          <cell r="AW506">
            <v>320700</v>
          </cell>
          <cell r="AX506">
            <v>0</v>
          </cell>
          <cell r="AY506">
            <v>0</v>
          </cell>
          <cell r="AZ506">
            <v>0</v>
          </cell>
          <cell r="BA506">
            <v>320700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  <cell r="BF506">
            <v>0</v>
          </cell>
          <cell r="BG506" t="str">
            <v/>
          </cell>
          <cell r="BH506">
            <v>1.3791208791208791</v>
          </cell>
        </row>
        <row r="507">
          <cell r="A507" t="str">
            <v>1081-693</v>
          </cell>
          <cell r="B507" t="str">
            <v xml:space="preserve">BQ-EDIF CC AMERICANO                              </v>
          </cell>
          <cell r="C507">
            <v>0</v>
          </cell>
          <cell r="D507">
            <v>0</v>
          </cell>
          <cell r="E507">
            <v>0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364000</v>
          </cell>
          <cell r="O507">
            <v>364000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>
            <v>0</v>
          </cell>
          <cell r="AA507">
            <v>132000</v>
          </cell>
          <cell r="AB507">
            <v>132000</v>
          </cell>
          <cell r="AC507">
            <v>0</v>
          </cell>
          <cell r="AD507">
            <v>251000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407680</v>
          </cell>
          <cell r="AP507">
            <v>0</v>
          </cell>
          <cell r="AQ507">
            <v>0</v>
          </cell>
          <cell r="AR507">
            <v>0</v>
          </cell>
          <cell r="AS507" t="e">
            <v>#REF!</v>
          </cell>
          <cell r="AU507" t="str">
            <v/>
          </cell>
          <cell r="AV507" t="str">
            <v/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  <cell r="BF507">
            <v>0</v>
          </cell>
          <cell r="BG507" t="str">
            <v/>
          </cell>
          <cell r="BH507">
            <v>0.36263736263736263</v>
          </cell>
        </row>
        <row r="508">
          <cell r="A508" t="str">
            <v>1081-694</v>
          </cell>
          <cell r="B508" t="str">
            <v xml:space="preserve">BQ-EDIF.CC AMERICANO                              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1534625</v>
          </cell>
          <cell r="O508">
            <v>1534625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9600</v>
          </cell>
          <cell r="AB508">
            <v>9600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1718780</v>
          </cell>
          <cell r="AP508">
            <v>0</v>
          </cell>
          <cell r="AQ508">
            <v>0</v>
          </cell>
          <cell r="AR508">
            <v>0</v>
          </cell>
          <cell r="AS508" t="e">
            <v>#REF!</v>
          </cell>
          <cell r="AU508" t="str">
            <v/>
          </cell>
          <cell r="AV508" t="str">
            <v/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623635.81999999995</v>
          </cell>
          <cell r="BC508">
            <v>0</v>
          </cell>
          <cell r="BD508">
            <v>0</v>
          </cell>
          <cell r="BE508">
            <v>0</v>
          </cell>
          <cell r="BF508">
            <v>623635.81999999995</v>
          </cell>
          <cell r="BG508" t="str">
            <v/>
          </cell>
          <cell r="BH508">
            <v>6.2555999022562512E-3</v>
          </cell>
        </row>
        <row r="509">
          <cell r="A509" t="str">
            <v>1081-695</v>
          </cell>
          <cell r="B509" t="str">
            <v xml:space="preserve">BQ-EDIF.CC AMERICANO                              </v>
          </cell>
          <cell r="C509">
            <v>0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403125</v>
          </cell>
          <cell r="O509">
            <v>403125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21000</v>
          </cell>
          <cell r="AB509">
            <v>21000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451500</v>
          </cell>
          <cell r="AP509">
            <v>0</v>
          </cell>
          <cell r="AQ509">
            <v>0</v>
          </cell>
          <cell r="AR509">
            <v>0</v>
          </cell>
          <cell r="AS509" t="e">
            <v>#REF!</v>
          </cell>
          <cell r="AU509" t="str">
            <v/>
          </cell>
          <cell r="AV509" t="str">
            <v/>
          </cell>
          <cell r="AW509">
            <v>74000</v>
          </cell>
          <cell r="AX509">
            <v>0</v>
          </cell>
          <cell r="AY509">
            <v>0</v>
          </cell>
          <cell r="AZ509">
            <v>0</v>
          </cell>
          <cell r="BA509">
            <v>74000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  <cell r="BF509">
            <v>0</v>
          </cell>
          <cell r="BG509" t="str">
            <v/>
          </cell>
          <cell r="BH509">
            <v>5.2093023255813956E-2</v>
          </cell>
        </row>
        <row r="510">
          <cell r="A510" t="str">
            <v>1081-696</v>
          </cell>
          <cell r="B510" t="str">
            <v xml:space="preserve">BQ-ZONA FRANCA CELSIA                             </v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2255640</v>
          </cell>
          <cell r="O510">
            <v>2255640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54259</v>
          </cell>
          <cell r="AB510">
            <v>54259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2450527</v>
          </cell>
          <cell r="AP510">
            <v>0</v>
          </cell>
          <cell r="AQ510">
            <v>0</v>
          </cell>
          <cell r="AR510">
            <v>0</v>
          </cell>
          <cell r="AS510" t="e">
            <v>#REF!</v>
          </cell>
          <cell r="AU510" t="str">
            <v/>
          </cell>
          <cell r="AV510" t="str">
            <v/>
          </cell>
          <cell r="AW510">
            <v>427500</v>
          </cell>
          <cell r="AX510">
            <v>0</v>
          </cell>
          <cell r="AY510">
            <v>0</v>
          </cell>
          <cell r="AZ510">
            <v>0</v>
          </cell>
          <cell r="BA510">
            <v>427500</v>
          </cell>
          <cell r="BB510">
            <v>47145</v>
          </cell>
          <cell r="BC510">
            <v>0</v>
          </cell>
          <cell r="BD510">
            <v>0</v>
          </cell>
          <cell r="BE510">
            <v>0</v>
          </cell>
          <cell r="BF510">
            <v>47145</v>
          </cell>
          <cell r="BG510" t="str">
            <v/>
          </cell>
          <cell r="BH510">
            <v>2.4054813711407847E-2</v>
          </cell>
        </row>
        <row r="511">
          <cell r="A511" t="str">
            <v>1081-699</v>
          </cell>
          <cell r="B511" t="str">
            <v xml:space="preserve">BQ-OLIMPICA SA                                    </v>
          </cell>
          <cell r="C511">
            <v>0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487648</v>
          </cell>
          <cell r="AB511">
            <v>487648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  <cell r="AO511">
            <v>0</v>
          </cell>
          <cell r="AP511">
            <v>0</v>
          </cell>
          <cell r="AQ511">
            <v>0</v>
          </cell>
          <cell r="AR511">
            <v>0</v>
          </cell>
          <cell r="AS511" t="e">
            <v>#REF!</v>
          </cell>
          <cell r="AU511" t="str">
            <v/>
          </cell>
          <cell r="AV511" t="str">
            <v/>
          </cell>
          <cell r="AW511">
            <v>525000</v>
          </cell>
          <cell r="AX511">
            <v>0</v>
          </cell>
          <cell r="AY511">
            <v>0</v>
          </cell>
          <cell r="AZ511">
            <v>0</v>
          </cell>
          <cell r="BA511">
            <v>525000</v>
          </cell>
          <cell r="BB511">
            <v>1997691</v>
          </cell>
          <cell r="BC511">
            <v>0</v>
          </cell>
          <cell r="BD511">
            <v>0</v>
          </cell>
          <cell r="BE511">
            <v>0</v>
          </cell>
          <cell r="BF511">
            <v>1997691</v>
          </cell>
          <cell r="BG511" t="str">
            <v/>
          </cell>
          <cell r="BH511" t="str">
            <v/>
          </cell>
        </row>
        <row r="512">
          <cell r="A512" t="str">
            <v>1100-074</v>
          </cell>
          <cell r="B512" t="str">
            <v xml:space="preserve">SMR-OLIMPICA S.A.                                 </v>
          </cell>
          <cell r="C512">
            <v>0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>
            <v>0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>
            <v>0</v>
          </cell>
          <cell r="AS512" t="e">
            <v>#REF!</v>
          </cell>
          <cell r="AU512" t="str">
            <v/>
          </cell>
          <cell r="AV512" t="str">
            <v/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  <cell r="BF512">
            <v>0</v>
          </cell>
          <cell r="BG512" t="str">
            <v/>
          </cell>
          <cell r="BH512" t="str">
            <v/>
          </cell>
          <cell r="BI512" t="str">
            <v>Mail HIDELMAN ago 13/13 trasladar al costo el saldo de la 1420</v>
          </cell>
        </row>
        <row r="513">
          <cell r="A513" t="str">
            <v>1100-111</v>
          </cell>
          <cell r="B513" t="str">
            <v xml:space="preserve">AIU-SMR-SIERRALAGUNA S.A.                         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 t="e">
            <v>#REF!</v>
          </cell>
          <cell r="AU513" t="str">
            <v/>
          </cell>
          <cell r="AV513" t="str">
            <v/>
          </cell>
          <cell r="AW513">
            <v>192519320</v>
          </cell>
          <cell r="AX513">
            <v>0</v>
          </cell>
          <cell r="AY513">
            <v>0</v>
          </cell>
          <cell r="AZ513">
            <v>0</v>
          </cell>
          <cell r="BA513">
            <v>192519320</v>
          </cell>
          <cell r="BB513">
            <v>74925031.840000004</v>
          </cell>
          <cell r="BC513">
            <v>2792799.05</v>
          </cell>
          <cell r="BD513">
            <v>156070829.49000001</v>
          </cell>
          <cell r="BE513">
            <v>0</v>
          </cell>
          <cell r="BF513">
            <v>233788660.38</v>
          </cell>
          <cell r="BG513" t="str">
            <v/>
          </cell>
          <cell r="BH513" t="str">
            <v/>
          </cell>
        </row>
        <row r="514">
          <cell r="A514" t="str">
            <v>1100-120</v>
          </cell>
          <cell r="B514" t="str">
            <v xml:space="preserve">MONT-CAR SINU                                     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173579008.09</v>
          </cell>
          <cell r="AD514">
            <v>0</v>
          </cell>
          <cell r="AE514">
            <v>0</v>
          </cell>
          <cell r="AF514">
            <v>0</v>
          </cell>
          <cell r="AG514">
            <v>149048646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 t="e">
            <v>#REF!</v>
          </cell>
          <cell r="AU514" t="str">
            <v/>
          </cell>
          <cell r="AV514" t="str">
            <v/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3000005</v>
          </cell>
          <cell r="BD514">
            <v>0</v>
          </cell>
          <cell r="BE514">
            <v>0</v>
          </cell>
          <cell r="BF514">
            <v>3000005</v>
          </cell>
          <cell r="BG514" t="str">
            <v/>
          </cell>
          <cell r="BH514" t="str">
            <v/>
          </cell>
          <cell r="BI514" t="str">
            <v>En proceso de conciliación con el cliente</v>
          </cell>
        </row>
        <row r="515">
          <cell r="A515" t="str">
            <v>1100-122</v>
          </cell>
          <cell r="B515" t="str">
            <v xml:space="preserve">BQ-LABORAT. INCOBRA                               </v>
          </cell>
          <cell r="C515">
            <v>0</v>
          </cell>
          <cell r="D515">
            <v>0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 t="e">
            <v>#REF!</v>
          </cell>
          <cell r="AU515" t="str">
            <v/>
          </cell>
          <cell r="AV515" t="str">
            <v/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  <cell r="BF515">
            <v>0</v>
          </cell>
          <cell r="BG515" t="str">
            <v/>
          </cell>
          <cell r="BH515" t="str">
            <v/>
          </cell>
        </row>
        <row r="516">
          <cell r="A516" t="str">
            <v>1100-130</v>
          </cell>
          <cell r="B516" t="str">
            <v xml:space="preserve">AIU-BQ-AS CONSTRUCCIONES                          </v>
          </cell>
          <cell r="C516">
            <v>0</v>
          </cell>
          <cell r="D516">
            <v>0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  <cell r="O516">
            <v>0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>
            <v>0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-5500000</v>
          </cell>
          <cell r="AL516">
            <v>0</v>
          </cell>
          <cell r="AM516">
            <v>0</v>
          </cell>
          <cell r="AN516">
            <v>-5500000</v>
          </cell>
          <cell r="AO516">
            <v>0</v>
          </cell>
          <cell r="AP516">
            <v>0</v>
          </cell>
          <cell r="AQ516">
            <v>0</v>
          </cell>
          <cell r="AR516">
            <v>0</v>
          </cell>
          <cell r="AS516" t="e">
            <v>#REF!</v>
          </cell>
          <cell r="AU516" t="str">
            <v/>
          </cell>
          <cell r="AV516" t="str">
            <v/>
          </cell>
          <cell r="AW516">
            <v>870433932</v>
          </cell>
          <cell r="AX516">
            <v>0</v>
          </cell>
          <cell r="AY516">
            <v>0</v>
          </cell>
          <cell r="AZ516">
            <v>0</v>
          </cell>
          <cell r="BA516">
            <v>870433932</v>
          </cell>
          <cell r="BB516">
            <v>1029412435.37</v>
          </cell>
          <cell r="BC516">
            <v>52206898.130000003</v>
          </cell>
          <cell r="BD516">
            <v>2800</v>
          </cell>
          <cell r="BE516">
            <v>0</v>
          </cell>
          <cell r="BF516">
            <v>1081622133.5</v>
          </cell>
          <cell r="BG516" t="str">
            <v/>
          </cell>
          <cell r="BH516" t="str">
            <v/>
          </cell>
        </row>
        <row r="517">
          <cell r="A517" t="str">
            <v>1100-145</v>
          </cell>
          <cell r="B517" t="str">
            <v xml:space="preserve">AIU-VPAR-HOTEL SONESTA                            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 t="e">
            <v>#REF!</v>
          </cell>
          <cell r="AU517" t="str">
            <v/>
          </cell>
          <cell r="AV517" t="str">
            <v/>
          </cell>
          <cell r="AW517">
            <v>946870981</v>
          </cell>
          <cell r="AX517">
            <v>0</v>
          </cell>
          <cell r="AY517">
            <v>0</v>
          </cell>
          <cell r="AZ517">
            <v>0</v>
          </cell>
          <cell r="BA517">
            <v>946870981</v>
          </cell>
          <cell r="BB517">
            <v>773845348.96000004</v>
          </cell>
          <cell r="BC517">
            <v>19188248.719999999</v>
          </cell>
          <cell r="BD517">
            <v>0</v>
          </cell>
          <cell r="BE517">
            <v>0</v>
          </cell>
          <cell r="BF517">
            <v>793033597.68000007</v>
          </cell>
          <cell r="BG517" t="str">
            <v/>
          </cell>
          <cell r="BH517" t="str">
            <v/>
          </cell>
        </row>
        <row r="518">
          <cell r="A518" t="str">
            <v>1100-166</v>
          </cell>
          <cell r="B518" t="str">
            <v xml:space="preserve">AIU-BQ-HOTEL DANN CARLTON                         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  <cell r="Y518">
            <v>0</v>
          </cell>
          <cell r="Z518">
            <v>0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>
            <v>0</v>
          </cell>
          <cell r="AO518">
            <v>0</v>
          </cell>
          <cell r="AP518">
            <v>0</v>
          </cell>
          <cell r="AQ518">
            <v>165807760.16</v>
          </cell>
          <cell r="AR518">
            <v>132013533</v>
          </cell>
          <cell r="AS518" t="e">
            <v>#REF!</v>
          </cell>
          <cell r="AU518" t="str">
            <v/>
          </cell>
          <cell r="AV518" t="str">
            <v/>
          </cell>
          <cell r="AW518">
            <v>0</v>
          </cell>
          <cell r="AX518">
            <v>0</v>
          </cell>
          <cell r="AY518">
            <v>138553351</v>
          </cell>
          <cell r="AZ518">
            <v>37430540</v>
          </cell>
          <cell r="BA518">
            <v>175983891</v>
          </cell>
          <cell r="BB518">
            <v>0</v>
          </cell>
          <cell r="BC518">
            <v>0</v>
          </cell>
          <cell r="BD518">
            <v>106233508.2</v>
          </cell>
          <cell r="BE518">
            <v>38025553.880000003</v>
          </cell>
          <cell r="BF518">
            <v>144259062.08000001</v>
          </cell>
          <cell r="BG518">
            <v>0.79618428517827222</v>
          </cell>
          <cell r="BH518" t="str">
            <v/>
          </cell>
          <cell r="BI518" t="str">
            <v>En ejecución 2011 (MAIL DE ANDREA CC CERRADO A AGO 2012)</v>
          </cell>
        </row>
        <row r="519">
          <cell r="A519" t="str">
            <v>1100-167</v>
          </cell>
          <cell r="B519" t="str">
            <v xml:space="preserve">AIU-RACHA-EST.BALLENA-ISM                         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222896248.47999999</v>
          </cell>
          <cell r="AR519">
            <v>181138842</v>
          </cell>
          <cell r="AS519" t="e">
            <v>#REF!</v>
          </cell>
          <cell r="AU519" t="str">
            <v/>
          </cell>
          <cell r="AV519" t="str">
            <v/>
          </cell>
          <cell r="AW519">
            <v>0</v>
          </cell>
          <cell r="AX519">
            <v>0</v>
          </cell>
          <cell r="AY519">
            <v>0</v>
          </cell>
          <cell r="AZ519">
            <v>236516255</v>
          </cell>
          <cell r="BA519">
            <v>236516255</v>
          </cell>
          <cell r="BB519">
            <v>0</v>
          </cell>
          <cell r="BC519">
            <v>0</v>
          </cell>
          <cell r="BD519">
            <v>0</v>
          </cell>
          <cell r="BE519">
            <v>183840432</v>
          </cell>
          <cell r="BF519">
            <v>183840432</v>
          </cell>
          <cell r="BG519">
            <v>0.81265989551301576</v>
          </cell>
          <cell r="BH519" t="str">
            <v/>
          </cell>
        </row>
        <row r="520">
          <cell r="A520" t="str">
            <v>1100-168</v>
          </cell>
          <cell r="B520" t="str">
            <v xml:space="preserve">AIU-SMR-PROKSOL T-EMPRESA                         </v>
          </cell>
          <cell r="C520">
            <v>0</v>
          </cell>
          <cell r="D520">
            <v>0</v>
          </cell>
          <cell r="E520">
            <v>0</v>
          </cell>
          <cell r="F520">
            <v>24841017</v>
          </cell>
          <cell r="G520">
            <v>0</v>
          </cell>
          <cell r="H520">
            <v>29627009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54468026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3348252</v>
          </cell>
          <cell r="U520">
            <v>35000000</v>
          </cell>
          <cell r="V520">
            <v>15219048</v>
          </cell>
          <cell r="W520">
            <v>899782</v>
          </cell>
          <cell r="X520">
            <v>221237</v>
          </cell>
          <cell r="Y520">
            <v>226028</v>
          </cell>
          <cell r="Z520">
            <v>222408</v>
          </cell>
          <cell r="AA520">
            <v>258304</v>
          </cell>
          <cell r="AB520">
            <v>55395059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30750475</v>
          </cell>
          <cell r="AQ520">
            <v>351179126</v>
          </cell>
          <cell r="AR520">
            <v>141551862</v>
          </cell>
          <cell r="AS520" t="e">
            <v>#REF!</v>
          </cell>
          <cell r="AU520">
            <v>900035722</v>
          </cell>
          <cell r="AV520" t="str">
            <v xml:space="preserve">PROKSOL S.A.S                           </v>
          </cell>
          <cell r="AW520">
            <v>0</v>
          </cell>
          <cell r="AX520">
            <v>0</v>
          </cell>
          <cell r="AY520">
            <v>0</v>
          </cell>
          <cell r="AZ520">
            <v>7612083</v>
          </cell>
          <cell r="BA520">
            <v>7612083</v>
          </cell>
          <cell r="BB520">
            <v>0</v>
          </cell>
          <cell r="BC520">
            <v>0</v>
          </cell>
          <cell r="BD520">
            <v>0</v>
          </cell>
          <cell r="BE520">
            <v>4631122</v>
          </cell>
          <cell r="BF520">
            <v>4631122</v>
          </cell>
          <cell r="BG520">
            <v>0.40307595617172304</v>
          </cell>
          <cell r="BH520">
            <v>1.0170197649534793</v>
          </cell>
          <cell r="BI520" t="str">
            <v>29/07/2014 MAIL Constanza causar todo al COSTO</v>
          </cell>
        </row>
        <row r="521">
          <cell r="A521" t="str">
            <v>1100-169</v>
          </cell>
          <cell r="B521" t="str">
            <v xml:space="preserve">SMR-PROKSOL-TORR EMPRESAR                         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50759271</v>
          </cell>
          <cell r="I521">
            <v>0</v>
          </cell>
          <cell r="J521">
            <v>0</v>
          </cell>
          <cell r="K521">
            <v>21551724</v>
          </cell>
          <cell r="L521">
            <v>0</v>
          </cell>
          <cell r="M521">
            <v>0</v>
          </cell>
          <cell r="N521">
            <v>0</v>
          </cell>
          <cell r="O521">
            <v>72310995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52644031</v>
          </cell>
          <cell r="V521">
            <v>6884550</v>
          </cell>
          <cell r="W521">
            <v>1780674</v>
          </cell>
          <cell r="X521">
            <v>220328</v>
          </cell>
          <cell r="Y521">
            <v>224302</v>
          </cell>
          <cell r="Z521">
            <v>221124</v>
          </cell>
          <cell r="AA521">
            <v>265142</v>
          </cell>
          <cell r="AB521">
            <v>62240151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>
            <v>53472000</v>
          </cell>
          <cell r="AQ521">
            <v>658138177</v>
          </cell>
          <cell r="AR521">
            <v>682572654</v>
          </cell>
          <cell r="AS521" t="e">
            <v>#REF!</v>
          </cell>
          <cell r="AU521">
            <v>900035722</v>
          </cell>
          <cell r="AV521" t="str">
            <v xml:space="preserve">PROKSOL S.A.S                           </v>
          </cell>
          <cell r="AW521">
            <v>0</v>
          </cell>
          <cell r="AX521">
            <v>0</v>
          </cell>
          <cell r="AY521">
            <v>0</v>
          </cell>
          <cell r="AZ521">
            <v>132182459</v>
          </cell>
          <cell r="BA521">
            <v>132182459</v>
          </cell>
          <cell r="BB521">
            <v>0</v>
          </cell>
          <cell r="BC521">
            <v>0</v>
          </cell>
          <cell r="BD521">
            <v>0</v>
          </cell>
          <cell r="BE521">
            <v>111336622</v>
          </cell>
          <cell r="BF521">
            <v>111336622</v>
          </cell>
          <cell r="BG521">
            <v>1.0371266670950163</v>
          </cell>
          <cell r="BH521">
            <v>0.8607287315020351</v>
          </cell>
          <cell r="BI521" t="str">
            <v>29/07/2014 MAIL Constanza causar todo al COSTO</v>
          </cell>
        </row>
        <row r="522">
          <cell r="A522" t="str">
            <v>1100-170</v>
          </cell>
          <cell r="B522" t="str">
            <v xml:space="preserve">AIU-SOL-CONCON-PLAZADESOL                         </v>
          </cell>
          <cell r="C522">
            <v>0</v>
          </cell>
          <cell r="D522">
            <v>114199050</v>
          </cell>
          <cell r="E522">
            <v>-114199050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>
            <v>165184</v>
          </cell>
          <cell r="Q522">
            <v>212627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5000</v>
          </cell>
          <cell r="Z522">
            <v>0</v>
          </cell>
          <cell r="AA522">
            <v>0</v>
          </cell>
          <cell r="AB522">
            <v>382811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1620349485.1300001</v>
          </cell>
          <cell r="AR522">
            <v>1344822458</v>
          </cell>
          <cell r="AS522" t="e">
            <v>#REF!</v>
          </cell>
          <cell r="AU522">
            <v>890901110</v>
          </cell>
          <cell r="AV522" t="str">
            <v xml:space="preserve">CONSTRUCTORA CONCONCRETO SA             </v>
          </cell>
          <cell r="AW522">
            <v>0</v>
          </cell>
          <cell r="AX522">
            <v>0</v>
          </cell>
          <cell r="AY522">
            <v>0</v>
          </cell>
          <cell r="AZ522">
            <v>787760622</v>
          </cell>
          <cell r="BA522">
            <v>787760622</v>
          </cell>
          <cell r="BB522">
            <v>0</v>
          </cell>
          <cell r="BC522">
            <v>0</v>
          </cell>
          <cell r="BD522">
            <v>0</v>
          </cell>
          <cell r="BE522">
            <v>698222729.42999995</v>
          </cell>
          <cell r="BF522">
            <v>698222729.42999995</v>
          </cell>
          <cell r="BG522">
            <v>0.82995827155899349</v>
          </cell>
          <cell r="BH522" t="str">
            <v/>
          </cell>
          <cell r="BI522" t="str">
            <v>MAIL SEP 10 DE 2013 ANDREA CONTRATO CERRADO</v>
          </cell>
        </row>
        <row r="523">
          <cell r="A523" t="str">
            <v>1100-171</v>
          </cell>
          <cell r="B523" t="str">
            <v xml:space="preserve">AIU-SMR-SIERRALAGUNA-ARIA                         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>
            <v>0</v>
          </cell>
          <cell r="AQ523">
            <v>138217178.31</v>
          </cell>
          <cell r="AR523">
            <v>113119404</v>
          </cell>
          <cell r="AS523" t="e">
            <v>#REF!</v>
          </cell>
          <cell r="AU523">
            <v>900115437</v>
          </cell>
          <cell r="AV523" t="str">
            <v xml:space="preserve">SIERRALAGUNA S.A.                       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  <cell r="BF523">
            <v>0</v>
          </cell>
          <cell r="BG523">
            <v>0.81841783621345876</v>
          </cell>
          <cell r="BH523" t="str">
            <v/>
          </cell>
          <cell r="BI523" t="str">
            <v>Contrato cerrado informa Andrea ene1 /2014</v>
          </cell>
        </row>
        <row r="524">
          <cell r="A524" t="str">
            <v>1100-172</v>
          </cell>
          <cell r="B524" t="str">
            <v xml:space="preserve">AIU-BQ-LA MISERICORDIA                            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92451637</v>
          </cell>
          <cell r="I524">
            <v>10400000</v>
          </cell>
          <cell r="J524">
            <v>17350000</v>
          </cell>
          <cell r="K524">
            <v>0</v>
          </cell>
          <cell r="L524">
            <v>39000000</v>
          </cell>
          <cell r="M524">
            <v>68250000</v>
          </cell>
          <cell r="N524">
            <v>0</v>
          </cell>
          <cell r="O524">
            <v>227451637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80141968.299999997</v>
          </cell>
          <cell r="V524">
            <v>8905920</v>
          </cell>
          <cell r="W524">
            <v>15060593</v>
          </cell>
          <cell r="X524">
            <v>0</v>
          </cell>
          <cell r="Y524">
            <v>33783243</v>
          </cell>
          <cell r="Z524">
            <v>59418596</v>
          </cell>
          <cell r="AA524">
            <v>0</v>
          </cell>
          <cell r="AB524">
            <v>197310320.30000001</v>
          </cell>
          <cell r="AC524">
            <v>5672874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4900000</v>
          </cell>
          <cell r="AJ524">
            <v>2265000</v>
          </cell>
          <cell r="AK524">
            <v>0</v>
          </cell>
          <cell r="AL524">
            <v>0</v>
          </cell>
          <cell r="AM524">
            <v>0</v>
          </cell>
          <cell r="AN524">
            <v>7165000</v>
          </cell>
          <cell r="AO524">
            <v>211569389.47999999</v>
          </cell>
          <cell r="AP524">
            <v>0</v>
          </cell>
          <cell r="AQ524">
            <v>942486491.88</v>
          </cell>
          <cell r="AR524">
            <v>816167824</v>
          </cell>
          <cell r="AS524" t="e">
            <v>#REF!</v>
          </cell>
          <cell r="AU524">
            <v>900465319</v>
          </cell>
          <cell r="AV524" t="str">
            <v xml:space="preserve">OINSAMED S.A.S.                         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  <cell r="BF524">
            <v>0</v>
          </cell>
          <cell r="BG524">
            <v>0.86597296728568574</v>
          </cell>
          <cell r="BH524">
            <v>0.8674825246476463</v>
          </cell>
        </row>
        <row r="525">
          <cell r="A525" t="str">
            <v>1100-173</v>
          </cell>
          <cell r="B525" t="str">
            <v xml:space="preserve">AIU-SMR-UT S.MARTA-POLICI                         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>
            <v>0</v>
          </cell>
          <cell r="Q525">
            <v>32220690</v>
          </cell>
          <cell r="R525">
            <v>7727336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39642504</v>
          </cell>
          <cell r="X525">
            <v>0</v>
          </cell>
          <cell r="Y525">
            <v>10000</v>
          </cell>
          <cell r="Z525">
            <v>0</v>
          </cell>
          <cell r="AA525">
            <v>-10000</v>
          </cell>
          <cell r="AB525">
            <v>79590530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>
            <v>0</v>
          </cell>
          <cell r="AQ525">
            <v>1204289310.24</v>
          </cell>
          <cell r="AR525">
            <v>1011572893</v>
          </cell>
          <cell r="AS525" t="e">
            <v>#REF!</v>
          </cell>
          <cell r="AU525">
            <v>900557154</v>
          </cell>
          <cell r="AV525" t="str">
            <v xml:space="preserve">UNION TEMPORAL SANTA MARTA 2012         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  <cell r="BF525">
            <v>0</v>
          </cell>
          <cell r="BG525">
            <v>0.8399749830864196</v>
          </cell>
          <cell r="BH525" t="str">
            <v/>
          </cell>
          <cell r="BI525" t="str">
            <v>Contrato Cerrado Pendiente Acta de Entrega Final, ya se ejecuto todo el proyecto</v>
          </cell>
        </row>
        <row r="526">
          <cell r="A526" t="str">
            <v>1100-174</v>
          </cell>
          <cell r="B526" t="str">
            <v xml:space="preserve">AIU-SMR-CABO TORTUGA                              </v>
          </cell>
          <cell r="C526">
            <v>0</v>
          </cell>
          <cell r="D526">
            <v>879880361</v>
          </cell>
          <cell r="E526">
            <v>0</v>
          </cell>
          <cell r="F526">
            <v>234178332</v>
          </cell>
          <cell r="G526">
            <v>28600000</v>
          </cell>
          <cell r="H526">
            <v>62296532</v>
          </cell>
          <cell r="I526">
            <v>50000000</v>
          </cell>
          <cell r="J526">
            <v>34300000</v>
          </cell>
          <cell r="K526">
            <v>18601413</v>
          </cell>
          <cell r="L526">
            <v>9000000</v>
          </cell>
          <cell r="M526">
            <v>379890166</v>
          </cell>
          <cell r="N526">
            <v>16000000</v>
          </cell>
          <cell r="O526">
            <v>1712746804</v>
          </cell>
          <cell r="P526">
            <v>0</v>
          </cell>
          <cell r="Q526">
            <v>740901102</v>
          </cell>
          <cell r="R526">
            <v>0</v>
          </cell>
          <cell r="S526">
            <v>199327208.25</v>
          </cell>
          <cell r="T526">
            <v>21922805</v>
          </cell>
          <cell r="U526">
            <v>52308483</v>
          </cell>
          <cell r="V526">
            <v>41352207</v>
          </cell>
          <cell r="W526">
            <v>29751114</v>
          </cell>
          <cell r="X526">
            <v>16175142</v>
          </cell>
          <cell r="Y526">
            <v>8865902</v>
          </cell>
          <cell r="Z526">
            <v>317862315</v>
          </cell>
          <cell r="AA526">
            <v>13675706</v>
          </cell>
          <cell r="AB526">
            <v>1442141984.25</v>
          </cell>
          <cell r="AC526">
            <v>0</v>
          </cell>
          <cell r="AD526">
            <v>0</v>
          </cell>
          <cell r="AE526">
            <v>0</v>
          </cell>
          <cell r="AF526">
            <v>253498587</v>
          </cell>
          <cell r="AG526">
            <v>0</v>
          </cell>
          <cell r="AH526">
            <v>0</v>
          </cell>
          <cell r="AI526">
            <v>1518658</v>
          </cell>
          <cell r="AJ526">
            <v>45000000</v>
          </cell>
          <cell r="AK526">
            <v>0</v>
          </cell>
          <cell r="AL526">
            <v>0</v>
          </cell>
          <cell r="AM526">
            <v>0</v>
          </cell>
          <cell r="AN526">
            <v>46518658</v>
          </cell>
          <cell r="AO526">
            <v>0</v>
          </cell>
          <cell r="AP526">
            <v>449552551</v>
          </cell>
          <cell r="AQ526">
            <v>4325899097</v>
          </cell>
          <cell r="AR526">
            <v>3642612735</v>
          </cell>
          <cell r="AS526" t="e">
            <v>#REF!</v>
          </cell>
          <cell r="AU526">
            <v>900471040</v>
          </cell>
          <cell r="AV526" t="str">
            <v xml:space="preserve">CABO TORTUGA S.A.S.                     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  <cell r="BF526">
            <v>0</v>
          </cell>
          <cell r="BG526">
            <v>0.84204754972813456</v>
          </cell>
          <cell r="BH526">
            <v>0.84200535705685076</v>
          </cell>
        </row>
        <row r="527">
          <cell r="A527" t="str">
            <v>1100-175</v>
          </cell>
          <cell r="B527" t="str">
            <v xml:space="preserve">AIU-CGENA-HOT LAS BOVEDAS                         </v>
          </cell>
          <cell r="C527">
            <v>0</v>
          </cell>
          <cell r="D527">
            <v>14692969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14692969</v>
          </cell>
          <cell r="P527">
            <v>59621491</v>
          </cell>
          <cell r="Q527">
            <v>440322</v>
          </cell>
          <cell r="R527">
            <v>235716</v>
          </cell>
          <cell r="S527">
            <v>6422610</v>
          </cell>
          <cell r="T527">
            <v>5485547</v>
          </cell>
          <cell r="U527">
            <v>12149189</v>
          </cell>
          <cell r="V527">
            <v>181620</v>
          </cell>
          <cell r="W527">
            <v>1919275</v>
          </cell>
          <cell r="X527">
            <v>6447396</v>
          </cell>
          <cell r="Y527">
            <v>871620</v>
          </cell>
          <cell r="Z527">
            <v>0</v>
          </cell>
          <cell r="AA527">
            <v>0</v>
          </cell>
          <cell r="AB527">
            <v>93774786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114048429.05</v>
          </cell>
          <cell r="AR527">
            <v>91449260</v>
          </cell>
          <cell r="AS527" t="e">
            <v>#REF!</v>
          </cell>
          <cell r="AU527">
            <v>800224062</v>
          </cell>
          <cell r="AV527" t="str">
            <v xml:space="preserve">LAS BOVEDAS S.A.S.                      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  <cell r="BF527">
            <v>0</v>
          </cell>
          <cell r="BG527">
            <v>0.80184585409683906</v>
          </cell>
          <cell r="BH527">
            <v>6.3822897877209162</v>
          </cell>
          <cell r="BI527" t="str">
            <v>Pendiente Acta de Entrega Final, ya se ejecuto todo el proyecto</v>
          </cell>
        </row>
        <row r="528">
          <cell r="A528" t="str">
            <v>1100-176</v>
          </cell>
          <cell r="B528" t="str">
            <v xml:space="preserve">AIU-CGENA-HOT STA CLARA                           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>
            <v>8913</v>
          </cell>
          <cell r="Q528">
            <v>37467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46380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>
            <v>0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144629134.75</v>
          </cell>
          <cell r="AR528">
            <v>116844660</v>
          </cell>
          <cell r="AS528" t="e">
            <v>#REF!</v>
          </cell>
          <cell r="AU528">
            <v>800224062</v>
          </cell>
          <cell r="AV528" t="str">
            <v xml:space="preserve">LAS BOVEDAS S.A.S.                      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>
            <v>0</v>
          </cell>
          <cell r="BC528">
            <v>0</v>
          </cell>
          <cell r="BD528">
            <v>0</v>
          </cell>
          <cell r="BE528">
            <v>0</v>
          </cell>
          <cell r="BF528">
            <v>0</v>
          </cell>
          <cell r="BG528">
            <v>0.80789157870558304</v>
          </cell>
          <cell r="BH528" t="str">
            <v/>
          </cell>
          <cell r="BI528" t="str">
            <v>Pendiente Acta de Entrega Final, ya se ejecuto todo el proyecto</v>
          </cell>
        </row>
        <row r="529">
          <cell r="A529" t="str">
            <v>1100-177</v>
          </cell>
          <cell r="B529" t="str">
            <v xml:space="preserve">AIU-MONT-CC BUENAVISTA                            </v>
          </cell>
          <cell r="C529">
            <v>151000000</v>
          </cell>
          <cell r="D529">
            <v>47010801</v>
          </cell>
          <cell r="E529">
            <v>12599050</v>
          </cell>
          <cell r="F529">
            <v>3600000</v>
          </cell>
          <cell r="G529">
            <v>54000000</v>
          </cell>
          <cell r="H529">
            <v>9500000</v>
          </cell>
          <cell r="I529">
            <v>90000000</v>
          </cell>
          <cell r="J529">
            <v>0</v>
          </cell>
          <cell r="K529">
            <v>-86000000</v>
          </cell>
          <cell r="L529">
            <v>86816308</v>
          </cell>
          <cell r="M529">
            <v>20000000</v>
          </cell>
          <cell r="N529">
            <v>0</v>
          </cell>
          <cell r="O529">
            <v>388526159</v>
          </cell>
          <cell r="P529">
            <v>127392742</v>
          </cell>
          <cell r="Q529">
            <v>39246943</v>
          </cell>
          <cell r="R529">
            <v>10760701</v>
          </cell>
          <cell r="S529">
            <v>3078763</v>
          </cell>
          <cell r="T529">
            <v>45466538</v>
          </cell>
          <cell r="U529">
            <v>9306947</v>
          </cell>
          <cell r="V529">
            <v>0</v>
          </cell>
          <cell r="W529">
            <v>0</v>
          </cell>
          <cell r="X529">
            <v>1726236</v>
          </cell>
          <cell r="Y529">
            <v>10398710</v>
          </cell>
          <cell r="Z529">
            <v>5164237</v>
          </cell>
          <cell r="AA529">
            <v>2607827</v>
          </cell>
          <cell r="AB529">
            <v>255149644</v>
          </cell>
          <cell r="AC529">
            <v>0</v>
          </cell>
          <cell r="AD529">
            <v>21940193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53722372</v>
          </cell>
          <cell r="AQ529">
            <v>2899369390.4000001</v>
          </cell>
          <cell r="AR529">
            <v>2442372947</v>
          </cell>
          <cell r="AS529" t="e">
            <v>#REF!</v>
          </cell>
          <cell r="AU529">
            <v>800170065</v>
          </cell>
          <cell r="AV529" t="str">
            <v xml:space="preserve">AS CONSTRUCCIONES LTDA                  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  <cell r="BF529">
            <v>0</v>
          </cell>
          <cell r="BG529">
            <v>0.8423807449602162</v>
          </cell>
          <cell r="BH529">
            <v>0.65671162182930387</v>
          </cell>
          <cell r="BI529" t="str">
            <v>Ojo trasladar saldo 27 al ingreso excepto 20.000.000</v>
          </cell>
        </row>
        <row r="530">
          <cell r="A530" t="str">
            <v>1100-178</v>
          </cell>
          <cell r="B530" t="str">
            <v xml:space="preserve">SMR-PROKSOL                                       </v>
          </cell>
          <cell r="C530">
            <v>0</v>
          </cell>
          <cell r="D530">
            <v>77689209</v>
          </cell>
          <cell r="E530">
            <v>0</v>
          </cell>
          <cell r="F530">
            <v>13655172</v>
          </cell>
          <cell r="G530">
            <v>0</v>
          </cell>
          <cell r="H530">
            <v>23785761</v>
          </cell>
          <cell r="I530">
            <v>60000000</v>
          </cell>
          <cell r="J530">
            <v>1800000</v>
          </cell>
          <cell r="K530">
            <v>-21551724</v>
          </cell>
          <cell r="L530">
            <v>0</v>
          </cell>
          <cell r="M530">
            <v>0</v>
          </cell>
          <cell r="N530">
            <v>0</v>
          </cell>
          <cell r="O530">
            <v>155378418</v>
          </cell>
          <cell r="P530">
            <v>0</v>
          </cell>
          <cell r="Q530">
            <v>63392263</v>
          </cell>
          <cell r="R530">
            <v>0</v>
          </cell>
          <cell r="S530">
            <v>10612829</v>
          </cell>
          <cell r="T530">
            <v>0</v>
          </cell>
          <cell r="U530">
            <v>19922041</v>
          </cell>
          <cell r="V530">
            <v>367465</v>
          </cell>
          <cell r="W530">
            <v>83138583</v>
          </cell>
          <cell r="X530">
            <v>2412750</v>
          </cell>
          <cell r="Y530">
            <v>-11081912</v>
          </cell>
          <cell r="Z530">
            <v>221124</v>
          </cell>
          <cell r="AA530">
            <v>8762125</v>
          </cell>
          <cell r="AB530">
            <v>177747268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47225274</v>
          </cell>
          <cell r="AQ530">
            <v>279785218</v>
          </cell>
          <cell r="AR530">
            <v>228297062</v>
          </cell>
          <cell r="AS530" t="e">
            <v>#REF!</v>
          </cell>
          <cell r="AU530">
            <v>900035722</v>
          </cell>
          <cell r="AV530" t="str">
            <v xml:space="preserve">PROKSOL S.A.S                           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  <cell r="BF530">
            <v>0</v>
          </cell>
          <cell r="BG530">
            <v>0.81597256506953841</v>
          </cell>
          <cell r="BH530">
            <v>1.1439636874150694</v>
          </cell>
          <cell r="BI530" t="str">
            <v>Contrato cerrado 29/07/2014 MAIL Constanza TRASLADAR A 41 60MM</v>
          </cell>
        </row>
        <row r="531">
          <cell r="A531" t="str">
            <v>1100-179</v>
          </cell>
          <cell r="B531" t="str">
            <v xml:space="preserve">AIU-MONT-SOCINSA                                  </v>
          </cell>
          <cell r="C531">
            <v>0</v>
          </cell>
          <cell r="D531">
            <v>51599535</v>
          </cell>
          <cell r="E531">
            <v>901682</v>
          </cell>
          <cell r="F531">
            <v>-12503994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>
            <v>39997223</v>
          </cell>
          <cell r="P531">
            <v>0</v>
          </cell>
          <cell r="Q531">
            <v>43563934</v>
          </cell>
          <cell r="R531">
            <v>761220</v>
          </cell>
          <cell r="S531">
            <v>0</v>
          </cell>
          <cell r="T531">
            <v>-36617237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7707917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>
            <v>0</v>
          </cell>
          <cell r="AQ531">
            <v>408082980.24000001</v>
          </cell>
          <cell r="AR531">
            <v>344519089</v>
          </cell>
          <cell r="AS531" t="e">
            <v>#REF!</v>
          </cell>
          <cell r="AU531">
            <v>802001157</v>
          </cell>
          <cell r="AV531" t="str">
            <v>SOCIEDAD COLOMBIANA DE INVERSIONES COMER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  <cell r="BF531">
            <v>0</v>
          </cell>
          <cell r="BG531">
            <v>0.84423782829017502</v>
          </cell>
          <cell r="BH531">
            <v>0.19271130398227898</v>
          </cell>
        </row>
        <row r="532">
          <cell r="A532" t="str">
            <v>1100-180</v>
          </cell>
          <cell r="B532" t="str">
            <v xml:space="preserve">AIU-CGENA-ARQ E ING ASOC                          </v>
          </cell>
          <cell r="C532">
            <v>0</v>
          </cell>
          <cell r="D532">
            <v>184113739</v>
          </cell>
          <cell r="E532">
            <v>182844965</v>
          </cell>
          <cell r="F532">
            <v>0</v>
          </cell>
          <cell r="G532">
            <v>172350786</v>
          </cell>
          <cell r="H532">
            <v>398132620</v>
          </cell>
          <cell r="I532">
            <v>307492850</v>
          </cell>
          <cell r="J532">
            <v>0</v>
          </cell>
          <cell r="K532">
            <v>0</v>
          </cell>
          <cell r="L532">
            <v>62704562</v>
          </cell>
          <cell r="M532">
            <v>0</v>
          </cell>
          <cell r="N532">
            <v>279858295</v>
          </cell>
          <cell r="O532">
            <v>1587497817</v>
          </cell>
          <cell r="P532">
            <v>0</v>
          </cell>
          <cell r="Q532">
            <v>154691127</v>
          </cell>
          <cell r="R532">
            <v>153625112</v>
          </cell>
          <cell r="S532">
            <v>0</v>
          </cell>
          <cell r="T532">
            <v>144807973</v>
          </cell>
          <cell r="U532">
            <v>334508354</v>
          </cell>
          <cell r="V532">
            <v>258353428</v>
          </cell>
          <cell r="W532">
            <v>0</v>
          </cell>
          <cell r="X532">
            <v>0</v>
          </cell>
          <cell r="Y532">
            <v>52683952</v>
          </cell>
          <cell r="Z532">
            <v>0</v>
          </cell>
          <cell r="AA532">
            <v>235135060</v>
          </cell>
          <cell r="AB532">
            <v>1333805006</v>
          </cell>
          <cell r="AC532">
            <v>403052094.25999999</v>
          </cell>
          <cell r="AD532">
            <v>0</v>
          </cell>
          <cell r="AE532">
            <v>0</v>
          </cell>
          <cell r="AF532">
            <v>0</v>
          </cell>
          <cell r="AG532">
            <v>130581352</v>
          </cell>
          <cell r="AH532">
            <v>0</v>
          </cell>
          <cell r="AI532">
            <v>0</v>
          </cell>
          <cell r="AJ532">
            <v>11278361</v>
          </cell>
          <cell r="AK532">
            <v>3519516</v>
          </cell>
          <cell r="AL532">
            <v>0</v>
          </cell>
          <cell r="AM532">
            <v>0</v>
          </cell>
          <cell r="AN532">
            <v>14797877</v>
          </cell>
          <cell r="AO532">
            <v>0</v>
          </cell>
          <cell r="AP532">
            <v>158779996</v>
          </cell>
          <cell r="AQ532">
            <v>1839761328</v>
          </cell>
          <cell r="AR532">
            <v>1545755114</v>
          </cell>
          <cell r="AS532" t="e">
            <v>#REF!</v>
          </cell>
          <cell r="AU532" t="str">
            <v/>
          </cell>
          <cell r="AV532" t="str">
            <v/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  <cell r="BF532">
            <v>0</v>
          </cell>
          <cell r="BG532">
            <v>0.84019328511507885</v>
          </cell>
          <cell r="BH532">
            <v>0.840193285128782</v>
          </cell>
        </row>
        <row r="533">
          <cell r="A533" t="str">
            <v>1100-181</v>
          </cell>
          <cell r="B533" t="str">
            <v xml:space="preserve">SMR-MONTOYA RADIAR &amp; CIA                          </v>
          </cell>
          <cell r="C533">
            <v>0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30000000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30000000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26641395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26641395</v>
          </cell>
          <cell r="AC533">
            <v>2381738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34200000</v>
          </cell>
          <cell r="AP533">
            <v>0</v>
          </cell>
          <cell r="AQ533">
            <v>81034483</v>
          </cell>
          <cell r="AR533">
            <v>71962390</v>
          </cell>
          <cell r="AS533" t="e">
            <v>#REF!</v>
          </cell>
          <cell r="AU533">
            <v>890112749</v>
          </cell>
          <cell r="AV533" t="str">
            <v xml:space="preserve">MONTOYA RADIAR Y COMPAÑIA S EN C        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  <cell r="BF533">
            <v>0</v>
          </cell>
          <cell r="BG533">
            <v>0.88804651224837206</v>
          </cell>
          <cell r="BH533">
            <v>0.88804649999999996</v>
          </cell>
        </row>
        <row r="534">
          <cell r="A534" t="str">
            <v>1100-182</v>
          </cell>
          <cell r="B534" t="str">
            <v xml:space="preserve">AIU-BQ-CONST KONSTRUKTEK                          </v>
          </cell>
          <cell r="C534">
            <v>0</v>
          </cell>
          <cell r="D534">
            <v>0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>
            <v>0</v>
          </cell>
          <cell r="AA534">
            <v>0</v>
          </cell>
          <cell r="AB534">
            <v>0</v>
          </cell>
          <cell r="AC534">
            <v>5494843</v>
          </cell>
          <cell r="AD534">
            <v>0</v>
          </cell>
          <cell r="AE534">
            <v>0</v>
          </cell>
          <cell r="AF534">
            <v>0</v>
          </cell>
          <cell r="AG534">
            <v>289210494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964034979</v>
          </cell>
          <cell r="AR534">
            <v>825820631</v>
          </cell>
          <cell r="AS534" t="e">
            <v>#REF!</v>
          </cell>
          <cell r="AU534" t="str">
            <v/>
          </cell>
          <cell r="AV534" t="str">
            <v/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  <cell r="BF534">
            <v>0</v>
          </cell>
          <cell r="BG534">
            <v>0.85662932257564894</v>
          </cell>
          <cell r="BH534" t="str">
            <v/>
          </cell>
        </row>
        <row r="535">
          <cell r="A535" t="str">
            <v>1100-183</v>
          </cell>
          <cell r="B535" t="str">
            <v xml:space="preserve">AIU-BQ-DS CONSTRUCCIONES                          </v>
          </cell>
          <cell r="C535">
            <v>0</v>
          </cell>
          <cell r="D535">
            <v>0</v>
          </cell>
          <cell r="E535">
            <v>0</v>
          </cell>
          <cell r="F535">
            <v>0</v>
          </cell>
          <cell r="G535">
            <v>66362317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22120772</v>
          </cell>
          <cell r="N535">
            <v>0</v>
          </cell>
          <cell r="O535">
            <v>88483089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55835339.200000003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>
            <v>9039330</v>
          </cell>
          <cell r="AA535">
            <v>4762702</v>
          </cell>
          <cell r="AB535">
            <v>69637371.200000003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2176386</v>
          </cell>
          <cell r="AP535">
            <v>0</v>
          </cell>
          <cell r="AQ535">
            <v>88483089.469999999</v>
          </cell>
          <cell r="AR535">
            <v>73685817</v>
          </cell>
          <cell r="AS535" t="e">
            <v>#REF!</v>
          </cell>
          <cell r="AU535" t="str">
            <v/>
          </cell>
          <cell r="AV535" t="str">
            <v/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  <cell r="BF535">
            <v>0</v>
          </cell>
          <cell r="BG535">
            <v>0.83276722638604317</v>
          </cell>
          <cell r="BH535">
            <v>0.78701333765596726</v>
          </cell>
        </row>
        <row r="536">
          <cell r="A536" t="str">
            <v>1100-184</v>
          </cell>
          <cell r="B536" t="str">
            <v xml:space="preserve">AIU-BQ-SOCIEDAD MARLOU                            </v>
          </cell>
          <cell r="C536">
            <v>0</v>
          </cell>
          <cell r="D536">
            <v>0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59958820</v>
          </cell>
          <cell r="J536">
            <v>17296882</v>
          </cell>
          <cell r="K536">
            <v>276000000</v>
          </cell>
          <cell r="L536">
            <v>1200000</v>
          </cell>
          <cell r="M536">
            <v>13400000</v>
          </cell>
          <cell r="N536">
            <v>75463971</v>
          </cell>
          <cell r="O536">
            <v>443319673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48649421</v>
          </cell>
          <cell r="W536">
            <v>13989046.77</v>
          </cell>
          <cell r="X536">
            <v>223890976</v>
          </cell>
          <cell r="Y536">
            <v>1127801</v>
          </cell>
          <cell r="Z536">
            <v>11000000</v>
          </cell>
          <cell r="AA536">
            <v>61163505</v>
          </cell>
          <cell r="AB536">
            <v>359820749.76999998</v>
          </cell>
          <cell r="AC536">
            <v>0</v>
          </cell>
          <cell r="AD536">
            <v>0</v>
          </cell>
          <cell r="AE536">
            <v>0</v>
          </cell>
          <cell r="AF536">
            <v>30500000</v>
          </cell>
          <cell r="AG536">
            <v>28367285</v>
          </cell>
          <cell r="AH536">
            <v>0</v>
          </cell>
          <cell r="AI536">
            <v>0</v>
          </cell>
          <cell r="AJ536">
            <v>6147235</v>
          </cell>
          <cell r="AK536">
            <v>0</v>
          </cell>
          <cell r="AL536">
            <v>0</v>
          </cell>
          <cell r="AM536">
            <v>0</v>
          </cell>
          <cell r="AN536">
            <v>6147235</v>
          </cell>
          <cell r="AO536">
            <v>67238536</v>
          </cell>
          <cell r="AP536">
            <v>23835564</v>
          </cell>
          <cell r="AQ536">
            <v>571268893.71000004</v>
          </cell>
          <cell r="AR536">
            <v>463516477</v>
          </cell>
          <cell r="AS536" t="e">
            <v>#REF!</v>
          </cell>
          <cell r="AU536" t="str">
            <v/>
          </cell>
          <cell r="AV536" t="str">
            <v/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  <cell r="BF536">
            <v>0</v>
          </cell>
          <cell r="BG536">
            <v>0.81138056369528211</v>
          </cell>
          <cell r="BH536">
            <v>0.81165076057881147</v>
          </cell>
        </row>
        <row r="537">
          <cell r="A537" t="str">
            <v>1100-185</v>
          </cell>
          <cell r="B537" t="str">
            <v xml:space="preserve">AIU-CGNA-MOTA ENGIL                               </v>
          </cell>
          <cell r="C537">
            <v>0</v>
          </cell>
          <cell r="D537">
            <v>0</v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5700000</v>
          </cell>
          <cell r="J537">
            <v>160000</v>
          </cell>
          <cell r="K537">
            <v>2500000</v>
          </cell>
          <cell r="L537">
            <v>2540000</v>
          </cell>
          <cell r="M537">
            <v>720564866</v>
          </cell>
          <cell r="N537">
            <v>762500001</v>
          </cell>
          <cell r="O537">
            <v>1493964867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4645351</v>
          </cell>
          <cell r="W537">
            <v>159555</v>
          </cell>
          <cell r="X537">
            <v>2047034</v>
          </cell>
          <cell r="Y537">
            <v>2079626</v>
          </cell>
          <cell r="Z537">
            <v>595451220</v>
          </cell>
          <cell r="AA537">
            <v>526494177.65999997</v>
          </cell>
          <cell r="AB537">
            <v>1130876963.6599998</v>
          </cell>
          <cell r="AC537">
            <v>0</v>
          </cell>
          <cell r="AD537">
            <v>0</v>
          </cell>
          <cell r="AE537">
            <v>0</v>
          </cell>
          <cell r="AF537">
            <v>306235134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232000000</v>
          </cell>
          <cell r="AL537">
            <v>0</v>
          </cell>
          <cell r="AM537">
            <v>0</v>
          </cell>
          <cell r="AN537">
            <v>232000000</v>
          </cell>
          <cell r="AO537">
            <v>0</v>
          </cell>
          <cell r="AP537">
            <v>0</v>
          </cell>
          <cell r="AQ537">
            <v>7523728967.6399994</v>
          </cell>
          <cell r="AR537">
            <v>6165705266</v>
          </cell>
          <cell r="AS537" t="e">
            <v>#REF!</v>
          </cell>
          <cell r="AU537" t="str">
            <v/>
          </cell>
          <cell r="AV537" t="str">
            <v/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  <cell r="BF537">
            <v>0</v>
          </cell>
          <cell r="BG537">
            <v>0.81950124632599886</v>
          </cell>
          <cell r="BH537">
            <v>0.75696355961227557</v>
          </cell>
        </row>
        <row r="538">
          <cell r="A538" t="str">
            <v>1100-186</v>
          </cell>
          <cell r="B538" t="str">
            <v xml:space="preserve">AIU-CGNA-ARIAS SERNA SARA                         </v>
          </cell>
          <cell r="C538">
            <v>0</v>
          </cell>
          <cell r="D538">
            <v>0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211039985</v>
          </cell>
          <cell r="N538">
            <v>0</v>
          </cell>
          <cell r="O538">
            <v>211039985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171224301</v>
          </cell>
          <cell r="AA538">
            <v>0</v>
          </cell>
          <cell r="AB538">
            <v>171224301</v>
          </cell>
          <cell r="AC538">
            <v>587007606</v>
          </cell>
          <cell r="AD538">
            <v>0</v>
          </cell>
          <cell r="AE538">
            <v>0</v>
          </cell>
          <cell r="AF538">
            <v>0</v>
          </cell>
          <cell r="AG538">
            <v>540534622</v>
          </cell>
          <cell r="AH538">
            <v>11044272</v>
          </cell>
          <cell r="AI538">
            <v>33637397</v>
          </cell>
          <cell r="AJ538">
            <v>21655070</v>
          </cell>
          <cell r="AK538">
            <v>369545</v>
          </cell>
          <cell r="AL538">
            <v>9250000</v>
          </cell>
          <cell r="AM538">
            <v>0</v>
          </cell>
          <cell r="AN538">
            <v>64912012</v>
          </cell>
          <cell r="AO538">
            <v>0</v>
          </cell>
          <cell r="AP538">
            <v>21103999</v>
          </cell>
          <cell r="AQ538">
            <v>1284767500.1300001</v>
          </cell>
          <cell r="AR538">
            <v>1042377904.96</v>
          </cell>
          <cell r="AS538" t="e">
            <v>#REF!</v>
          </cell>
          <cell r="AU538" t="str">
            <v/>
          </cell>
          <cell r="AV538" t="str">
            <v/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  <cell r="BF538">
            <v>0</v>
          </cell>
          <cell r="BG538">
            <v>0.81133582913213975</v>
          </cell>
          <cell r="BH538">
            <v>0.81133582813702343</v>
          </cell>
        </row>
        <row r="539">
          <cell r="A539" t="str">
            <v>1100-187</v>
          </cell>
          <cell r="B539" t="str">
            <v xml:space="preserve">BQ-CONST.KONSTRUKTEK SAS                          </v>
          </cell>
          <cell r="C539">
            <v>0</v>
          </cell>
          <cell r="D539">
            <v>0</v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>
            <v>382675973</v>
          </cell>
          <cell r="N539">
            <v>0</v>
          </cell>
          <cell r="O539">
            <v>382675973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>
            <v>0</v>
          </cell>
          <cell r="Z539">
            <v>0</v>
          </cell>
          <cell r="AA539">
            <v>80530841</v>
          </cell>
          <cell r="AB539">
            <v>80530841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0</v>
          </cell>
          <cell r="AP539">
            <v>0</v>
          </cell>
          <cell r="AQ539">
            <v>1093359924</v>
          </cell>
          <cell r="AR539">
            <v>1036568404</v>
          </cell>
          <cell r="AS539" t="e">
            <v>#REF!</v>
          </cell>
          <cell r="AU539" t="str">
            <v/>
          </cell>
          <cell r="AV539" t="str">
            <v/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  <cell r="BF539">
            <v>0</v>
          </cell>
          <cell r="BG539">
            <v>0.94805779985767979</v>
          </cell>
          <cell r="BH539">
            <v>0.21044133073910026</v>
          </cell>
        </row>
        <row r="540">
          <cell r="A540" t="str">
            <v>1100-188</v>
          </cell>
          <cell r="B540" t="str">
            <v xml:space="preserve">AIU-CGNA-CONST.CONCRETO                           </v>
          </cell>
          <cell r="C540">
            <v>0</v>
          </cell>
          <cell r="D540">
            <v>0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>
            <v>0</v>
          </cell>
          <cell r="Z540">
            <v>0</v>
          </cell>
          <cell r="AA540">
            <v>0</v>
          </cell>
          <cell r="AB540">
            <v>0</v>
          </cell>
          <cell r="AC540">
            <v>30732127</v>
          </cell>
          <cell r="AD540">
            <v>0</v>
          </cell>
          <cell r="AE540">
            <v>0</v>
          </cell>
          <cell r="AF540">
            <v>0</v>
          </cell>
          <cell r="AG540">
            <v>2140080792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6799446396.2399998</v>
          </cell>
          <cell r="AR540">
            <v>6225433641</v>
          </cell>
          <cell r="AS540" t="e">
            <v>#REF!</v>
          </cell>
          <cell r="AU540" t="str">
            <v/>
          </cell>
          <cell r="AV540" t="str">
            <v/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  <cell r="BF540">
            <v>0</v>
          </cell>
          <cell r="BG540">
            <v>0.915579486653881</v>
          </cell>
          <cell r="BH540" t="str">
            <v/>
          </cell>
        </row>
        <row r="541">
          <cell r="A541" t="str">
            <v>2001-001</v>
          </cell>
          <cell r="B541" t="str">
            <v xml:space="preserve">ALTA DIRECCION                                    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  <cell r="Y541">
            <v>0</v>
          </cell>
          <cell r="Z541">
            <v>0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550000</v>
          </cell>
          <cell r="AK541">
            <v>73699941</v>
          </cell>
          <cell r="AL541">
            <v>0</v>
          </cell>
          <cell r="AM541">
            <v>-5062609.72</v>
          </cell>
          <cell r="AN541">
            <v>69187331.280000001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 t="e">
            <v>#REF!</v>
          </cell>
          <cell r="AU541" t="str">
            <v/>
          </cell>
          <cell r="AV541" t="str">
            <v/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  <cell r="BF541">
            <v>0</v>
          </cell>
          <cell r="BG541" t="str">
            <v/>
          </cell>
          <cell r="BH541" t="str">
            <v/>
          </cell>
        </row>
        <row r="542">
          <cell r="A542" t="str">
            <v>2001-003</v>
          </cell>
          <cell r="B542" t="str">
            <v xml:space="preserve">PAN-AC PANAMA INTER S.A.                          </v>
          </cell>
          <cell r="C542">
            <v>0</v>
          </cell>
          <cell r="D542">
            <v>0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1185636</v>
          </cell>
          <cell r="S542">
            <v>807990</v>
          </cell>
          <cell r="T542">
            <v>-1937984</v>
          </cell>
          <cell r="U542">
            <v>-55642</v>
          </cell>
          <cell r="V542">
            <v>0</v>
          </cell>
          <cell r="W542">
            <v>0</v>
          </cell>
          <cell r="X542">
            <v>0</v>
          </cell>
          <cell r="Y542">
            <v>0</v>
          </cell>
          <cell r="Z542">
            <v>0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-102970</v>
          </cell>
          <cell r="AL542">
            <v>0</v>
          </cell>
          <cell r="AM542">
            <v>-409999.75</v>
          </cell>
          <cell r="AN542">
            <v>-512969.75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 t="e">
            <v>#REF!</v>
          </cell>
          <cell r="AU542">
            <v>9223241519643</v>
          </cell>
          <cell r="AV542" t="str">
            <v xml:space="preserve">AIRE CARIBE INTERNACIONAL S.A.          </v>
          </cell>
          <cell r="AW542">
            <v>0</v>
          </cell>
          <cell r="AX542">
            <v>1950031015.4400001</v>
          </cell>
          <cell r="AY542">
            <v>24041277</v>
          </cell>
          <cell r="AZ542">
            <v>11105807</v>
          </cell>
          <cell r="BA542">
            <v>1985178099.4400001</v>
          </cell>
          <cell r="BB542">
            <v>0</v>
          </cell>
          <cell r="BC542">
            <v>556523610.57000005</v>
          </cell>
          <cell r="BD542">
            <v>545900062.94000006</v>
          </cell>
          <cell r="BE542">
            <v>8779239.9800000004</v>
          </cell>
          <cell r="BF542">
            <v>1111202913.4900002</v>
          </cell>
          <cell r="BG542" t="str">
            <v/>
          </cell>
          <cell r="BH542" t="str">
            <v/>
          </cell>
          <cell r="BI542" t="str">
            <v>Nota: los costos que se causen a partir de agosto deben quedar en la cuenta 1420</v>
          </cell>
        </row>
        <row r="543">
          <cell r="A543" t="str">
            <v>2001-005</v>
          </cell>
          <cell r="B543" t="str">
            <v xml:space="preserve">FINANZAS                                          </v>
          </cell>
          <cell r="C543">
            <v>0</v>
          </cell>
          <cell r="D543">
            <v>0</v>
          </cell>
          <cell r="E543">
            <v>0</v>
          </cell>
          <cell r="F543">
            <v>0</v>
          </cell>
          <cell r="G543">
            <v>0</v>
          </cell>
          <cell r="H543">
            <v>14655172</v>
          </cell>
          <cell r="I543">
            <v>-14655172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78034512</v>
          </cell>
          <cell r="V543">
            <v>-78031512</v>
          </cell>
          <cell r="W543">
            <v>0</v>
          </cell>
          <cell r="X543">
            <v>-3000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9403002.2300000004</v>
          </cell>
          <cell r="AJ543">
            <v>2158975</v>
          </cell>
          <cell r="AK543">
            <v>30900</v>
          </cell>
          <cell r="AL543">
            <v>0</v>
          </cell>
          <cell r="AM543">
            <v>-6095790.75</v>
          </cell>
          <cell r="AN543">
            <v>5497086.4800000004</v>
          </cell>
          <cell r="AO543">
            <v>39316823</v>
          </cell>
          <cell r="AP543">
            <v>0</v>
          </cell>
          <cell r="AQ543">
            <v>0</v>
          </cell>
          <cell r="AR543">
            <v>0</v>
          </cell>
          <cell r="AS543" t="e">
            <v>#REF!</v>
          </cell>
          <cell r="AU543">
            <v>46357165</v>
          </cell>
          <cell r="AV543" t="str">
            <v xml:space="preserve">MARQUEZ PEÑA LUZ MERY                   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  <cell r="BF543">
            <v>0</v>
          </cell>
          <cell r="BG543" t="str">
            <v/>
          </cell>
          <cell r="BH543" t="str">
            <v/>
          </cell>
        </row>
        <row r="544">
          <cell r="A544" t="str">
            <v>2001-006</v>
          </cell>
          <cell r="B544" t="str">
            <v xml:space="preserve">ADMINISTRACION GENERAL                            </v>
          </cell>
          <cell r="C544">
            <v>0</v>
          </cell>
          <cell r="D544">
            <v>0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-103179</v>
          </cell>
          <cell r="AN544">
            <v>-103179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 t="e">
            <v>#REF!</v>
          </cell>
          <cell r="AU544" t="str">
            <v/>
          </cell>
          <cell r="AV544" t="str">
            <v/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  <cell r="BF544">
            <v>0</v>
          </cell>
          <cell r="BG544" t="str">
            <v/>
          </cell>
          <cell r="BH544" t="str">
            <v/>
          </cell>
        </row>
        <row r="545">
          <cell r="A545" t="str">
            <v>2001-007</v>
          </cell>
          <cell r="B545" t="str">
            <v xml:space="preserve">NOMINA                                            </v>
          </cell>
          <cell r="C545">
            <v>0</v>
          </cell>
          <cell r="D545">
            <v>0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 t="e">
            <v>#REF!</v>
          </cell>
          <cell r="AU545" t="str">
            <v/>
          </cell>
          <cell r="AV545" t="str">
            <v/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  <cell r="BF545">
            <v>0</v>
          </cell>
          <cell r="BG545" t="str">
            <v/>
          </cell>
          <cell r="BH545" t="str">
            <v/>
          </cell>
        </row>
        <row r="546">
          <cell r="A546" t="str">
            <v>2001-008</v>
          </cell>
          <cell r="B546" t="str">
            <v xml:space="preserve">GASTOS AJF                                        </v>
          </cell>
          <cell r="C546">
            <v>0</v>
          </cell>
          <cell r="D546">
            <v>0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-5427673.5300000003</v>
          </cell>
          <cell r="AN546">
            <v>-5427673.5300000003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 t="e">
            <v>#REF!</v>
          </cell>
          <cell r="AU546" t="str">
            <v/>
          </cell>
          <cell r="AV546" t="str">
            <v/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  <cell r="BF546">
            <v>0</v>
          </cell>
          <cell r="BG546" t="str">
            <v/>
          </cell>
          <cell r="BH546" t="str">
            <v/>
          </cell>
        </row>
        <row r="547">
          <cell r="A547" t="str">
            <v>2001-009</v>
          </cell>
          <cell r="B547" t="str">
            <v xml:space="preserve">GASTOS GAJF                                       </v>
          </cell>
          <cell r="C547">
            <v>0</v>
          </cell>
          <cell r="D547">
            <v>0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>
            <v>0</v>
          </cell>
          <cell r="AO547">
            <v>0</v>
          </cell>
          <cell r="AP547">
            <v>0</v>
          </cell>
          <cell r="AQ547">
            <v>0</v>
          </cell>
          <cell r="AR547">
            <v>0</v>
          </cell>
          <cell r="AS547" t="e">
            <v>#REF!</v>
          </cell>
          <cell r="AU547" t="str">
            <v/>
          </cell>
          <cell r="AV547" t="str">
            <v/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  <cell r="BF547">
            <v>0</v>
          </cell>
          <cell r="BG547" t="str">
            <v/>
          </cell>
          <cell r="BH547" t="str">
            <v/>
          </cell>
        </row>
        <row r="548">
          <cell r="A548" t="str">
            <v>2002-001</v>
          </cell>
          <cell r="B548" t="str">
            <v xml:space="preserve">BTA- SERVICIOS ADMON                              </v>
          </cell>
          <cell r="C548">
            <v>0</v>
          </cell>
          <cell r="D548">
            <v>0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>
            <v>0</v>
          </cell>
          <cell r="AS548" t="e">
            <v>#REF!</v>
          </cell>
          <cell r="AU548" t="str">
            <v/>
          </cell>
          <cell r="AV548" t="str">
            <v/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  <cell r="BF548">
            <v>0</v>
          </cell>
          <cell r="BG548" t="str">
            <v/>
          </cell>
          <cell r="BH548" t="str">
            <v/>
          </cell>
        </row>
        <row r="549">
          <cell r="A549" t="str">
            <v>2002-002</v>
          </cell>
          <cell r="B549" t="str">
            <v xml:space="preserve">TALENTO HUMANO                                    </v>
          </cell>
          <cell r="C549">
            <v>0</v>
          </cell>
          <cell r="D549">
            <v>0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98606</v>
          </cell>
          <cell r="AL549">
            <v>0</v>
          </cell>
          <cell r="AM549">
            <v>0</v>
          </cell>
          <cell r="AN549">
            <v>98606</v>
          </cell>
          <cell r="AO549">
            <v>0</v>
          </cell>
          <cell r="AP549">
            <v>0</v>
          </cell>
          <cell r="AQ549">
            <v>0</v>
          </cell>
          <cell r="AR549">
            <v>0</v>
          </cell>
          <cell r="AS549" t="e">
            <v>#REF!</v>
          </cell>
          <cell r="AU549" t="str">
            <v/>
          </cell>
          <cell r="AV549" t="str">
            <v/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  <cell r="BF549">
            <v>0</v>
          </cell>
          <cell r="BG549" t="str">
            <v/>
          </cell>
          <cell r="BH549" t="str">
            <v/>
          </cell>
        </row>
        <row r="550">
          <cell r="A550" t="str">
            <v>2002-003</v>
          </cell>
          <cell r="B550" t="str">
            <v xml:space="preserve">BQ-ADMON                                          </v>
          </cell>
          <cell r="C550">
            <v>0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  <cell r="H550">
            <v>1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  <cell r="N550">
            <v>0</v>
          </cell>
          <cell r="O550">
            <v>1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>
            <v>0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>
            <v>0</v>
          </cell>
          <cell r="AO550">
            <v>22948407</v>
          </cell>
          <cell r="AP550">
            <v>0</v>
          </cell>
          <cell r="AQ550">
            <v>0</v>
          </cell>
          <cell r="AR550">
            <v>0</v>
          </cell>
          <cell r="AS550" t="e">
            <v>#REF!</v>
          </cell>
          <cell r="AU550" t="str">
            <v/>
          </cell>
          <cell r="AV550" t="str">
            <v/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  <cell r="BF550">
            <v>0</v>
          </cell>
          <cell r="BG550" t="str">
            <v/>
          </cell>
          <cell r="BH550">
            <v>0</v>
          </cell>
        </row>
        <row r="551">
          <cell r="A551" t="str">
            <v>2002-004</v>
          </cell>
          <cell r="B551" t="str">
            <v xml:space="preserve">ADMINISTRACION MEDELLIN                           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>
            <v>0</v>
          </cell>
          <cell r="AO551">
            <v>0</v>
          </cell>
          <cell r="AP551">
            <v>0</v>
          </cell>
          <cell r="AQ551">
            <v>0</v>
          </cell>
          <cell r="AR551">
            <v>0</v>
          </cell>
          <cell r="AS551" t="e">
            <v>#REF!</v>
          </cell>
          <cell r="AU551" t="str">
            <v/>
          </cell>
          <cell r="AV551" t="str">
            <v/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-1148</v>
          </cell>
          <cell r="BC551">
            <v>0</v>
          </cell>
          <cell r="BD551">
            <v>674</v>
          </cell>
          <cell r="BE551">
            <v>0</v>
          </cell>
          <cell r="BF551">
            <v>-474</v>
          </cell>
          <cell r="BG551" t="str">
            <v/>
          </cell>
          <cell r="BH551" t="str">
            <v/>
          </cell>
        </row>
        <row r="552">
          <cell r="A552" t="str">
            <v>2003-001</v>
          </cell>
          <cell r="B552" t="str">
            <v xml:space="preserve">BTA-COMERCIAL Y PPTOS                             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>
            <v>0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>
            <v>0</v>
          </cell>
          <cell r="AS552" t="e">
            <v>#REF!</v>
          </cell>
          <cell r="AU552" t="str">
            <v/>
          </cell>
          <cell r="AV552" t="str">
            <v/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  <cell r="BF552">
            <v>0</v>
          </cell>
          <cell r="BG552" t="str">
            <v/>
          </cell>
          <cell r="BH552" t="str">
            <v/>
          </cell>
        </row>
        <row r="553">
          <cell r="A553" t="str">
            <v>2003-003</v>
          </cell>
          <cell r="B553" t="str">
            <v xml:space="preserve">NO USAR-MD-PROYECTOS MD                           </v>
          </cell>
          <cell r="C553">
            <v>0</v>
          </cell>
          <cell r="D553">
            <v>0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0</v>
          </cell>
          <cell r="L553">
            <v>0</v>
          </cell>
          <cell r="M553">
            <v>0</v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>
            <v>0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 t="e">
            <v>#REF!</v>
          </cell>
          <cell r="AU553" t="str">
            <v/>
          </cell>
          <cell r="AV553" t="str">
            <v/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>
            <v>0</v>
          </cell>
          <cell r="BC553">
            <v>0</v>
          </cell>
          <cell r="BD553">
            <v>0</v>
          </cell>
          <cell r="BE553">
            <v>0</v>
          </cell>
          <cell r="BF553">
            <v>0</v>
          </cell>
          <cell r="BG553" t="str">
            <v/>
          </cell>
          <cell r="BH553" t="str">
            <v/>
          </cell>
        </row>
        <row r="554">
          <cell r="A554" t="str">
            <v>2004-001</v>
          </cell>
          <cell r="B554" t="str">
            <v xml:space="preserve">BTA-ADMON. OBRAS                                  </v>
          </cell>
          <cell r="C554">
            <v>0</v>
          </cell>
          <cell r="D554">
            <v>0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  <cell r="N554">
            <v>0</v>
          </cell>
          <cell r="O554">
            <v>0</v>
          </cell>
          <cell r="P554">
            <v>12267231</v>
          </cell>
          <cell r="Q554">
            <v>13445387</v>
          </cell>
          <cell r="R554">
            <v>22684655</v>
          </cell>
          <cell r="S554">
            <v>11858304.369999999</v>
          </cell>
          <cell r="T554">
            <v>13836041</v>
          </cell>
          <cell r="U554">
            <v>17042529</v>
          </cell>
          <cell r="V554">
            <v>13497104</v>
          </cell>
          <cell r="W554">
            <v>14920096</v>
          </cell>
          <cell r="X554">
            <v>15499588</v>
          </cell>
          <cell r="Y554">
            <v>13152383</v>
          </cell>
          <cell r="Z554">
            <v>14087890</v>
          </cell>
          <cell r="AA554">
            <v>14169768</v>
          </cell>
          <cell r="AB554">
            <v>176460976.37</v>
          </cell>
          <cell r="AC554">
            <v>0</v>
          </cell>
          <cell r="AD554">
            <v>7553116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 t="e">
            <v>#REF!</v>
          </cell>
          <cell r="AU554" t="str">
            <v/>
          </cell>
          <cell r="AV554" t="str">
            <v/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187557915.83000001</v>
          </cell>
          <cell r="BC554">
            <v>64745946.899999999</v>
          </cell>
          <cell r="BD554">
            <v>205831943.21000001</v>
          </cell>
          <cell r="BE554">
            <v>235319325.22</v>
          </cell>
          <cell r="BF554">
            <v>693455131.16000009</v>
          </cell>
          <cell r="BG554" t="str">
            <v/>
          </cell>
          <cell r="BH554" t="str">
            <v/>
          </cell>
        </row>
        <row r="555">
          <cell r="A555" t="str">
            <v>2004-003</v>
          </cell>
          <cell r="B555" t="str">
            <v xml:space="preserve">ADMON. OBRAS B/QUILLA.                            </v>
          </cell>
          <cell r="C555">
            <v>0</v>
          </cell>
          <cell r="D555">
            <v>0</v>
          </cell>
          <cell r="E555">
            <v>0</v>
          </cell>
          <cell r="F555">
            <v>0</v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>
            <v>0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>
            <v>0</v>
          </cell>
          <cell r="AO555">
            <v>0</v>
          </cell>
          <cell r="AP555">
            <v>0</v>
          </cell>
          <cell r="AQ555">
            <v>0</v>
          </cell>
          <cell r="AR555">
            <v>0</v>
          </cell>
          <cell r="AS555" t="e">
            <v>#REF!</v>
          </cell>
          <cell r="AU555" t="str">
            <v/>
          </cell>
          <cell r="AV555" t="str">
            <v/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5160961</v>
          </cell>
          <cell r="BC555">
            <v>16070900</v>
          </cell>
          <cell r="BD555">
            <v>93828</v>
          </cell>
          <cell r="BE555">
            <v>0</v>
          </cell>
          <cell r="BF555">
            <v>21325689</v>
          </cell>
          <cell r="BG555" t="str">
            <v/>
          </cell>
          <cell r="BH555" t="str">
            <v/>
          </cell>
        </row>
        <row r="556">
          <cell r="A556" t="str">
            <v>2004-004</v>
          </cell>
          <cell r="B556" t="str">
            <v xml:space="preserve">OPERATIVO OBRAS B/QUILLA.                         </v>
          </cell>
          <cell r="C556">
            <v>0</v>
          </cell>
          <cell r="D556">
            <v>0</v>
          </cell>
          <cell r="E556">
            <v>0</v>
          </cell>
          <cell r="F556">
            <v>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>
            <v>0</v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>
            <v>0</v>
          </cell>
          <cell r="AS556" t="e">
            <v>#REF!</v>
          </cell>
          <cell r="AU556" t="str">
            <v/>
          </cell>
          <cell r="AV556" t="str">
            <v/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13056397.050000001</v>
          </cell>
          <cell r="BC556">
            <v>51204987</v>
          </cell>
          <cell r="BD556">
            <v>2300799</v>
          </cell>
          <cell r="BE556">
            <v>0</v>
          </cell>
          <cell r="BF556">
            <v>66562183.049999997</v>
          </cell>
          <cell r="BG556" t="str">
            <v/>
          </cell>
          <cell r="BH556" t="str">
            <v/>
          </cell>
        </row>
        <row r="557">
          <cell r="A557" t="str">
            <v>2004-005</v>
          </cell>
          <cell r="B557" t="str">
            <v xml:space="preserve">BTA-PLANTA                                        </v>
          </cell>
          <cell r="C557">
            <v>0</v>
          </cell>
          <cell r="D557">
            <v>0</v>
          </cell>
          <cell r="E557">
            <v>1123650</v>
          </cell>
          <cell r="F557">
            <v>0</v>
          </cell>
          <cell r="G557">
            <v>0</v>
          </cell>
          <cell r="H557">
            <v>-1123650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210192</v>
          </cell>
          <cell r="U557">
            <v>1377588</v>
          </cell>
          <cell r="V557">
            <v>-1377588</v>
          </cell>
          <cell r="W557">
            <v>0</v>
          </cell>
          <cell r="X557">
            <v>1971294</v>
          </cell>
          <cell r="Y557">
            <v>8067</v>
          </cell>
          <cell r="Z557">
            <v>-19000</v>
          </cell>
          <cell r="AA557">
            <v>97358</v>
          </cell>
          <cell r="AB557">
            <v>2267911</v>
          </cell>
          <cell r="AC557">
            <v>0</v>
          </cell>
          <cell r="AD557">
            <v>144527131.28999999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 t="e">
            <v>#REF!</v>
          </cell>
          <cell r="AU557">
            <v>46357165</v>
          </cell>
          <cell r="AV557" t="str">
            <v xml:space="preserve">MARQUEZ PEÑA LUZ MERY                   </v>
          </cell>
          <cell r="AW557">
            <v>0</v>
          </cell>
          <cell r="AX557">
            <v>60420</v>
          </cell>
          <cell r="AY557">
            <v>1063447</v>
          </cell>
          <cell r="AZ557">
            <v>141320</v>
          </cell>
          <cell r="BA557">
            <v>1265187</v>
          </cell>
          <cell r="BB557">
            <v>-22372020.449999999</v>
          </cell>
          <cell r="BC557">
            <v>25336784.850000001</v>
          </cell>
          <cell r="BD557">
            <v>3607425</v>
          </cell>
          <cell r="BE557">
            <v>2805364.25</v>
          </cell>
          <cell r="BF557">
            <v>9377553.6500000022</v>
          </cell>
          <cell r="BG557" t="str">
            <v/>
          </cell>
          <cell r="BH557" t="str">
            <v/>
          </cell>
        </row>
        <row r="558">
          <cell r="A558" t="str">
            <v>2004-008</v>
          </cell>
          <cell r="B558" t="str">
            <v xml:space="preserve">BQ-PROY ECOPLANTA PTH                             </v>
          </cell>
          <cell r="C558">
            <v>0</v>
          </cell>
          <cell r="D558">
            <v>0</v>
          </cell>
          <cell r="E558">
            <v>0</v>
          </cell>
          <cell r="F558">
            <v>0</v>
          </cell>
          <cell r="G558">
            <v>9669287</v>
          </cell>
          <cell r="H558">
            <v>0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>
            <v>0</v>
          </cell>
          <cell r="N558">
            <v>0</v>
          </cell>
          <cell r="O558">
            <v>9669287</v>
          </cell>
          <cell r="P558">
            <v>0</v>
          </cell>
          <cell r="Q558">
            <v>0</v>
          </cell>
          <cell r="R558">
            <v>0</v>
          </cell>
          <cell r="S558">
            <v>4331074</v>
          </cell>
          <cell r="T558">
            <v>0</v>
          </cell>
          <cell r="U558">
            <v>0</v>
          </cell>
          <cell r="V558">
            <v>40000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4371074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 t="e">
            <v>#REF!</v>
          </cell>
          <cell r="AU558">
            <v>900569007</v>
          </cell>
          <cell r="AV558" t="str">
            <v xml:space="preserve">INVERSIONES JAFA SAS                    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  <cell r="BF558">
            <v>0</v>
          </cell>
          <cell r="BG558" t="str">
            <v/>
          </cell>
          <cell r="BH558">
            <v>0.45205753019845207</v>
          </cell>
        </row>
        <row r="559">
          <cell r="A559" t="str">
            <v>2005-001</v>
          </cell>
          <cell r="B559" t="str">
            <v xml:space="preserve">ADMON. SERVICIOS BOGOTA                           </v>
          </cell>
          <cell r="C559">
            <v>0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  <cell r="N559">
            <v>0</v>
          </cell>
          <cell r="O559">
            <v>0</v>
          </cell>
          <cell r="P559">
            <v>8203619</v>
          </cell>
          <cell r="Q559">
            <v>21181799</v>
          </cell>
          <cell r="R559">
            <v>18923728</v>
          </cell>
          <cell r="S559">
            <v>12292049</v>
          </cell>
          <cell r="T559">
            <v>13886133</v>
          </cell>
          <cell r="U559">
            <v>12992501</v>
          </cell>
          <cell r="V559">
            <v>10984999</v>
          </cell>
          <cell r="W559">
            <v>20980796</v>
          </cell>
          <cell r="X559">
            <v>20842610</v>
          </cell>
          <cell r="Y559">
            <v>20087171</v>
          </cell>
          <cell r="Z559">
            <v>24535071</v>
          </cell>
          <cell r="AA559">
            <v>20872310</v>
          </cell>
          <cell r="AB559">
            <v>205782786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839245</v>
          </cell>
          <cell r="AL559">
            <v>0</v>
          </cell>
          <cell r="AM559">
            <v>0</v>
          </cell>
          <cell r="AN559">
            <v>839245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 t="e">
            <v>#REF!</v>
          </cell>
          <cell r="AU559" t="str">
            <v/>
          </cell>
          <cell r="AV559" t="str">
            <v/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124166808.27</v>
          </cell>
          <cell r="BC559">
            <v>23375917.199999999</v>
          </cell>
          <cell r="BD559">
            <v>109771794.53</v>
          </cell>
          <cell r="BE559">
            <v>145129674</v>
          </cell>
          <cell r="BF559">
            <v>402444194</v>
          </cell>
          <cell r="BG559" t="str">
            <v/>
          </cell>
          <cell r="BH559" t="str">
            <v/>
          </cell>
        </row>
        <row r="560">
          <cell r="A560" t="str">
            <v>2005-002</v>
          </cell>
          <cell r="B560" t="str">
            <v xml:space="preserve">OPERATIVO SERVICIOS BOGOT                         </v>
          </cell>
          <cell r="C560">
            <v>0</v>
          </cell>
          <cell r="D560">
            <v>0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  <cell r="N560">
            <v>0</v>
          </cell>
          <cell r="O560">
            <v>0</v>
          </cell>
          <cell r="P560">
            <v>2124814</v>
          </cell>
          <cell r="Q560">
            <v>2601806</v>
          </cell>
          <cell r="R560">
            <v>2261033</v>
          </cell>
          <cell r="S560">
            <v>1239205.72</v>
          </cell>
          <cell r="T560">
            <v>3968826</v>
          </cell>
          <cell r="U560">
            <v>770938</v>
          </cell>
          <cell r="V560">
            <v>-1609841</v>
          </cell>
          <cell r="W560">
            <v>-1603232</v>
          </cell>
          <cell r="X560">
            <v>-1453061</v>
          </cell>
          <cell r="Y560">
            <v>4717172</v>
          </cell>
          <cell r="Z560">
            <v>-1070014</v>
          </cell>
          <cell r="AA560">
            <v>-1685620</v>
          </cell>
          <cell r="AB560">
            <v>10262026.719999999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6000</v>
          </cell>
          <cell r="AL560">
            <v>0</v>
          </cell>
          <cell r="AM560">
            <v>0</v>
          </cell>
          <cell r="AN560">
            <v>6000</v>
          </cell>
          <cell r="AO560">
            <v>0</v>
          </cell>
          <cell r="AP560">
            <v>0</v>
          </cell>
          <cell r="AQ560">
            <v>0</v>
          </cell>
          <cell r="AR560">
            <v>0</v>
          </cell>
          <cell r="AS560" t="e">
            <v>#REF!</v>
          </cell>
          <cell r="AU560" t="str">
            <v/>
          </cell>
          <cell r="AV560" t="str">
            <v/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235803778.36000001</v>
          </cell>
          <cell r="BC560">
            <v>33538907.460000001</v>
          </cell>
          <cell r="BD560">
            <v>48492777.899999999</v>
          </cell>
          <cell r="BE560">
            <v>42136497</v>
          </cell>
          <cell r="BF560">
            <v>359971960.71999997</v>
          </cell>
          <cell r="BG560" t="str">
            <v/>
          </cell>
          <cell r="BH560" t="str">
            <v/>
          </cell>
        </row>
        <row r="561">
          <cell r="A561" t="str">
            <v>2005-003</v>
          </cell>
          <cell r="B561" t="str">
            <v xml:space="preserve">ADMON. SERVICIOS B/QUILLA                         </v>
          </cell>
          <cell r="C561">
            <v>0</v>
          </cell>
          <cell r="D561">
            <v>0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  <cell r="N561">
            <v>0</v>
          </cell>
          <cell r="O561">
            <v>0</v>
          </cell>
          <cell r="P561">
            <v>1611124</v>
          </cell>
          <cell r="Q561">
            <v>1856984</v>
          </cell>
          <cell r="R561">
            <v>1249206</v>
          </cell>
          <cell r="S561">
            <v>1743318</v>
          </cell>
          <cell r="T561">
            <v>1958699</v>
          </cell>
          <cell r="U561">
            <v>2431815</v>
          </cell>
          <cell r="V561">
            <v>1266509</v>
          </cell>
          <cell r="W561">
            <v>3283032</v>
          </cell>
          <cell r="X561">
            <v>5720550</v>
          </cell>
          <cell r="Y561">
            <v>1760555</v>
          </cell>
          <cell r="Z561">
            <v>1772848</v>
          </cell>
          <cell r="AA561">
            <v>1641412</v>
          </cell>
          <cell r="AB561">
            <v>26296052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2291</v>
          </cell>
          <cell r="AL561">
            <v>0</v>
          </cell>
          <cell r="AM561">
            <v>0</v>
          </cell>
          <cell r="AN561">
            <v>2291</v>
          </cell>
          <cell r="AO561">
            <v>0</v>
          </cell>
          <cell r="AP561">
            <v>0</v>
          </cell>
          <cell r="AQ561">
            <v>0</v>
          </cell>
          <cell r="AR561">
            <v>0</v>
          </cell>
          <cell r="AS561" t="e">
            <v>#REF!</v>
          </cell>
          <cell r="AU561" t="str">
            <v/>
          </cell>
          <cell r="AV561" t="str">
            <v/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106731051.45999999</v>
          </cell>
          <cell r="BC561">
            <v>61484005.530000001</v>
          </cell>
          <cell r="BD561">
            <v>64576706.479999997</v>
          </cell>
          <cell r="BE561">
            <v>23845356.640000001</v>
          </cell>
          <cell r="BF561">
            <v>256637120.11000001</v>
          </cell>
          <cell r="BG561" t="str">
            <v/>
          </cell>
          <cell r="BH561" t="str">
            <v/>
          </cell>
        </row>
        <row r="562">
          <cell r="A562" t="str">
            <v>2005-004</v>
          </cell>
          <cell r="B562" t="str">
            <v xml:space="preserve">BQ-OPER. SERVICIOS                                </v>
          </cell>
          <cell r="C562">
            <v>0</v>
          </cell>
          <cell r="D562">
            <v>0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K562">
            <v>0</v>
          </cell>
          <cell r="L562">
            <v>0</v>
          </cell>
          <cell r="M562">
            <v>0</v>
          </cell>
          <cell r="N562">
            <v>0</v>
          </cell>
          <cell r="O562">
            <v>0</v>
          </cell>
          <cell r="P562">
            <v>2761362.5</v>
          </cell>
          <cell r="Q562">
            <v>1798433</v>
          </cell>
          <cell r="R562">
            <v>999725</v>
          </cell>
          <cell r="S562">
            <v>422196.77</v>
          </cell>
          <cell r="T562">
            <v>927222</v>
          </cell>
          <cell r="U562">
            <v>157140</v>
          </cell>
          <cell r="V562">
            <v>560482</v>
          </cell>
          <cell r="W562">
            <v>324493</v>
          </cell>
          <cell r="X562">
            <v>-2566953</v>
          </cell>
          <cell r="Y562">
            <v>-2055576</v>
          </cell>
          <cell r="Z562">
            <v>1759067</v>
          </cell>
          <cell r="AA562">
            <v>80548</v>
          </cell>
          <cell r="AB562">
            <v>5168140.2699999996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>
            <v>0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 t="e">
            <v>#REF!</v>
          </cell>
          <cell r="AU562" t="str">
            <v/>
          </cell>
          <cell r="AV562" t="str">
            <v/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>
            <v>114543792.92</v>
          </cell>
          <cell r="BC562">
            <v>75987103.930000007</v>
          </cell>
          <cell r="BD562">
            <v>85240700.900000006</v>
          </cell>
          <cell r="BE562">
            <v>55426645.340000004</v>
          </cell>
          <cell r="BF562">
            <v>331198243.09000003</v>
          </cell>
          <cell r="BG562" t="str">
            <v/>
          </cell>
          <cell r="BH562" t="str">
            <v/>
          </cell>
        </row>
        <row r="563">
          <cell r="A563" t="str">
            <v>2005-005</v>
          </cell>
          <cell r="B563" t="str">
            <v xml:space="preserve">MD-ADMON SERVICIOS MEDELL                         </v>
          </cell>
          <cell r="C563">
            <v>0</v>
          </cell>
          <cell r="D563">
            <v>0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  <cell r="L563">
            <v>0</v>
          </cell>
          <cell r="M563">
            <v>0</v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 t="e">
            <v>#REF!</v>
          </cell>
          <cell r="AU563" t="str">
            <v/>
          </cell>
          <cell r="AV563" t="str">
            <v/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2600</v>
          </cell>
          <cell r="BC563">
            <v>2600</v>
          </cell>
          <cell r="BD563">
            <v>0</v>
          </cell>
          <cell r="BE563">
            <v>17985</v>
          </cell>
          <cell r="BF563">
            <v>23185</v>
          </cell>
          <cell r="BG563" t="str">
            <v/>
          </cell>
          <cell r="BH563" t="str">
            <v/>
          </cell>
        </row>
        <row r="564">
          <cell r="A564" t="str">
            <v>2005-006</v>
          </cell>
          <cell r="B564" t="str">
            <v xml:space="preserve">MD-SERVICIOS OPERAT.MEDEL                         </v>
          </cell>
          <cell r="C564">
            <v>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  <cell r="O564">
            <v>0</v>
          </cell>
          <cell r="P564">
            <v>4182786</v>
          </cell>
          <cell r="Q564">
            <v>4032906</v>
          </cell>
          <cell r="R564">
            <v>2101792</v>
          </cell>
          <cell r="S564">
            <v>1780584.84</v>
          </cell>
          <cell r="T564">
            <v>3327886</v>
          </cell>
          <cell r="U564">
            <v>3590431</v>
          </cell>
          <cell r="V564">
            <v>3660524</v>
          </cell>
          <cell r="W564">
            <v>3845299</v>
          </cell>
          <cell r="X564">
            <v>5008732</v>
          </cell>
          <cell r="Y564">
            <v>1232649</v>
          </cell>
          <cell r="Z564">
            <v>2979155</v>
          </cell>
          <cell r="AA564">
            <v>3931745</v>
          </cell>
          <cell r="AB564">
            <v>39674489.840000004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 t="e">
            <v>#REF!</v>
          </cell>
          <cell r="AU564" t="str">
            <v/>
          </cell>
          <cell r="AV564" t="str">
            <v/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86168181.969999999</v>
          </cell>
          <cell r="BC564">
            <v>103242376.31999999</v>
          </cell>
          <cell r="BD564">
            <v>54547989.280000001</v>
          </cell>
          <cell r="BE564">
            <v>40563244</v>
          </cell>
          <cell r="BF564">
            <v>284521791.56999999</v>
          </cell>
          <cell r="BG564" t="str">
            <v/>
          </cell>
          <cell r="BH564" t="str">
            <v/>
          </cell>
        </row>
        <row r="565">
          <cell r="A565" t="str">
            <v>2005-007</v>
          </cell>
          <cell r="B565" t="str">
            <v xml:space="preserve">SERVICIOS OPERATIVOS CALI                         </v>
          </cell>
          <cell r="C565">
            <v>0</v>
          </cell>
          <cell r="D565">
            <v>0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>
            <v>0</v>
          </cell>
          <cell r="N565">
            <v>0</v>
          </cell>
          <cell r="O565">
            <v>0</v>
          </cell>
          <cell r="P565">
            <v>552806</v>
          </cell>
          <cell r="Q565">
            <v>441471</v>
          </cell>
          <cell r="R565">
            <v>849296</v>
          </cell>
          <cell r="S565">
            <v>59810</v>
          </cell>
          <cell r="T565">
            <v>1007474</v>
          </cell>
          <cell r="U565">
            <v>324170</v>
          </cell>
          <cell r="V565">
            <v>287849</v>
          </cell>
          <cell r="W565">
            <v>353032</v>
          </cell>
          <cell r="X565">
            <v>2556319</v>
          </cell>
          <cell r="Y565">
            <v>-1717235</v>
          </cell>
          <cell r="Z565">
            <v>233140</v>
          </cell>
          <cell r="AA565">
            <v>11529805</v>
          </cell>
          <cell r="AB565">
            <v>16477937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>
            <v>0</v>
          </cell>
          <cell r="AJ565">
            <v>0</v>
          </cell>
          <cell r="AK565">
            <v>350000</v>
          </cell>
          <cell r="AL565">
            <v>0</v>
          </cell>
          <cell r="AM565">
            <v>0</v>
          </cell>
          <cell r="AN565">
            <v>350000</v>
          </cell>
          <cell r="AO565">
            <v>0</v>
          </cell>
          <cell r="AP565">
            <v>0</v>
          </cell>
          <cell r="AQ565">
            <v>0</v>
          </cell>
          <cell r="AR565">
            <v>0</v>
          </cell>
          <cell r="AS565" t="e">
            <v>#REF!</v>
          </cell>
          <cell r="AU565" t="str">
            <v/>
          </cell>
          <cell r="AV565" t="str">
            <v/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>
            <v>5043187.8600000003</v>
          </cell>
          <cell r="BC565">
            <v>2863995.8</v>
          </cell>
          <cell r="BD565">
            <v>42907232</v>
          </cell>
          <cell r="BE565">
            <v>12705568</v>
          </cell>
          <cell r="BF565">
            <v>63519983.659999996</v>
          </cell>
          <cell r="BG565" t="str">
            <v/>
          </cell>
          <cell r="BH565" t="str">
            <v/>
          </cell>
        </row>
        <row r="566">
          <cell r="A566" t="str">
            <v>2006-001</v>
          </cell>
          <cell r="B566" t="str">
            <v xml:space="preserve">BTA-INGENIERIA                                    </v>
          </cell>
          <cell r="C566">
            <v>0</v>
          </cell>
          <cell r="D566">
            <v>0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>
            <v>0</v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>
            <v>0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104224</v>
          </cell>
          <cell r="AL566">
            <v>0</v>
          </cell>
          <cell r="AM566">
            <v>0</v>
          </cell>
          <cell r="AN566">
            <v>104224</v>
          </cell>
          <cell r="AO566">
            <v>0</v>
          </cell>
          <cell r="AP566">
            <v>0</v>
          </cell>
          <cell r="AQ566">
            <v>0</v>
          </cell>
          <cell r="AR566">
            <v>0</v>
          </cell>
          <cell r="AS566" t="e">
            <v>#REF!</v>
          </cell>
          <cell r="AU566" t="str">
            <v/>
          </cell>
          <cell r="AV566" t="str">
            <v/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104207060</v>
          </cell>
          <cell r="BC566">
            <v>35200208.700000003</v>
          </cell>
          <cell r="BD566">
            <v>0</v>
          </cell>
          <cell r="BE566">
            <v>0</v>
          </cell>
          <cell r="BF566">
            <v>139407268.69999999</v>
          </cell>
          <cell r="BG566" t="str">
            <v/>
          </cell>
          <cell r="BH566" t="str">
            <v/>
          </cell>
        </row>
        <row r="567">
          <cell r="A567" t="str">
            <v>2006-002</v>
          </cell>
          <cell r="B567" t="str">
            <v xml:space="preserve">NO USAR BTA-MODERNIZACION                         </v>
          </cell>
          <cell r="C567">
            <v>0</v>
          </cell>
          <cell r="D567">
            <v>0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>
            <v>0</v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 t="e">
            <v>#REF!</v>
          </cell>
          <cell r="AU567" t="str">
            <v/>
          </cell>
          <cell r="AV567" t="str">
            <v/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7279963</v>
          </cell>
          <cell r="BC567">
            <v>0</v>
          </cell>
          <cell r="BD567">
            <v>0</v>
          </cell>
          <cell r="BE567">
            <v>0</v>
          </cell>
          <cell r="BF567">
            <v>7279963</v>
          </cell>
          <cell r="BG567" t="str">
            <v/>
          </cell>
          <cell r="BH567" t="str">
            <v/>
          </cell>
        </row>
        <row r="568">
          <cell r="A568" t="str">
            <v>2007-001</v>
          </cell>
          <cell r="B568" t="str">
            <v xml:space="preserve">BTA-COMPRAS E INVENTARIOS                         </v>
          </cell>
          <cell r="C568">
            <v>0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345431114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>
            <v>0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 t="e">
            <v>#REF!</v>
          </cell>
          <cell r="AU568" t="str">
            <v/>
          </cell>
          <cell r="AV568" t="str">
            <v/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  <cell r="BF568">
            <v>0</v>
          </cell>
          <cell r="BG568" t="str">
            <v/>
          </cell>
          <cell r="BH568" t="str">
            <v/>
          </cell>
        </row>
        <row r="569">
          <cell r="A569" t="str">
            <v>2008-001</v>
          </cell>
          <cell r="B569" t="str">
            <v xml:space="preserve">BTA-CONTABILIDAD                                  </v>
          </cell>
          <cell r="C569">
            <v>0</v>
          </cell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321664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321664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 t="e">
            <v>#REF!</v>
          </cell>
          <cell r="AU569" t="str">
            <v/>
          </cell>
          <cell r="AV569" t="str">
            <v/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  <cell r="BF569">
            <v>0</v>
          </cell>
          <cell r="BG569" t="str">
            <v/>
          </cell>
          <cell r="BH569" t="str">
            <v/>
          </cell>
        </row>
        <row r="570">
          <cell r="A570" t="str">
            <v>2009-001</v>
          </cell>
          <cell r="B570" t="str">
            <v xml:space="preserve">BTA-CALIDAD                                       </v>
          </cell>
          <cell r="C570">
            <v>0</v>
          </cell>
          <cell r="D570">
            <v>0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646400</v>
          </cell>
          <cell r="S570">
            <v>-646400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0</v>
          </cell>
          <cell r="Y570">
            <v>0</v>
          </cell>
          <cell r="Z570">
            <v>0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>
            <v>0</v>
          </cell>
          <cell r="AP570">
            <v>0</v>
          </cell>
          <cell r="AQ570">
            <v>0</v>
          </cell>
          <cell r="AR570">
            <v>0</v>
          </cell>
          <cell r="AS570" t="e">
            <v>#REF!</v>
          </cell>
          <cell r="AU570" t="str">
            <v/>
          </cell>
          <cell r="AV570" t="str">
            <v/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  <cell r="BF570">
            <v>0</v>
          </cell>
          <cell r="BG570" t="str">
            <v/>
          </cell>
          <cell r="BH570" t="str">
            <v/>
          </cell>
        </row>
        <row r="571">
          <cell r="A571" t="str">
            <v>2009-004</v>
          </cell>
          <cell r="B571" t="str">
            <v xml:space="preserve">(NO USAR) BTA-SSOMA                               </v>
          </cell>
          <cell r="C571">
            <v>0</v>
          </cell>
          <cell r="D571">
            <v>0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 t="e">
            <v>#REF!</v>
          </cell>
          <cell r="AU571" t="str">
            <v/>
          </cell>
          <cell r="AV571" t="str">
            <v/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  <cell r="BF571">
            <v>0</v>
          </cell>
          <cell r="BG571" t="str">
            <v/>
          </cell>
          <cell r="BH571" t="str">
            <v/>
          </cell>
        </row>
        <row r="572">
          <cell r="A572" t="str">
            <v>2011-004</v>
          </cell>
          <cell r="B572" t="str">
            <v xml:space="preserve">BTA-TELECOM                                       </v>
          </cell>
          <cell r="C572">
            <v>0</v>
          </cell>
          <cell r="D572">
            <v>0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M572">
            <v>0</v>
          </cell>
          <cell r="N572">
            <v>0</v>
          </cell>
          <cell r="O572">
            <v>0</v>
          </cell>
          <cell r="P572">
            <v>0</v>
          </cell>
          <cell r="Q572">
            <v>947</v>
          </cell>
          <cell r="R572">
            <v>0</v>
          </cell>
          <cell r="S572">
            <v>-947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>
            <v>0</v>
          </cell>
          <cell r="AQ572">
            <v>0</v>
          </cell>
          <cell r="AR572">
            <v>0</v>
          </cell>
          <cell r="AS572" t="e">
            <v>#REF!</v>
          </cell>
          <cell r="AU572" t="str">
            <v/>
          </cell>
          <cell r="AV572" t="str">
            <v/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  <cell r="BF572">
            <v>0</v>
          </cell>
          <cell r="BG572" t="str">
            <v/>
          </cell>
          <cell r="BH572" t="str">
            <v/>
          </cell>
        </row>
        <row r="573">
          <cell r="A573" t="str">
            <v>2011-023</v>
          </cell>
          <cell r="B573" t="str">
            <v xml:space="preserve">BTA-HOSPITAL MILITAR                              </v>
          </cell>
          <cell r="C573">
            <v>0</v>
          </cell>
          <cell r="D573">
            <v>0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8103</v>
          </cell>
          <cell r="Z573">
            <v>0</v>
          </cell>
          <cell r="AA573">
            <v>0</v>
          </cell>
          <cell r="AB573">
            <v>8103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 t="e">
            <v>#REF!</v>
          </cell>
          <cell r="AU573" t="str">
            <v/>
          </cell>
          <cell r="AV573" t="str">
            <v/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  <cell r="BF573">
            <v>0</v>
          </cell>
          <cell r="BG573" t="str">
            <v/>
          </cell>
          <cell r="BH573" t="str">
            <v/>
          </cell>
        </row>
        <row r="574">
          <cell r="A574" t="str">
            <v>2011-059</v>
          </cell>
          <cell r="B574" t="str">
            <v xml:space="preserve">BTA-INV. LA 14 CC2100-274                         </v>
          </cell>
          <cell r="C574">
            <v>0</v>
          </cell>
          <cell r="D574">
            <v>0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  <cell r="N574">
            <v>0</v>
          </cell>
          <cell r="O574">
            <v>0</v>
          </cell>
          <cell r="P574">
            <v>431000</v>
          </cell>
          <cell r="Q574">
            <v>120000</v>
          </cell>
          <cell r="R574">
            <v>508105</v>
          </cell>
          <cell r="S574">
            <v>0</v>
          </cell>
          <cell r="T574">
            <v>-1059105</v>
          </cell>
          <cell r="U574">
            <v>0</v>
          </cell>
          <cell r="V574">
            <v>2166093</v>
          </cell>
          <cell r="W574">
            <v>0</v>
          </cell>
          <cell r="X574">
            <v>0</v>
          </cell>
          <cell r="Y574">
            <v>0</v>
          </cell>
          <cell r="Z574">
            <v>0</v>
          </cell>
          <cell r="AA574">
            <v>0</v>
          </cell>
          <cell r="AB574">
            <v>2166093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>
            <v>0</v>
          </cell>
          <cell r="AO574">
            <v>0</v>
          </cell>
          <cell r="AP574">
            <v>0</v>
          </cell>
          <cell r="AQ574">
            <v>0</v>
          </cell>
          <cell r="AR574">
            <v>0</v>
          </cell>
          <cell r="AS574" t="e">
            <v>#REF!</v>
          </cell>
          <cell r="AU574">
            <v>890325060</v>
          </cell>
          <cell r="AV574" t="str">
            <v xml:space="preserve">INVERSIONES LA 14 S.A.                  </v>
          </cell>
          <cell r="AW574">
            <v>0</v>
          </cell>
          <cell r="AX574">
            <v>0</v>
          </cell>
          <cell r="AY574">
            <v>0</v>
          </cell>
          <cell r="AZ574">
            <v>27793700</v>
          </cell>
          <cell r="BA574">
            <v>27793700</v>
          </cell>
          <cell r="BB574">
            <v>0</v>
          </cell>
          <cell r="BC574">
            <v>0</v>
          </cell>
          <cell r="BD574">
            <v>0</v>
          </cell>
          <cell r="BE574">
            <v>31360878</v>
          </cell>
          <cell r="BF574">
            <v>31360878</v>
          </cell>
          <cell r="BG574" t="str">
            <v/>
          </cell>
          <cell r="BH574" t="str">
            <v/>
          </cell>
        </row>
        <row r="575">
          <cell r="A575" t="str">
            <v>2011-060</v>
          </cell>
          <cell r="B575" t="str">
            <v xml:space="preserve">BTA-TELEDATOS CC2100-299                          </v>
          </cell>
          <cell r="C575">
            <v>0</v>
          </cell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  <cell r="N575">
            <v>0</v>
          </cell>
          <cell r="O575">
            <v>0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 t="e">
            <v>#REF!</v>
          </cell>
          <cell r="AU575" t="str">
            <v/>
          </cell>
          <cell r="AV575" t="str">
            <v/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5188119</v>
          </cell>
          <cell r="BF575">
            <v>5188119</v>
          </cell>
          <cell r="BG575" t="str">
            <v/>
          </cell>
          <cell r="BH575" t="str">
            <v/>
          </cell>
          <cell r="BI575" t="str">
            <v>Mail informando traslado al costo de venta a Hidelman oct 24 2012  Mail hidelman feb 6/13</v>
          </cell>
        </row>
        <row r="576">
          <cell r="A576" t="str">
            <v>2011-061</v>
          </cell>
          <cell r="B576" t="str">
            <v xml:space="preserve">YOP-HOSP YOPAL CC2100-301                         </v>
          </cell>
          <cell r="C576">
            <v>7852000</v>
          </cell>
          <cell r="D576">
            <v>7852000</v>
          </cell>
          <cell r="E576">
            <v>7852000</v>
          </cell>
          <cell r="F576">
            <v>7852000</v>
          </cell>
          <cell r="G576">
            <v>7852000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39260000</v>
          </cell>
          <cell r="P576">
            <v>1636385</v>
          </cell>
          <cell r="Q576">
            <v>1542162</v>
          </cell>
          <cell r="R576">
            <v>4767865</v>
          </cell>
          <cell r="S576">
            <v>5438992</v>
          </cell>
          <cell r="T576">
            <v>1832372</v>
          </cell>
          <cell r="U576">
            <v>1026150</v>
          </cell>
          <cell r="V576">
            <v>-141491</v>
          </cell>
          <cell r="W576">
            <v>57500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16159935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>
            <v>0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 t="e">
            <v>#REF!</v>
          </cell>
          <cell r="AU576">
            <v>891855029</v>
          </cell>
          <cell r="AV576" t="str">
            <v>EMPRESA SOCIAL DEL ESTADO HOSPITAL DE YO</v>
          </cell>
          <cell r="AW576">
            <v>0</v>
          </cell>
          <cell r="AX576">
            <v>0</v>
          </cell>
          <cell r="AY576">
            <v>0</v>
          </cell>
          <cell r="AZ576">
            <v>54964000</v>
          </cell>
          <cell r="BA576">
            <v>54964000</v>
          </cell>
          <cell r="BB576">
            <v>0</v>
          </cell>
          <cell r="BC576">
            <v>0</v>
          </cell>
          <cell r="BD576">
            <v>0</v>
          </cell>
          <cell r="BE576">
            <v>16707935</v>
          </cell>
          <cell r="BF576">
            <v>16707935</v>
          </cell>
          <cell r="BG576" t="str">
            <v/>
          </cell>
          <cell r="BH576">
            <v>0.41161321956189506</v>
          </cell>
          <cell r="BI576" t="str">
            <v>El saldo de la cuenta 27 se esta amortizando automaticamente</v>
          </cell>
        </row>
        <row r="577">
          <cell r="A577" t="str">
            <v>2011-062</v>
          </cell>
          <cell r="B577" t="str">
            <v xml:space="preserve">BTA-PAÑO ATLAS CC2100-313                         </v>
          </cell>
          <cell r="C577">
            <v>133333.38</v>
          </cell>
          <cell r="D577">
            <v>133333.38</v>
          </cell>
          <cell r="E577">
            <v>-132999.62</v>
          </cell>
          <cell r="F577">
            <v>133333.38</v>
          </cell>
          <cell r="G577">
            <v>133333.38</v>
          </cell>
          <cell r="H577">
            <v>133333.38</v>
          </cell>
          <cell r="I577">
            <v>133333.29999999999</v>
          </cell>
          <cell r="J577">
            <v>133333.29999999999</v>
          </cell>
          <cell r="K577">
            <v>0</v>
          </cell>
          <cell r="L577">
            <v>0</v>
          </cell>
          <cell r="M577">
            <v>132999.70000000001</v>
          </cell>
          <cell r="N577">
            <v>0</v>
          </cell>
          <cell r="O577">
            <v>933333.58000000007</v>
          </cell>
          <cell r="P577">
            <v>3617</v>
          </cell>
          <cell r="Q577">
            <v>20172</v>
          </cell>
          <cell r="R577">
            <v>360</v>
          </cell>
          <cell r="S577">
            <v>13709.74</v>
          </cell>
          <cell r="T577">
            <v>31176</v>
          </cell>
          <cell r="U577">
            <v>69679</v>
          </cell>
          <cell r="V577">
            <v>3050</v>
          </cell>
          <cell r="W577">
            <v>18587</v>
          </cell>
          <cell r="X577">
            <v>1896</v>
          </cell>
          <cell r="Y577">
            <v>48838</v>
          </cell>
          <cell r="Z577">
            <v>813</v>
          </cell>
          <cell r="AA577">
            <v>0</v>
          </cell>
          <cell r="AB577">
            <v>211897.74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 t="e">
            <v>#REF!</v>
          </cell>
          <cell r="AU577">
            <v>860001743</v>
          </cell>
          <cell r="AV577" t="str">
            <v xml:space="preserve">PAÑOS ATLAS S.A.                        </v>
          </cell>
          <cell r="AW577">
            <v>0</v>
          </cell>
          <cell r="AX577">
            <v>0</v>
          </cell>
          <cell r="AY577">
            <v>0</v>
          </cell>
          <cell r="AZ577">
            <v>666667</v>
          </cell>
          <cell r="BA577">
            <v>666667</v>
          </cell>
          <cell r="BB577">
            <v>0</v>
          </cell>
          <cell r="BC577">
            <v>0</v>
          </cell>
          <cell r="BD577">
            <v>0</v>
          </cell>
          <cell r="BE577">
            <v>62634</v>
          </cell>
          <cell r="BF577">
            <v>62634</v>
          </cell>
          <cell r="BG577" t="str">
            <v/>
          </cell>
          <cell r="BH577">
            <v>0.22703323285550273</v>
          </cell>
        </row>
        <row r="578">
          <cell r="A578" t="str">
            <v>2011-063</v>
          </cell>
          <cell r="B578" t="str">
            <v xml:space="preserve">BTA-OPTICA CC2100-316                             </v>
          </cell>
          <cell r="C578">
            <v>133333.31</v>
          </cell>
          <cell r="D578">
            <v>133333.31</v>
          </cell>
          <cell r="E578">
            <v>266666.31</v>
          </cell>
          <cell r="F578">
            <v>133333.31</v>
          </cell>
          <cell r="G578">
            <v>133333.31</v>
          </cell>
          <cell r="H578">
            <v>133333.31</v>
          </cell>
          <cell r="I578">
            <v>133333.31</v>
          </cell>
          <cell r="J578">
            <v>133333.31</v>
          </cell>
          <cell r="K578">
            <v>133333.31</v>
          </cell>
          <cell r="L578">
            <v>133333.31</v>
          </cell>
          <cell r="M578">
            <v>133333.31</v>
          </cell>
          <cell r="N578">
            <v>133333.31</v>
          </cell>
          <cell r="O578">
            <v>1733332.7200000004</v>
          </cell>
          <cell r="P578">
            <v>4017</v>
          </cell>
          <cell r="Q578">
            <v>17931</v>
          </cell>
          <cell r="R578">
            <v>356</v>
          </cell>
          <cell r="S578">
            <v>20564.61</v>
          </cell>
          <cell r="T578">
            <v>947</v>
          </cell>
          <cell r="U578">
            <v>85984</v>
          </cell>
          <cell r="V578">
            <v>2174</v>
          </cell>
          <cell r="W578">
            <v>10621</v>
          </cell>
          <cell r="X578">
            <v>1185</v>
          </cell>
          <cell r="Y578">
            <v>0</v>
          </cell>
          <cell r="Z578">
            <v>44085</v>
          </cell>
          <cell r="AA578">
            <v>0</v>
          </cell>
          <cell r="AB578">
            <v>187864.61</v>
          </cell>
          <cell r="AC578">
            <v>0</v>
          </cell>
          <cell r="AD578">
            <v>0</v>
          </cell>
          <cell r="AE578">
            <v>0</v>
          </cell>
          <cell r="AF578">
            <v>133333.66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 t="e">
            <v>#REF!</v>
          </cell>
          <cell r="AU578">
            <v>860001449</v>
          </cell>
          <cell r="AV578" t="str">
            <v xml:space="preserve">OPTICA COLOMBIANA S.A.                  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  <cell r="BF578">
            <v>0</v>
          </cell>
          <cell r="BG578" t="str">
            <v/>
          </cell>
          <cell r="BH578">
            <v>0.10838346719722682</v>
          </cell>
        </row>
        <row r="579">
          <cell r="A579" t="str">
            <v>2011-064</v>
          </cell>
          <cell r="B579" t="str">
            <v xml:space="preserve">BTA-ALMACENES MAXIMO ANDI                         </v>
          </cell>
          <cell r="C579">
            <v>158333.35</v>
          </cell>
          <cell r="D579">
            <v>158333.35</v>
          </cell>
          <cell r="E579">
            <v>316333.34999999998</v>
          </cell>
          <cell r="F579">
            <v>158333.35</v>
          </cell>
          <cell r="G579">
            <v>158333.35</v>
          </cell>
          <cell r="H579">
            <v>158333.35</v>
          </cell>
          <cell r="I579">
            <v>158333.35</v>
          </cell>
          <cell r="J579">
            <v>158333.35</v>
          </cell>
          <cell r="K579">
            <v>158333.35</v>
          </cell>
          <cell r="L579">
            <v>158333.35</v>
          </cell>
          <cell r="M579">
            <v>158333.35</v>
          </cell>
          <cell r="N579">
            <v>158333.35</v>
          </cell>
          <cell r="O579">
            <v>2058000.2000000007</v>
          </cell>
          <cell r="P579">
            <v>142436</v>
          </cell>
          <cell r="Q579">
            <v>29672</v>
          </cell>
          <cell r="R579">
            <v>0</v>
          </cell>
          <cell r="S579">
            <v>34274.339999999997</v>
          </cell>
          <cell r="T579">
            <v>3200</v>
          </cell>
          <cell r="U579">
            <v>12296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221878.34</v>
          </cell>
          <cell r="AC579">
            <v>0</v>
          </cell>
          <cell r="AD579">
            <v>0</v>
          </cell>
          <cell r="AE579">
            <v>0</v>
          </cell>
          <cell r="AF579">
            <v>317000.09999999998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 t="e">
            <v>#REF!</v>
          </cell>
          <cell r="AU579">
            <v>860045854</v>
          </cell>
          <cell r="AV579" t="str">
            <v xml:space="preserve">ALMACENES MAXIMO S.A.                   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  <cell r="BF579">
            <v>0</v>
          </cell>
          <cell r="BG579" t="str">
            <v/>
          </cell>
          <cell r="BH579">
            <v>0.10781259399294515</v>
          </cell>
        </row>
        <row r="580">
          <cell r="A580" t="str">
            <v>2011-065</v>
          </cell>
          <cell r="B580" t="str">
            <v xml:space="preserve">BTA-P A NVA CLINICA FIDUC                         </v>
          </cell>
          <cell r="C580">
            <v>3000000</v>
          </cell>
          <cell r="D580">
            <v>3000000</v>
          </cell>
          <cell r="E580">
            <v>9000000</v>
          </cell>
          <cell r="F580">
            <v>3000000</v>
          </cell>
          <cell r="G580">
            <v>3000000</v>
          </cell>
          <cell r="H580">
            <v>3000000</v>
          </cell>
          <cell r="I580">
            <v>0</v>
          </cell>
          <cell r="J580">
            <v>1</v>
          </cell>
          <cell r="K580">
            <v>1</v>
          </cell>
          <cell r="L580">
            <v>1</v>
          </cell>
          <cell r="M580">
            <v>1</v>
          </cell>
          <cell r="N580">
            <v>1</v>
          </cell>
          <cell r="O580">
            <v>24000005</v>
          </cell>
          <cell r="P580">
            <v>2870955</v>
          </cell>
          <cell r="Q580">
            <v>2835855</v>
          </cell>
          <cell r="R580">
            <v>3808974</v>
          </cell>
          <cell r="S580">
            <v>2667061.5299999998</v>
          </cell>
          <cell r="T580">
            <v>2936287</v>
          </cell>
          <cell r="U580">
            <v>3645108</v>
          </cell>
          <cell r="V580">
            <v>3351815</v>
          </cell>
          <cell r="W580">
            <v>142672</v>
          </cell>
          <cell r="X580">
            <v>0</v>
          </cell>
          <cell r="Y580">
            <v>0</v>
          </cell>
          <cell r="Z580">
            <v>3300</v>
          </cell>
          <cell r="AA580">
            <v>0</v>
          </cell>
          <cell r="AB580">
            <v>22262027.530000001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 t="e">
            <v>#REF!</v>
          </cell>
          <cell r="AU580">
            <v>830053691</v>
          </cell>
          <cell r="AV580" t="str">
            <v>PATRIMONIOS AUTONOMOS FIDUCIARIA POPULAR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  <cell r="BF580">
            <v>0</v>
          </cell>
          <cell r="BG580" t="str">
            <v/>
          </cell>
          <cell r="BH580">
            <v>0.92758428716994024</v>
          </cell>
        </row>
        <row r="581">
          <cell r="A581" t="str">
            <v>2011-066</v>
          </cell>
          <cell r="B581" t="str">
            <v xml:space="preserve">BTA-CONINSA &amp; RAMON                               </v>
          </cell>
          <cell r="C581">
            <v>0</v>
          </cell>
          <cell r="D581">
            <v>0</v>
          </cell>
          <cell r="E581">
            <v>0</v>
          </cell>
          <cell r="F581">
            <v>5699052</v>
          </cell>
          <cell r="G581">
            <v>2849526</v>
          </cell>
          <cell r="H581">
            <v>2849526</v>
          </cell>
          <cell r="I581">
            <v>2849526</v>
          </cell>
          <cell r="J581">
            <v>2849526</v>
          </cell>
          <cell r="K581">
            <v>2849526</v>
          </cell>
          <cell r="L581">
            <v>2849526</v>
          </cell>
          <cell r="M581">
            <v>2849526</v>
          </cell>
          <cell r="N581">
            <v>2849526</v>
          </cell>
          <cell r="O581">
            <v>28495260</v>
          </cell>
          <cell r="P581">
            <v>0</v>
          </cell>
          <cell r="Q581">
            <v>0</v>
          </cell>
          <cell r="R581">
            <v>728990</v>
          </cell>
          <cell r="S581">
            <v>843921.41</v>
          </cell>
          <cell r="T581">
            <v>757702</v>
          </cell>
          <cell r="U581">
            <v>992041</v>
          </cell>
          <cell r="V581">
            <v>1260088</v>
          </cell>
          <cell r="W581">
            <v>689654</v>
          </cell>
          <cell r="X581">
            <v>1139816</v>
          </cell>
          <cell r="Y581">
            <v>999931</v>
          </cell>
          <cell r="Z581">
            <v>954105</v>
          </cell>
          <cell r="AA581">
            <v>1331272</v>
          </cell>
          <cell r="AB581">
            <v>9697520.4100000001</v>
          </cell>
          <cell r="AC581">
            <v>0</v>
          </cell>
          <cell r="AD581">
            <v>0</v>
          </cell>
          <cell r="AE581">
            <v>0</v>
          </cell>
          <cell r="AF581">
            <v>5699052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 t="e">
            <v>#REF!</v>
          </cell>
          <cell r="AU581" t="str">
            <v/>
          </cell>
          <cell r="AV581" t="str">
            <v/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  <cell r="BF581">
            <v>0</v>
          </cell>
          <cell r="BG581" t="str">
            <v/>
          </cell>
          <cell r="BH581">
            <v>0.34032047470351212</v>
          </cell>
        </row>
        <row r="582">
          <cell r="A582" t="str">
            <v>2011-067</v>
          </cell>
          <cell r="B582" t="str">
            <v xml:space="preserve">IBAGUE-SOCIEDAD CBIANA DE                         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4610922</v>
          </cell>
          <cell r="J582">
            <v>1</v>
          </cell>
          <cell r="K582">
            <v>1</v>
          </cell>
          <cell r="L582">
            <v>1</v>
          </cell>
          <cell r="M582">
            <v>9221845</v>
          </cell>
          <cell r="N582">
            <v>4226678.5</v>
          </cell>
          <cell r="O582">
            <v>18059448.5</v>
          </cell>
          <cell r="P582">
            <v>0</v>
          </cell>
          <cell r="Q582">
            <v>0</v>
          </cell>
          <cell r="R582">
            <v>0</v>
          </cell>
          <cell r="S582">
            <v>0</v>
          </cell>
          <cell r="T582">
            <v>0</v>
          </cell>
          <cell r="U582">
            <v>700000</v>
          </cell>
          <cell r="V582">
            <v>1366000</v>
          </cell>
          <cell r="W582">
            <v>1312687</v>
          </cell>
          <cell r="X582">
            <v>1230000</v>
          </cell>
          <cell r="Y582">
            <v>1549090</v>
          </cell>
          <cell r="Z582">
            <v>2692710</v>
          </cell>
          <cell r="AA582">
            <v>1235131</v>
          </cell>
          <cell r="AB582">
            <v>10085618</v>
          </cell>
          <cell r="AC582">
            <v>0</v>
          </cell>
          <cell r="AD582">
            <v>0</v>
          </cell>
          <cell r="AE582">
            <v>0</v>
          </cell>
          <cell r="AF582">
            <v>9606083.5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 t="e">
            <v>#REF!</v>
          </cell>
          <cell r="AU582" t="str">
            <v/>
          </cell>
          <cell r="AV582" t="str">
            <v/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  <cell r="BF582">
            <v>0</v>
          </cell>
          <cell r="BG582" t="str">
            <v/>
          </cell>
          <cell r="BH582">
            <v>0.5584676630629114</v>
          </cell>
        </row>
        <row r="583">
          <cell r="A583" t="str">
            <v>2012-016</v>
          </cell>
          <cell r="B583" t="str">
            <v xml:space="preserve">BQ-SUPER NUEVO MILENIO                            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 t="e">
            <v>#REF!</v>
          </cell>
          <cell r="AU583" t="str">
            <v/>
          </cell>
          <cell r="AV583" t="str">
            <v/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  <cell r="BF583">
            <v>0</v>
          </cell>
          <cell r="BG583" t="str">
            <v/>
          </cell>
          <cell r="BH583" t="str">
            <v/>
          </cell>
        </row>
        <row r="584">
          <cell r="A584" t="str">
            <v>2012-017</v>
          </cell>
          <cell r="B584" t="str">
            <v xml:space="preserve">BMGA-CINE COLOMBIA SA                             </v>
          </cell>
          <cell r="C584">
            <v>0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64450</v>
          </cell>
          <cell r="AA584">
            <v>0</v>
          </cell>
          <cell r="AB584">
            <v>64450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 t="e">
            <v>#REF!</v>
          </cell>
          <cell r="AU584" t="str">
            <v/>
          </cell>
          <cell r="AV584" t="str">
            <v/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  <cell r="BF584">
            <v>0</v>
          </cell>
          <cell r="BG584" t="str">
            <v/>
          </cell>
          <cell r="BH584" t="str">
            <v/>
          </cell>
        </row>
        <row r="585">
          <cell r="A585" t="str">
            <v>2013-009</v>
          </cell>
          <cell r="B585" t="str">
            <v xml:space="preserve">BTA-CENTRO CIAL CENTENARI                         </v>
          </cell>
          <cell r="C585">
            <v>0</v>
          </cell>
          <cell r="D585">
            <v>0</v>
          </cell>
          <cell r="E585">
            <v>0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 t="e">
            <v>#REF!</v>
          </cell>
          <cell r="AU585" t="str">
            <v/>
          </cell>
          <cell r="AV585" t="str">
            <v/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2041829</v>
          </cell>
          <cell r="BC585">
            <v>0</v>
          </cell>
          <cell r="BD585">
            <v>0</v>
          </cell>
          <cell r="BE585">
            <v>0</v>
          </cell>
          <cell r="BF585">
            <v>2041829</v>
          </cell>
          <cell r="BG585" t="str">
            <v/>
          </cell>
          <cell r="BH585" t="str">
            <v/>
          </cell>
        </row>
        <row r="586">
          <cell r="A586" t="str">
            <v>2013-012</v>
          </cell>
          <cell r="B586" t="str">
            <v xml:space="preserve">VCIO-CAMARA CIO 2100-232                          </v>
          </cell>
          <cell r="C586">
            <v>0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</v>
          </cell>
          <cell r="O586">
            <v>0</v>
          </cell>
          <cell r="P586">
            <v>0</v>
          </cell>
          <cell r="Q586">
            <v>0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 t="e">
            <v>#REF!</v>
          </cell>
          <cell r="AU586" t="str">
            <v/>
          </cell>
          <cell r="AV586" t="str">
            <v/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19500</v>
          </cell>
          <cell r="BE586">
            <v>0</v>
          </cell>
          <cell r="BF586">
            <v>19500</v>
          </cell>
          <cell r="BG586" t="str">
            <v/>
          </cell>
          <cell r="BH586" t="str">
            <v/>
          </cell>
        </row>
        <row r="587">
          <cell r="A587" t="str">
            <v>2013-014</v>
          </cell>
          <cell r="B587" t="str">
            <v xml:space="preserve">BTA-UNIANDES CC2100-242                           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50000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50000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 t="e">
            <v>#REF!</v>
          </cell>
          <cell r="AU587" t="str">
            <v/>
          </cell>
          <cell r="AV587" t="str">
            <v/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947400</v>
          </cell>
          <cell r="BD587">
            <v>14553510.369999999</v>
          </cell>
          <cell r="BE587">
            <v>500000</v>
          </cell>
          <cell r="BF587">
            <v>16000910.369999999</v>
          </cell>
          <cell r="BG587" t="str">
            <v/>
          </cell>
          <cell r="BH587" t="str">
            <v/>
          </cell>
        </row>
        <row r="588">
          <cell r="A588" t="str">
            <v>2013-018</v>
          </cell>
          <cell r="B588" t="str">
            <v xml:space="preserve">BTA-HOT.STELAR CC2100-312                         </v>
          </cell>
          <cell r="C588">
            <v>0</v>
          </cell>
          <cell r="D588">
            <v>0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  <cell r="O588">
            <v>0</v>
          </cell>
          <cell r="P588">
            <v>0</v>
          </cell>
          <cell r="Q588">
            <v>0</v>
          </cell>
          <cell r="R588">
            <v>8273088</v>
          </cell>
          <cell r="S588">
            <v>4037083.94</v>
          </cell>
          <cell r="T588">
            <v>3374044</v>
          </cell>
          <cell r="U588">
            <v>748870</v>
          </cell>
          <cell r="V588">
            <v>43189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16476274.939999999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 t="e">
            <v>#REF!</v>
          </cell>
          <cell r="AU588" t="str">
            <v/>
          </cell>
          <cell r="AV588" t="str">
            <v/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  <cell r="BF588">
            <v>0</v>
          </cell>
          <cell r="BG588" t="str">
            <v/>
          </cell>
          <cell r="BH588" t="str">
            <v/>
          </cell>
        </row>
        <row r="589">
          <cell r="A589" t="str">
            <v>2013-019</v>
          </cell>
          <cell r="B589" t="str">
            <v xml:space="preserve">BTA-CALIMA CC BTA                                 </v>
          </cell>
          <cell r="C589">
            <v>0</v>
          </cell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  <cell r="P589">
            <v>0</v>
          </cell>
          <cell r="Q589">
            <v>0</v>
          </cell>
          <cell r="R589">
            <v>0</v>
          </cell>
          <cell r="S589">
            <v>0</v>
          </cell>
          <cell r="T589">
            <v>1477905</v>
          </cell>
          <cell r="U589">
            <v>7301741</v>
          </cell>
          <cell r="V589">
            <v>835881</v>
          </cell>
          <cell r="W589">
            <v>16091</v>
          </cell>
          <cell r="X589">
            <v>0</v>
          </cell>
          <cell r="Y589">
            <v>1700</v>
          </cell>
          <cell r="Z589">
            <v>0</v>
          </cell>
          <cell r="AA589">
            <v>6809625</v>
          </cell>
          <cell r="AB589">
            <v>16442943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 t="e">
            <v>#REF!</v>
          </cell>
          <cell r="AU589" t="str">
            <v/>
          </cell>
          <cell r="AV589" t="str">
            <v/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  <cell r="BF589">
            <v>0</v>
          </cell>
          <cell r="BG589" t="str">
            <v/>
          </cell>
          <cell r="BH589" t="str">
            <v/>
          </cell>
        </row>
        <row r="590">
          <cell r="A590" t="str">
            <v>2013-020</v>
          </cell>
          <cell r="B590" t="str">
            <v xml:space="preserve">CUC-FUNDACION MARIO GAITA                         </v>
          </cell>
          <cell r="C590">
            <v>0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  <cell r="N590">
            <v>0</v>
          </cell>
          <cell r="O590">
            <v>0</v>
          </cell>
          <cell r="P590">
            <v>0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3920000</v>
          </cell>
          <cell r="W590">
            <v>7177564</v>
          </cell>
          <cell r="X590">
            <v>132000</v>
          </cell>
          <cell r="Y590">
            <v>1080000</v>
          </cell>
          <cell r="Z590">
            <v>504140</v>
          </cell>
          <cell r="AA590">
            <v>217501</v>
          </cell>
          <cell r="AB590">
            <v>13031205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 t="e">
            <v>#REF!</v>
          </cell>
          <cell r="AU590" t="str">
            <v/>
          </cell>
          <cell r="AV590" t="str">
            <v/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  <cell r="BF590">
            <v>0</v>
          </cell>
          <cell r="BG590" t="str">
            <v/>
          </cell>
          <cell r="BH590" t="str">
            <v/>
          </cell>
        </row>
        <row r="591">
          <cell r="A591" t="str">
            <v>2013-021</v>
          </cell>
          <cell r="B591" t="str">
            <v xml:space="preserve">BTA-CONISA RAMON                                  </v>
          </cell>
          <cell r="C591">
            <v>0</v>
          </cell>
          <cell r="D591">
            <v>0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</v>
          </cell>
          <cell r="S591">
            <v>0</v>
          </cell>
          <cell r="T591">
            <v>0</v>
          </cell>
          <cell r="U591">
            <v>0</v>
          </cell>
          <cell r="V591">
            <v>46739</v>
          </cell>
          <cell r="W591">
            <v>695159</v>
          </cell>
          <cell r="X591">
            <v>49307</v>
          </cell>
          <cell r="Y591">
            <v>307800</v>
          </cell>
          <cell r="Z591">
            <v>335001</v>
          </cell>
          <cell r="AA591">
            <v>9669</v>
          </cell>
          <cell r="AB591">
            <v>1443675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 t="e">
            <v>#REF!</v>
          </cell>
          <cell r="AU591" t="str">
            <v/>
          </cell>
          <cell r="AV591" t="str">
            <v/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  <cell r="BF591">
            <v>0</v>
          </cell>
          <cell r="BG591" t="str">
            <v/>
          </cell>
          <cell r="BH591" t="str">
            <v/>
          </cell>
        </row>
        <row r="592">
          <cell r="A592" t="str">
            <v>2013-022</v>
          </cell>
          <cell r="B592" t="str">
            <v xml:space="preserve">BTA-DS CONSTRUCCIONES SA                          </v>
          </cell>
          <cell r="C592">
            <v>0</v>
          </cell>
          <cell r="D592">
            <v>0</v>
          </cell>
          <cell r="E592">
            <v>0</v>
          </cell>
          <cell r="F592">
            <v>0</v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R592">
            <v>0</v>
          </cell>
          <cell r="S592">
            <v>0</v>
          </cell>
          <cell r="T592">
            <v>0</v>
          </cell>
          <cell r="U592">
            <v>0</v>
          </cell>
          <cell r="V592">
            <v>0</v>
          </cell>
          <cell r="W592">
            <v>2618635</v>
          </cell>
          <cell r="X592">
            <v>61600</v>
          </cell>
          <cell r="Y592">
            <v>0</v>
          </cell>
          <cell r="Z592">
            <v>0</v>
          </cell>
          <cell r="AA592">
            <v>0</v>
          </cell>
          <cell r="AB592">
            <v>2680235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 t="e">
            <v>#REF!</v>
          </cell>
          <cell r="AU592" t="str">
            <v/>
          </cell>
          <cell r="AV592" t="str">
            <v/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  <cell r="BF592">
            <v>0</v>
          </cell>
          <cell r="BG592" t="str">
            <v/>
          </cell>
          <cell r="BH592" t="str">
            <v/>
          </cell>
        </row>
        <row r="593">
          <cell r="A593" t="str">
            <v>2013-023</v>
          </cell>
          <cell r="B593" t="str">
            <v xml:space="preserve">BTA-CAJA-COLSUBSIDIO                              </v>
          </cell>
          <cell r="C593">
            <v>0</v>
          </cell>
          <cell r="D593">
            <v>0</v>
          </cell>
          <cell r="E593">
            <v>0</v>
          </cell>
          <cell r="F593">
            <v>0</v>
          </cell>
          <cell r="G593">
            <v>0</v>
          </cell>
          <cell r="H593">
            <v>0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>
            <v>0</v>
          </cell>
          <cell r="P593">
            <v>0</v>
          </cell>
          <cell r="Q593">
            <v>0</v>
          </cell>
          <cell r="R593">
            <v>0</v>
          </cell>
          <cell r="S593">
            <v>0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9381378</v>
          </cell>
          <cell r="Z593">
            <v>3726238</v>
          </cell>
          <cell r="AA593">
            <v>1198999</v>
          </cell>
          <cell r="AB593">
            <v>14306615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 t="e">
            <v>#REF!</v>
          </cell>
          <cell r="AU593" t="str">
            <v/>
          </cell>
          <cell r="AV593" t="str">
            <v/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  <cell r="BF593">
            <v>0</v>
          </cell>
          <cell r="BG593" t="str">
            <v/>
          </cell>
          <cell r="BH593" t="str">
            <v/>
          </cell>
        </row>
        <row r="594">
          <cell r="A594" t="str">
            <v>2021-042</v>
          </cell>
          <cell r="B594" t="str">
            <v xml:space="preserve">BTA-PROM INMOB TU CASA                            </v>
          </cell>
          <cell r="C594">
            <v>0</v>
          </cell>
          <cell r="D594">
            <v>0</v>
          </cell>
          <cell r="E594">
            <v>0</v>
          </cell>
          <cell r="F594">
            <v>0</v>
          </cell>
          <cell r="G594">
            <v>0</v>
          </cell>
          <cell r="H594">
            <v>0</v>
          </cell>
          <cell r="I594">
            <v>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>
            <v>0</v>
          </cell>
          <cell r="P594">
            <v>0</v>
          </cell>
          <cell r="Q594">
            <v>0</v>
          </cell>
          <cell r="R594">
            <v>0</v>
          </cell>
          <cell r="S594">
            <v>0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 t="e">
            <v>#REF!</v>
          </cell>
          <cell r="AU594" t="str">
            <v/>
          </cell>
          <cell r="AV594" t="str">
            <v/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  <cell r="BF594">
            <v>0</v>
          </cell>
          <cell r="BG594" t="str">
            <v/>
          </cell>
          <cell r="BH594" t="str">
            <v/>
          </cell>
        </row>
        <row r="595">
          <cell r="A595" t="str">
            <v>2021-056</v>
          </cell>
          <cell r="B595" t="str">
            <v xml:space="preserve">BQ-SAA CERTAIN &amp; CIA S. e                         </v>
          </cell>
          <cell r="C595">
            <v>0</v>
          </cell>
          <cell r="D595">
            <v>0</v>
          </cell>
          <cell r="E595">
            <v>0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>
            <v>0</v>
          </cell>
          <cell r="P595">
            <v>0</v>
          </cell>
          <cell r="Q595">
            <v>0</v>
          </cell>
          <cell r="R595">
            <v>0</v>
          </cell>
          <cell r="S595">
            <v>0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 t="e">
            <v>#REF!</v>
          </cell>
          <cell r="AU595" t="str">
            <v/>
          </cell>
          <cell r="AV595" t="str">
            <v/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  <cell r="BF595">
            <v>0</v>
          </cell>
          <cell r="BG595" t="str">
            <v/>
          </cell>
          <cell r="BH595" t="str">
            <v/>
          </cell>
        </row>
        <row r="596">
          <cell r="A596" t="str">
            <v>2021-098</v>
          </cell>
          <cell r="B596" t="str">
            <v xml:space="preserve">BTA-CONTEMPO-GUAYA                                </v>
          </cell>
          <cell r="C596">
            <v>0</v>
          </cell>
          <cell r="D596">
            <v>450000</v>
          </cell>
          <cell r="E596">
            <v>0</v>
          </cell>
          <cell r="F596">
            <v>0</v>
          </cell>
          <cell r="G596">
            <v>0</v>
          </cell>
          <cell r="H596">
            <v>0</v>
          </cell>
          <cell r="I596">
            <v>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>
            <v>450000</v>
          </cell>
          <cell r="P596">
            <v>0</v>
          </cell>
          <cell r="Q596">
            <v>53800</v>
          </cell>
          <cell r="R596">
            <v>0</v>
          </cell>
          <cell r="S596">
            <v>0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53800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27000000</v>
          </cell>
          <cell r="AR596">
            <v>13500000</v>
          </cell>
          <cell r="AS596" t="e">
            <v>#REF!</v>
          </cell>
          <cell r="AU596">
            <v>830053812</v>
          </cell>
          <cell r="AV596" t="str">
            <v xml:space="preserve">ALIANZA FIDUCIARIA SA FIDEICOMISO HOTEL </v>
          </cell>
          <cell r="AW596">
            <v>0</v>
          </cell>
          <cell r="AX596">
            <v>0</v>
          </cell>
          <cell r="AY596">
            <v>0</v>
          </cell>
          <cell r="AZ596">
            <v>27828400</v>
          </cell>
          <cell r="BA596">
            <v>27828400</v>
          </cell>
          <cell r="BB596">
            <v>0</v>
          </cell>
          <cell r="BC596">
            <v>29551</v>
          </cell>
          <cell r="BD596">
            <v>204044</v>
          </cell>
          <cell r="BE596">
            <v>206232</v>
          </cell>
          <cell r="BF596">
            <v>439827</v>
          </cell>
          <cell r="BG596">
            <v>0.5</v>
          </cell>
          <cell r="BH596">
            <v>0.11955555555555555</v>
          </cell>
        </row>
        <row r="597">
          <cell r="A597" t="str">
            <v>2021-114</v>
          </cell>
          <cell r="B597" t="str">
            <v xml:space="preserve">BTA-CC ALCARAVAN-CONCONCR                         </v>
          </cell>
          <cell r="C597">
            <v>0</v>
          </cell>
          <cell r="D597">
            <v>0</v>
          </cell>
          <cell r="E597">
            <v>0</v>
          </cell>
          <cell r="F597">
            <v>0</v>
          </cell>
          <cell r="G597">
            <v>0</v>
          </cell>
          <cell r="H597">
            <v>0</v>
          </cell>
          <cell r="I597">
            <v>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>
            <v>0</v>
          </cell>
          <cell r="P597">
            <v>0</v>
          </cell>
          <cell r="Q597">
            <v>0</v>
          </cell>
          <cell r="R597">
            <v>0</v>
          </cell>
          <cell r="S597">
            <v>0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2000000</v>
          </cell>
          <cell r="AR597">
            <v>1000000</v>
          </cell>
          <cell r="AS597" t="e">
            <v>#REF!</v>
          </cell>
          <cell r="AU597" t="str">
            <v/>
          </cell>
          <cell r="AV597" t="str">
            <v/>
          </cell>
          <cell r="AW597">
            <v>0</v>
          </cell>
          <cell r="AX597">
            <v>0</v>
          </cell>
          <cell r="AY597">
            <v>0</v>
          </cell>
          <cell r="AZ597">
            <v>2000000</v>
          </cell>
          <cell r="BA597">
            <v>2000000</v>
          </cell>
          <cell r="BB597">
            <v>0</v>
          </cell>
          <cell r="BC597">
            <v>0</v>
          </cell>
          <cell r="BD597">
            <v>0</v>
          </cell>
          <cell r="BE597">
            <v>347373.64</v>
          </cell>
          <cell r="BF597">
            <v>347373.64</v>
          </cell>
          <cell r="BG597">
            <v>0.5</v>
          </cell>
          <cell r="BH597" t="str">
            <v/>
          </cell>
        </row>
        <row r="598">
          <cell r="A598" t="str">
            <v>2021-115</v>
          </cell>
          <cell r="B598" t="str">
            <v xml:space="preserve">BTA-EL CASTILLO-C.DESARRO                         </v>
          </cell>
          <cell r="C598">
            <v>0</v>
          </cell>
          <cell r="D598">
            <v>0</v>
          </cell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>
            <v>0</v>
          </cell>
          <cell r="P598">
            <v>0</v>
          </cell>
          <cell r="Q598">
            <v>0</v>
          </cell>
          <cell r="R598">
            <v>0</v>
          </cell>
          <cell r="S598">
            <v>0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7604400</v>
          </cell>
          <cell r="AR598">
            <v>3802200</v>
          </cell>
          <cell r="AS598" t="e">
            <v>#REF!</v>
          </cell>
          <cell r="AU598">
            <v>860059294</v>
          </cell>
          <cell r="AV598" t="str">
            <v xml:space="preserve">LEASING BANCOLOMBIA S.A                 </v>
          </cell>
          <cell r="AW598">
            <v>0</v>
          </cell>
          <cell r="AX598">
            <v>0</v>
          </cell>
          <cell r="AY598">
            <v>0</v>
          </cell>
          <cell r="AZ598">
            <v>8274502</v>
          </cell>
          <cell r="BA598">
            <v>8274502</v>
          </cell>
          <cell r="BB598">
            <v>0</v>
          </cell>
          <cell r="BC598">
            <v>0</v>
          </cell>
          <cell r="BD598">
            <v>0</v>
          </cell>
          <cell r="BE598">
            <v>3472270</v>
          </cell>
          <cell r="BF598">
            <v>3472270</v>
          </cell>
          <cell r="BG598">
            <v>0.5</v>
          </cell>
          <cell r="BH598" t="str">
            <v/>
          </cell>
        </row>
        <row r="599">
          <cell r="A599" t="str">
            <v>2021-118</v>
          </cell>
          <cell r="B599" t="str">
            <v xml:space="preserve">BTA-CECIMIN                                       </v>
          </cell>
          <cell r="C599">
            <v>0</v>
          </cell>
          <cell r="D599">
            <v>0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  <cell r="P599">
            <v>0</v>
          </cell>
          <cell r="Q599">
            <v>0</v>
          </cell>
          <cell r="R599">
            <v>0</v>
          </cell>
          <cell r="S599">
            <v>0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4000000</v>
          </cell>
          <cell r="AR599">
            <v>2000000</v>
          </cell>
          <cell r="AS599" t="e">
            <v>#REF!</v>
          </cell>
          <cell r="AU599">
            <v>830078325</v>
          </cell>
          <cell r="AV599" t="str">
            <v xml:space="preserve">CENTRO DE CIRUGIA MINIMA INVASIVA S.A.S 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9856</v>
          </cell>
          <cell r="BF599">
            <v>9856</v>
          </cell>
          <cell r="BG599">
            <v>0.5</v>
          </cell>
          <cell r="BH599" t="str">
            <v/>
          </cell>
        </row>
        <row r="600">
          <cell r="A600" t="str">
            <v>2021-119</v>
          </cell>
          <cell r="B600" t="str">
            <v xml:space="preserve">BTA-PIJAO                                         </v>
          </cell>
          <cell r="C600">
            <v>0</v>
          </cell>
          <cell r="D600">
            <v>0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0</v>
          </cell>
          <cell r="M600">
            <v>3200000</v>
          </cell>
          <cell r="N600">
            <v>0</v>
          </cell>
          <cell r="O600">
            <v>3200000</v>
          </cell>
          <cell r="P600">
            <v>0</v>
          </cell>
          <cell r="Q600">
            <v>0</v>
          </cell>
          <cell r="R600">
            <v>0</v>
          </cell>
          <cell r="S600">
            <v>0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5000000</v>
          </cell>
          <cell r="AR600">
            <v>2500000</v>
          </cell>
          <cell r="AS600" t="e">
            <v>#REF!</v>
          </cell>
          <cell r="AU600">
            <v>860037382</v>
          </cell>
          <cell r="AV600" t="str">
            <v>PIJAO GRUPO DE EMPRESAS CONSTRUCTORAS S.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  <cell r="BF600">
            <v>0</v>
          </cell>
          <cell r="BG600">
            <v>0.5</v>
          </cell>
          <cell r="BH600">
            <v>0</v>
          </cell>
        </row>
        <row r="601">
          <cell r="A601" t="str">
            <v>2021-120</v>
          </cell>
          <cell r="B601" t="str">
            <v xml:space="preserve">BTA-CONTEIN SAS                                   </v>
          </cell>
          <cell r="C601">
            <v>0</v>
          </cell>
          <cell r="D601">
            <v>0</v>
          </cell>
          <cell r="E601">
            <v>0</v>
          </cell>
          <cell r="F601">
            <v>0</v>
          </cell>
          <cell r="G601">
            <v>0</v>
          </cell>
          <cell r="H601">
            <v>0</v>
          </cell>
          <cell r="I601">
            <v>0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  <cell r="N601">
            <v>0</v>
          </cell>
          <cell r="O601">
            <v>0</v>
          </cell>
          <cell r="P601">
            <v>0</v>
          </cell>
          <cell r="Q601">
            <v>0</v>
          </cell>
          <cell r="R601">
            <v>0</v>
          </cell>
          <cell r="S601">
            <v>0</v>
          </cell>
          <cell r="T601">
            <v>0</v>
          </cell>
          <cell r="U601">
            <v>0</v>
          </cell>
          <cell r="V601">
            <v>0</v>
          </cell>
          <cell r="W601">
            <v>0</v>
          </cell>
          <cell r="X601">
            <v>0</v>
          </cell>
          <cell r="Y601">
            <v>0</v>
          </cell>
          <cell r="Z601">
            <v>0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  <cell r="AO601">
            <v>0</v>
          </cell>
          <cell r="AP601">
            <v>0</v>
          </cell>
          <cell r="AQ601">
            <v>5000000</v>
          </cell>
          <cell r="AR601">
            <v>2500000</v>
          </cell>
          <cell r="AS601" t="e">
            <v>#REF!</v>
          </cell>
          <cell r="AU601">
            <v>860090819</v>
          </cell>
          <cell r="AV601" t="str">
            <v xml:space="preserve">CONTEIN  SAS                            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  <cell r="BF601">
            <v>0</v>
          </cell>
          <cell r="BG601">
            <v>0.5</v>
          </cell>
          <cell r="BH601" t="str">
            <v/>
          </cell>
        </row>
        <row r="602">
          <cell r="A602" t="str">
            <v>2021-121</v>
          </cell>
          <cell r="B602" t="str">
            <v xml:space="preserve">BTA-ARIAS SERNA SARAVIA                           </v>
          </cell>
          <cell r="C602">
            <v>2000000</v>
          </cell>
          <cell r="D602">
            <v>0</v>
          </cell>
          <cell r="E602">
            <v>0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>
            <v>2000000</v>
          </cell>
          <cell r="P602">
            <v>0</v>
          </cell>
          <cell r="Q602">
            <v>0</v>
          </cell>
          <cell r="R602">
            <v>0</v>
          </cell>
          <cell r="S602">
            <v>0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0</v>
          </cell>
          <cell r="AF602">
            <v>0</v>
          </cell>
          <cell r="AG602">
            <v>0</v>
          </cell>
          <cell r="AH602">
            <v>0</v>
          </cell>
          <cell r="AI602">
            <v>0</v>
          </cell>
          <cell r="AJ602">
            <v>0</v>
          </cell>
          <cell r="AK602">
            <v>0</v>
          </cell>
          <cell r="AL602">
            <v>0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2000000</v>
          </cell>
          <cell r="AR602">
            <v>1000000</v>
          </cell>
          <cell r="AS602" t="e">
            <v>#REF!</v>
          </cell>
          <cell r="AU602" t="str">
            <v/>
          </cell>
          <cell r="AV602" t="str">
            <v/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  <cell r="BF602">
            <v>0</v>
          </cell>
          <cell r="BG602">
            <v>0.5</v>
          </cell>
          <cell r="BH602">
            <v>0</v>
          </cell>
        </row>
        <row r="603">
          <cell r="A603" t="str">
            <v>2021-122</v>
          </cell>
          <cell r="B603" t="str">
            <v xml:space="preserve">BTA-PROMOTORA KARMAIRI                            </v>
          </cell>
          <cell r="C603">
            <v>0</v>
          </cell>
          <cell r="D603">
            <v>32000000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32000000</v>
          </cell>
          <cell r="P603">
            <v>0</v>
          </cell>
          <cell r="Q603">
            <v>0</v>
          </cell>
          <cell r="R603">
            <v>0</v>
          </cell>
          <cell r="S603">
            <v>3400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3400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32000000</v>
          </cell>
          <cell r="AR603">
            <v>16000000</v>
          </cell>
          <cell r="AS603" t="e">
            <v>#REF!</v>
          </cell>
          <cell r="AU603" t="str">
            <v/>
          </cell>
          <cell r="AV603" t="str">
            <v/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  <cell r="BF603">
            <v>0</v>
          </cell>
          <cell r="BG603">
            <v>0.5</v>
          </cell>
          <cell r="BH603">
            <v>1.0624999999999999E-4</v>
          </cell>
        </row>
        <row r="604">
          <cell r="A604" t="str">
            <v>2021-123</v>
          </cell>
          <cell r="B604" t="str">
            <v xml:space="preserve">BQ-ZONA FRANCA CELSIA SA                          </v>
          </cell>
          <cell r="C604">
            <v>7000000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7000000</v>
          </cell>
          <cell r="P604">
            <v>0</v>
          </cell>
          <cell r="Q604">
            <v>0</v>
          </cell>
          <cell r="R604">
            <v>5000000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5000000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7000000</v>
          </cell>
          <cell r="AR604">
            <v>5000000</v>
          </cell>
          <cell r="AS604" t="e">
            <v>#REF!</v>
          </cell>
          <cell r="AU604" t="str">
            <v/>
          </cell>
          <cell r="AV604" t="str">
            <v/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  <cell r="BF604">
            <v>0</v>
          </cell>
          <cell r="BG604">
            <v>0.7142857142857143</v>
          </cell>
          <cell r="BH604">
            <v>0.7142857142857143</v>
          </cell>
        </row>
        <row r="605">
          <cell r="A605" t="str">
            <v>2021-124</v>
          </cell>
          <cell r="B605" t="str">
            <v xml:space="preserve">BTA-DEEB ASOCIADOS LTDA                           </v>
          </cell>
          <cell r="C605">
            <v>0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  <cell r="P605">
            <v>0</v>
          </cell>
          <cell r="Q605">
            <v>0</v>
          </cell>
          <cell r="R605">
            <v>0</v>
          </cell>
          <cell r="S605">
            <v>0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500000</v>
          </cell>
          <cell r="AR605">
            <v>250000</v>
          </cell>
          <cell r="AS605" t="e">
            <v>#REF!</v>
          </cell>
          <cell r="AU605">
            <v>860055506</v>
          </cell>
          <cell r="AV605" t="str">
            <v xml:space="preserve">DEEB ASOCIADOS LTDA                     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  <cell r="BF605">
            <v>0</v>
          </cell>
          <cell r="BG605">
            <v>0.5</v>
          </cell>
          <cell r="BH605" t="str">
            <v/>
          </cell>
        </row>
        <row r="606">
          <cell r="A606" t="str">
            <v>2021-125</v>
          </cell>
          <cell r="B606" t="str">
            <v xml:space="preserve">BTA-LINK G&amp;C S.A.S                                </v>
          </cell>
          <cell r="C606">
            <v>0</v>
          </cell>
          <cell r="D606">
            <v>8000000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6000000</v>
          </cell>
          <cell r="L606">
            <v>0</v>
          </cell>
          <cell r="M606">
            <v>0</v>
          </cell>
          <cell r="N606">
            <v>0</v>
          </cell>
          <cell r="O606">
            <v>14000000</v>
          </cell>
          <cell r="P606">
            <v>0</v>
          </cell>
          <cell r="Q606">
            <v>0</v>
          </cell>
          <cell r="R606">
            <v>0</v>
          </cell>
          <cell r="S606">
            <v>0</v>
          </cell>
          <cell r="T606">
            <v>0</v>
          </cell>
          <cell r="U606">
            <v>0</v>
          </cell>
          <cell r="V606">
            <v>0</v>
          </cell>
          <cell r="W606">
            <v>0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20000000</v>
          </cell>
          <cell r="AR606">
            <v>10000000</v>
          </cell>
          <cell r="AS606" t="e">
            <v>#REF!</v>
          </cell>
          <cell r="AU606">
            <v>900612337</v>
          </cell>
          <cell r="AV606" t="str">
            <v xml:space="preserve">LINK G Y C SAS                          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  <cell r="BF606">
            <v>0</v>
          </cell>
          <cell r="BG606">
            <v>0.5</v>
          </cell>
          <cell r="BH606">
            <v>0</v>
          </cell>
        </row>
        <row r="607">
          <cell r="A607" t="str">
            <v>2021-126</v>
          </cell>
          <cell r="B607" t="str">
            <v xml:space="preserve">BTA-PRAXA CONSTRUCCIONES                          </v>
          </cell>
          <cell r="C607">
            <v>0</v>
          </cell>
          <cell r="D607">
            <v>4800000</v>
          </cell>
          <cell r="E607">
            <v>-6000000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1200000</v>
          </cell>
          <cell r="L607">
            <v>0</v>
          </cell>
          <cell r="M607">
            <v>0</v>
          </cell>
          <cell r="N607">
            <v>3500000</v>
          </cell>
          <cell r="O607">
            <v>3500000</v>
          </cell>
          <cell r="P607">
            <v>0</v>
          </cell>
          <cell r="Q607">
            <v>0</v>
          </cell>
          <cell r="R607">
            <v>7000000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65627</v>
          </cell>
          <cell r="Z607">
            <v>0</v>
          </cell>
          <cell r="AA607">
            <v>0</v>
          </cell>
          <cell r="AB607">
            <v>7065627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4935000</v>
          </cell>
          <cell r="AP607">
            <v>0</v>
          </cell>
          <cell r="AQ607">
            <v>12000000</v>
          </cell>
          <cell r="AR607">
            <v>6000000</v>
          </cell>
          <cell r="AS607" t="e">
            <v>#REF!</v>
          </cell>
          <cell r="AU607">
            <v>860535547</v>
          </cell>
          <cell r="AV607" t="str">
            <v xml:space="preserve">PRAXA CONSTRUCCIONES SA                 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  <cell r="BF607">
            <v>0</v>
          </cell>
          <cell r="BG607">
            <v>0.5</v>
          </cell>
          <cell r="BH607">
            <v>2.0187505714285714</v>
          </cell>
        </row>
        <row r="608">
          <cell r="A608" t="str">
            <v>2021-127</v>
          </cell>
          <cell r="B608" t="str">
            <v xml:space="preserve">BTA-COMPENSAR SUBA                                </v>
          </cell>
          <cell r="C608">
            <v>0</v>
          </cell>
          <cell r="D608">
            <v>0</v>
          </cell>
          <cell r="E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5000000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>
            <v>5000000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81350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81350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5000000</v>
          </cell>
          <cell r="AR608">
            <v>2500000</v>
          </cell>
          <cell r="AS608" t="e">
            <v>#REF!</v>
          </cell>
          <cell r="AU608" t="str">
            <v/>
          </cell>
          <cell r="AV608" t="str">
            <v/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  <cell r="BF608">
            <v>0</v>
          </cell>
          <cell r="BG608">
            <v>0.5</v>
          </cell>
          <cell r="BH608">
            <v>1.627E-2</v>
          </cell>
        </row>
        <row r="609">
          <cell r="A609" t="str">
            <v>2021-128</v>
          </cell>
          <cell r="B609" t="str">
            <v xml:space="preserve">BTA-CONSORCIO CTGENA 2013                         </v>
          </cell>
          <cell r="C609">
            <v>0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22000000</v>
          </cell>
          <cell r="L609">
            <v>0</v>
          </cell>
          <cell r="M609">
            <v>0</v>
          </cell>
          <cell r="N609">
            <v>0</v>
          </cell>
          <cell r="O609">
            <v>22000000</v>
          </cell>
          <cell r="P609">
            <v>0</v>
          </cell>
          <cell r="Q609">
            <v>0</v>
          </cell>
          <cell r="R609">
            <v>0</v>
          </cell>
          <cell r="S609">
            <v>0</v>
          </cell>
          <cell r="T609">
            <v>0</v>
          </cell>
          <cell r="U609">
            <v>0</v>
          </cell>
          <cell r="V609">
            <v>0</v>
          </cell>
          <cell r="W609">
            <v>224043</v>
          </cell>
          <cell r="X609">
            <v>0</v>
          </cell>
          <cell r="Y609">
            <v>30000000</v>
          </cell>
          <cell r="Z609">
            <v>0</v>
          </cell>
          <cell r="AA609">
            <v>0</v>
          </cell>
          <cell r="AB609">
            <v>30224043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11000000</v>
          </cell>
          <cell r="AH609">
            <v>0</v>
          </cell>
          <cell r="AI609">
            <v>0</v>
          </cell>
          <cell r="AJ609">
            <v>8000000</v>
          </cell>
          <cell r="AK609">
            <v>0</v>
          </cell>
          <cell r="AL609">
            <v>0</v>
          </cell>
          <cell r="AM609">
            <v>0</v>
          </cell>
          <cell r="AN609">
            <v>8000000</v>
          </cell>
          <cell r="AO609">
            <v>23100000</v>
          </cell>
          <cell r="AP609">
            <v>0</v>
          </cell>
          <cell r="AQ609">
            <v>22000000</v>
          </cell>
          <cell r="AR609">
            <v>0</v>
          </cell>
          <cell r="AS609" t="e">
            <v>#REF!</v>
          </cell>
          <cell r="AU609" t="str">
            <v/>
          </cell>
          <cell r="AV609" t="str">
            <v/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  <cell r="BF609">
            <v>0</v>
          </cell>
          <cell r="BG609">
            <v>0</v>
          </cell>
          <cell r="BH609">
            <v>1.3738201363636364</v>
          </cell>
        </row>
        <row r="610">
          <cell r="A610" t="str">
            <v>2021-129</v>
          </cell>
          <cell r="B610" t="str">
            <v xml:space="preserve">BTA-SUPER NUEVO MILENIO                           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2800000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  <cell r="N610">
            <v>0</v>
          </cell>
          <cell r="O610">
            <v>2800000</v>
          </cell>
          <cell r="P610">
            <v>0</v>
          </cell>
          <cell r="Q610">
            <v>0</v>
          </cell>
          <cell r="R610">
            <v>0</v>
          </cell>
          <cell r="S610">
            <v>0</v>
          </cell>
          <cell r="T610">
            <v>0</v>
          </cell>
          <cell r="U610">
            <v>5100</v>
          </cell>
          <cell r="V610">
            <v>3400</v>
          </cell>
          <cell r="W610">
            <v>0</v>
          </cell>
          <cell r="X610">
            <v>3400</v>
          </cell>
          <cell r="Y610">
            <v>0</v>
          </cell>
          <cell r="Z610">
            <v>0</v>
          </cell>
          <cell r="AA610">
            <v>0</v>
          </cell>
          <cell r="AB610">
            <v>11900</v>
          </cell>
          <cell r="AC610">
            <v>0</v>
          </cell>
          <cell r="AD610">
            <v>0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>
            <v>0</v>
          </cell>
          <cell r="AJ610">
            <v>0</v>
          </cell>
          <cell r="AK610">
            <v>0</v>
          </cell>
          <cell r="AL610">
            <v>0</v>
          </cell>
          <cell r="AM610">
            <v>0</v>
          </cell>
          <cell r="AN610">
            <v>0</v>
          </cell>
          <cell r="AO610">
            <v>0</v>
          </cell>
          <cell r="AP610">
            <v>0</v>
          </cell>
          <cell r="AQ610">
            <v>2800000</v>
          </cell>
          <cell r="AR610">
            <v>1400000</v>
          </cell>
          <cell r="AS610" t="e">
            <v>#REF!</v>
          </cell>
          <cell r="AU610" t="str">
            <v/>
          </cell>
          <cell r="AV610" t="str">
            <v/>
          </cell>
          <cell r="AW610">
            <v>0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>
            <v>0</v>
          </cell>
          <cell r="BC610">
            <v>0</v>
          </cell>
          <cell r="BD610">
            <v>0</v>
          </cell>
          <cell r="BE610">
            <v>0</v>
          </cell>
          <cell r="BF610">
            <v>0</v>
          </cell>
          <cell r="BG610">
            <v>0.5</v>
          </cell>
          <cell r="BH610">
            <v>4.2500000000000003E-3</v>
          </cell>
        </row>
        <row r="611">
          <cell r="A611" t="str">
            <v>2021-131</v>
          </cell>
          <cell r="B611" t="str">
            <v xml:space="preserve">BTA-AIRE CARIBE INVESTIGA                         </v>
          </cell>
          <cell r="C611">
            <v>0</v>
          </cell>
          <cell r="D611">
            <v>0</v>
          </cell>
          <cell r="E611">
            <v>0</v>
          </cell>
          <cell r="F611">
            <v>0</v>
          </cell>
          <cell r="G611">
            <v>0</v>
          </cell>
          <cell r="H611">
            <v>0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M611">
            <v>0</v>
          </cell>
          <cell r="N611">
            <v>0</v>
          </cell>
          <cell r="O611">
            <v>0</v>
          </cell>
          <cell r="P611">
            <v>0</v>
          </cell>
          <cell r="Q611">
            <v>0</v>
          </cell>
          <cell r="R611">
            <v>0</v>
          </cell>
          <cell r="S611">
            <v>0</v>
          </cell>
          <cell r="T611">
            <v>0</v>
          </cell>
          <cell r="U611">
            <v>420572</v>
          </cell>
          <cell r="V611">
            <v>108825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529397</v>
          </cell>
          <cell r="AC611">
            <v>0</v>
          </cell>
          <cell r="AD611">
            <v>0</v>
          </cell>
          <cell r="AE611">
            <v>0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 t="e">
            <v>#REF!</v>
          </cell>
          <cell r="AU611" t="str">
            <v/>
          </cell>
          <cell r="AV611" t="str">
            <v/>
          </cell>
          <cell r="AW611">
            <v>0</v>
          </cell>
          <cell r="AX611">
            <v>0</v>
          </cell>
          <cell r="AY611">
            <v>0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  <cell r="BF611">
            <v>0</v>
          </cell>
          <cell r="BG611" t="str">
            <v/>
          </cell>
          <cell r="BH611" t="str">
            <v/>
          </cell>
        </row>
        <row r="612">
          <cell r="A612" t="str">
            <v>2021-132</v>
          </cell>
          <cell r="B612" t="str">
            <v xml:space="preserve">BTA-UNION TEMP. SAN VICEN                         </v>
          </cell>
          <cell r="C612">
            <v>0</v>
          </cell>
          <cell r="D612">
            <v>0</v>
          </cell>
          <cell r="E612">
            <v>0</v>
          </cell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0</v>
          </cell>
          <cell r="N612">
            <v>35000000</v>
          </cell>
          <cell r="O612">
            <v>35000000</v>
          </cell>
          <cell r="P612">
            <v>0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96478</v>
          </cell>
          <cell r="Y612">
            <v>735110</v>
          </cell>
          <cell r="Z612">
            <v>0</v>
          </cell>
          <cell r="AA612">
            <v>403486</v>
          </cell>
          <cell r="AB612">
            <v>1235074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90000</v>
          </cell>
          <cell r="AL612">
            <v>0</v>
          </cell>
          <cell r="AM612">
            <v>0</v>
          </cell>
          <cell r="AN612">
            <v>90000</v>
          </cell>
          <cell r="AO612">
            <v>16450000</v>
          </cell>
          <cell r="AP612">
            <v>0</v>
          </cell>
          <cell r="AQ612">
            <v>0</v>
          </cell>
          <cell r="AR612">
            <v>0</v>
          </cell>
          <cell r="AS612" t="e">
            <v>#REF!</v>
          </cell>
          <cell r="AU612" t="str">
            <v/>
          </cell>
          <cell r="AV612" t="str">
            <v/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  <cell r="BF612">
            <v>0</v>
          </cell>
          <cell r="BG612" t="str">
            <v/>
          </cell>
          <cell r="BH612">
            <v>3.5287828571428571E-2</v>
          </cell>
        </row>
        <row r="613">
          <cell r="A613" t="str">
            <v>2021-133</v>
          </cell>
          <cell r="B613" t="str">
            <v xml:space="preserve">BTA-GRREN BUILBING CONSUL                         </v>
          </cell>
          <cell r="C613">
            <v>0</v>
          </cell>
          <cell r="D613">
            <v>0</v>
          </cell>
          <cell r="E613">
            <v>0</v>
          </cell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  <cell r="P613">
            <v>0</v>
          </cell>
          <cell r="Q613">
            <v>0</v>
          </cell>
          <cell r="R613">
            <v>0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0</v>
          </cell>
          <cell r="X613">
            <v>0</v>
          </cell>
          <cell r="Y613">
            <v>0</v>
          </cell>
          <cell r="Z613">
            <v>21000</v>
          </cell>
          <cell r="AA613">
            <v>12600</v>
          </cell>
          <cell r="AB613">
            <v>33600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 t="e">
            <v>#REF!</v>
          </cell>
          <cell r="AU613" t="str">
            <v/>
          </cell>
          <cell r="AV613" t="str">
            <v/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  <cell r="BF613">
            <v>0</v>
          </cell>
          <cell r="BG613" t="str">
            <v/>
          </cell>
          <cell r="BH613" t="str">
            <v/>
          </cell>
        </row>
        <row r="614">
          <cell r="A614" t="str">
            <v>2021-134</v>
          </cell>
          <cell r="B614" t="str">
            <v xml:space="preserve">BTA-CONSORCIO RECINTO FER                         </v>
          </cell>
          <cell r="C614">
            <v>0</v>
          </cell>
          <cell r="D614">
            <v>0</v>
          </cell>
          <cell r="E614">
            <v>0</v>
          </cell>
          <cell r="F614">
            <v>0</v>
          </cell>
          <cell r="G614">
            <v>0</v>
          </cell>
          <cell r="H614">
            <v>0</v>
          </cell>
          <cell r="I614">
            <v>0</v>
          </cell>
          <cell r="J614">
            <v>0</v>
          </cell>
          <cell r="K614">
            <v>0</v>
          </cell>
          <cell r="L614">
            <v>10000000</v>
          </cell>
          <cell r="M614">
            <v>0</v>
          </cell>
          <cell r="N614">
            <v>0</v>
          </cell>
          <cell r="O614">
            <v>10000000</v>
          </cell>
          <cell r="P614">
            <v>0</v>
          </cell>
          <cell r="Q614">
            <v>0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69759</v>
          </cell>
          <cell r="AA614">
            <v>1362759</v>
          </cell>
          <cell r="AB614">
            <v>1432518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10500000</v>
          </cell>
          <cell r="AP614">
            <v>0</v>
          </cell>
          <cell r="AQ614">
            <v>0</v>
          </cell>
          <cell r="AR614">
            <v>0</v>
          </cell>
          <cell r="AS614" t="e">
            <v>#REF!</v>
          </cell>
          <cell r="AU614" t="str">
            <v/>
          </cell>
          <cell r="AV614" t="str">
            <v/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  <cell r="BF614">
            <v>0</v>
          </cell>
          <cell r="BG614" t="str">
            <v/>
          </cell>
          <cell r="BH614">
            <v>0.14325180000000001</v>
          </cell>
        </row>
        <row r="615">
          <cell r="A615" t="str">
            <v>2031-001</v>
          </cell>
          <cell r="B615" t="str">
            <v xml:space="preserve">BTA-INTEL TECN. DE COL                            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>
            <v>0</v>
          </cell>
          <cell r="AP615">
            <v>0</v>
          </cell>
          <cell r="AQ615">
            <v>0</v>
          </cell>
          <cell r="AR615">
            <v>0</v>
          </cell>
          <cell r="AS615" t="e">
            <v>#REF!</v>
          </cell>
          <cell r="AU615" t="str">
            <v/>
          </cell>
          <cell r="AV615" t="str">
            <v/>
          </cell>
          <cell r="AW615">
            <v>19056762</v>
          </cell>
          <cell r="AX615">
            <v>21148660</v>
          </cell>
          <cell r="AY615">
            <v>21974026</v>
          </cell>
          <cell r="AZ615">
            <v>23246036</v>
          </cell>
          <cell r="BA615">
            <v>85425484</v>
          </cell>
          <cell r="BB615">
            <v>76763.53</v>
          </cell>
          <cell r="BC615">
            <v>138706.49</v>
          </cell>
          <cell r="BD615">
            <v>1450681</v>
          </cell>
          <cell r="BE615">
            <v>865985</v>
          </cell>
          <cell r="BF615">
            <v>2532136.02</v>
          </cell>
          <cell r="BG615" t="str">
            <v/>
          </cell>
          <cell r="BH615" t="str">
            <v/>
          </cell>
        </row>
        <row r="616">
          <cell r="A616" t="str">
            <v>2031-007</v>
          </cell>
          <cell r="B616" t="str">
            <v xml:space="preserve">CUC-F. MARIO GAITAN Y.                            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>
            <v>4996129</v>
          </cell>
          <cell r="Q616">
            <v>2037318</v>
          </cell>
          <cell r="R616">
            <v>1994686</v>
          </cell>
          <cell r="S616">
            <v>1952113</v>
          </cell>
          <cell r="T616">
            <v>1870087</v>
          </cell>
          <cell r="U616">
            <v>1825184</v>
          </cell>
          <cell r="V616">
            <v>20812358</v>
          </cell>
          <cell r="W616">
            <v>1781774</v>
          </cell>
          <cell r="X616">
            <v>4802562</v>
          </cell>
          <cell r="Y616">
            <v>1786638</v>
          </cell>
          <cell r="Z616">
            <v>1578166</v>
          </cell>
          <cell r="AA616">
            <v>-45437015</v>
          </cell>
          <cell r="AB616">
            <v>0</v>
          </cell>
          <cell r="AC616">
            <v>56336747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>
            <v>0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 t="e">
            <v>#REF!</v>
          </cell>
          <cell r="AU616">
            <v>800007076</v>
          </cell>
          <cell r="AV616" t="str">
            <v xml:space="preserve">FUNDACION MARIO GAITAN YANGUAS          </v>
          </cell>
          <cell r="AW616">
            <v>0</v>
          </cell>
          <cell r="AX616">
            <v>0</v>
          </cell>
          <cell r="AY616">
            <v>0</v>
          </cell>
          <cell r="AZ616">
            <v>212795020</v>
          </cell>
          <cell r="BA616">
            <v>212795020</v>
          </cell>
          <cell r="BB616">
            <v>0</v>
          </cell>
          <cell r="BC616">
            <v>0</v>
          </cell>
          <cell r="BD616">
            <v>0</v>
          </cell>
          <cell r="BE616">
            <v>161170486</v>
          </cell>
          <cell r="BF616">
            <v>161170486</v>
          </cell>
          <cell r="BG616" t="str">
            <v/>
          </cell>
          <cell r="BH616" t="str">
            <v/>
          </cell>
          <cell r="BI616" t="str">
            <v xml:space="preserve">Se debe llevar al costo el mismo valor facturado (mail de abril 17) equipos comprados por leasing </v>
          </cell>
        </row>
        <row r="617">
          <cell r="A617" t="str">
            <v>2041-001</v>
          </cell>
          <cell r="B617" t="str">
            <v xml:space="preserve">NO USAR-TAU-CUSIANA REEMB                         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R617">
            <v>0</v>
          </cell>
          <cell r="S617">
            <v>0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>
            <v>0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53105118</v>
          </cell>
          <cell r="AP617">
            <v>0</v>
          </cell>
          <cell r="AQ617">
            <v>0</v>
          </cell>
          <cell r="AR617">
            <v>0</v>
          </cell>
          <cell r="AS617" t="e">
            <v>#REF!</v>
          </cell>
          <cell r="AU617" t="str">
            <v/>
          </cell>
          <cell r="AV617" t="str">
            <v/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  <cell r="BF617">
            <v>0</v>
          </cell>
          <cell r="BG617" t="str">
            <v/>
          </cell>
          <cell r="BH617" t="str">
            <v/>
          </cell>
        </row>
        <row r="618">
          <cell r="A618" t="str">
            <v>2041-003</v>
          </cell>
          <cell r="B618" t="str">
            <v xml:space="preserve">NO USAR-AZUL-CUPIAGUA REE                         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R618">
            <v>0</v>
          </cell>
          <cell r="S618">
            <v>0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38543500</v>
          </cell>
          <cell r="AP618">
            <v>0</v>
          </cell>
          <cell r="AQ618">
            <v>0</v>
          </cell>
          <cell r="AR618">
            <v>0</v>
          </cell>
          <cell r="AS618" t="e">
            <v>#REF!</v>
          </cell>
          <cell r="AU618" t="str">
            <v/>
          </cell>
          <cell r="AV618" t="str">
            <v/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1300</v>
          </cell>
          <cell r="BD618">
            <v>0</v>
          </cell>
          <cell r="BE618">
            <v>0</v>
          </cell>
          <cell r="BF618">
            <v>1300</v>
          </cell>
          <cell r="BG618" t="str">
            <v/>
          </cell>
          <cell r="BH618" t="str">
            <v/>
          </cell>
        </row>
        <row r="619">
          <cell r="A619" t="str">
            <v>2041-005</v>
          </cell>
          <cell r="B619" t="str">
            <v xml:space="preserve">NO USAR-YOP-FLOREÑA REEMB                         </v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R619">
            <v>0</v>
          </cell>
          <cell r="S619">
            <v>0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7932856</v>
          </cell>
          <cell r="AP619">
            <v>0</v>
          </cell>
          <cell r="AQ619">
            <v>0</v>
          </cell>
          <cell r="AR619">
            <v>0</v>
          </cell>
          <cell r="AS619" t="e">
            <v>#REF!</v>
          </cell>
          <cell r="AU619" t="str">
            <v/>
          </cell>
          <cell r="AV619" t="str">
            <v/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6000</v>
          </cell>
          <cell r="BD619">
            <v>33000</v>
          </cell>
          <cell r="BE619">
            <v>0</v>
          </cell>
          <cell r="BF619">
            <v>39000</v>
          </cell>
          <cell r="BG619" t="str">
            <v/>
          </cell>
          <cell r="BH619" t="str">
            <v/>
          </cell>
        </row>
        <row r="620">
          <cell r="A620" t="str">
            <v>2041-007</v>
          </cell>
          <cell r="B620" t="str">
            <v xml:space="preserve">NO USAR-REC-SATELITES REE                         </v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>
            <v>0</v>
          </cell>
          <cell r="P620">
            <v>0</v>
          </cell>
          <cell r="Q620">
            <v>0</v>
          </cell>
          <cell r="R620">
            <v>0</v>
          </cell>
          <cell r="S620">
            <v>0</v>
          </cell>
          <cell r="T620">
            <v>0</v>
          </cell>
          <cell r="U620">
            <v>0</v>
          </cell>
          <cell r="V620">
            <v>46751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38793</v>
          </cell>
          <cell r="AB620">
            <v>85544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1992552</v>
          </cell>
          <cell r="AP620">
            <v>0</v>
          </cell>
          <cell r="AQ620">
            <v>0</v>
          </cell>
          <cell r="AR620">
            <v>0</v>
          </cell>
          <cell r="AS620" t="e">
            <v>#REF!</v>
          </cell>
          <cell r="AU620" t="str">
            <v/>
          </cell>
          <cell r="AV620" t="str">
            <v/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  <cell r="BF620">
            <v>0</v>
          </cell>
          <cell r="BG620" t="str">
            <v/>
          </cell>
          <cell r="BH620" t="str">
            <v/>
          </cell>
        </row>
        <row r="621">
          <cell r="A621" t="str">
            <v>2041-009</v>
          </cell>
          <cell r="B621" t="str">
            <v xml:space="preserve">2009 YOP-YOPAL BASE REEMB                         </v>
          </cell>
          <cell r="C621">
            <v>0</v>
          </cell>
          <cell r="D621">
            <v>3594543</v>
          </cell>
          <cell r="E621">
            <v>8764894</v>
          </cell>
          <cell r="F621">
            <v>11039779</v>
          </cell>
          <cell r="G621">
            <v>12676696</v>
          </cell>
          <cell r="H621">
            <v>4474537</v>
          </cell>
          <cell r="I621">
            <v>18572505</v>
          </cell>
          <cell r="J621">
            <v>0</v>
          </cell>
          <cell r="K621">
            <v>14580258</v>
          </cell>
          <cell r="L621">
            <v>4172733</v>
          </cell>
          <cell r="M621">
            <v>89108951</v>
          </cell>
          <cell r="N621">
            <v>57779013</v>
          </cell>
          <cell r="O621">
            <v>224763909</v>
          </cell>
          <cell r="P621">
            <v>0</v>
          </cell>
          <cell r="Q621">
            <v>9812419</v>
          </cell>
          <cell r="R621">
            <v>9896562</v>
          </cell>
          <cell r="S621">
            <v>7966877</v>
          </cell>
          <cell r="T621">
            <v>10003100</v>
          </cell>
          <cell r="U621">
            <v>5917317</v>
          </cell>
          <cell r="V621">
            <v>1521972</v>
          </cell>
          <cell r="W621">
            <v>0</v>
          </cell>
          <cell r="X621">
            <v>38171873</v>
          </cell>
          <cell r="Y621">
            <v>7852217</v>
          </cell>
          <cell r="Z621">
            <v>22811057</v>
          </cell>
          <cell r="AA621">
            <v>21888092</v>
          </cell>
          <cell r="AB621">
            <v>135841486</v>
          </cell>
          <cell r="AC621">
            <v>0</v>
          </cell>
          <cell r="AD621">
            <v>402490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43193971</v>
          </cell>
          <cell r="AP621">
            <v>0</v>
          </cell>
          <cell r="AQ621">
            <v>0</v>
          </cell>
          <cell r="AR621">
            <v>0</v>
          </cell>
          <cell r="AS621" t="e">
            <v>#REF!</v>
          </cell>
          <cell r="AU621">
            <v>860002426</v>
          </cell>
          <cell r="AV621" t="str">
            <v xml:space="preserve">EQUION ENERGIA LIMITED                  </v>
          </cell>
          <cell r="AW621">
            <v>83343945</v>
          </cell>
          <cell r="AX621">
            <v>204541500</v>
          </cell>
          <cell r="AY621">
            <v>179498717</v>
          </cell>
          <cell r="AZ621">
            <v>103453181</v>
          </cell>
          <cell r="BA621">
            <v>570837343</v>
          </cell>
          <cell r="BB621">
            <v>38588562</v>
          </cell>
          <cell r="BC621">
            <v>90237771.980000004</v>
          </cell>
          <cell r="BD621">
            <v>97312765</v>
          </cell>
          <cell r="BE621">
            <v>47935103</v>
          </cell>
          <cell r="BF621">
            <v>274074201.98000002</v>
          </cell>
          <cell r="BG621" t="str">
            <v/>
          </cell>
          <cell r="BH621">
            <v>0.60437410349541487</v>
          </cell>
          <cell r="BI621" t="str">
            <v>Equion -bases militares Reembolsables</v>
          </cell>
        </row>
        <row r="622">
          <cell r="A622" t="str">
            <v>2041-010</v>
          </cell>
          <cell r="B622" t="str">
            <v xml:space="preserve">2009-YOP-YOP BASE NO REEM                         </v>
          </cell>
          <cell r="C622">
            <v>0</v>
          </cell>
          <cell r="D622">
            <v>24382820</v>
          </cell>
          <cell r="E622">
            <v>37610473</v>
          </cell>
          <cell r="F622">
            <v>23755852</v>
          </cell>
          <cell r="G622">
            <v>21271970</v>
          </cell>
          <cell r="H622">
            <v>21739803</v>
          </cell>
          <cell r="I622">
            <v>20323819</v>
          </cell>
          <cell r="J622">
            <v>0</v>
          </cell>
          <cell r="K622">
            <v>43953149</v>
          </cell>
          <cell r="L622">
            <v>21102602</v>
          </cell>
          <cell r="M622">
            <v>21279397</v>
          </cell>
          <cell r="N622">
            <v>42922432</v>
          </cell>
          <cell r="O622">
            <v>278342317</v>
          </cell>
          <cell r="P622">
            <v>0</v>
          </cell>
          <cell r="Q622">
            <v>16000</v>
          </cell>
          <cell r="R622">
            <v>0</v>
          </cell>
          <cell r="S622">
            <v>0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525857</v>
          </cell>
          <cell r="Y622">
            <v>0</v>
          </cell>
          <cell r="Z622">
            <v>0</v>
          </cell>
          <cell r="AA622">
            <v>12600</v>
          </cell>
          <cell r="AB622">
            <v>554457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 t="e">
            <v>#REF!</v>
          </cell>
          <cell r="AU622">
            <v>860002426</v>
          </cell>
          <cell r="AV622" t="str">
            <v xml:space="preserve">EQUION ENERGIA LIMITED                  </v>
          </cell>
          <cell r="AW622">
            <v>0</v>
          </cell>
          <cell r="AX622">
            <v>0</v>
          </cell>
          <cell r="AY622">
            <v>0</v>
          </cell>
          <cell r="AZ622">
            <v>109188004</v>
          </cell>
          <cell r="BA622">
            <v>109188004</v>
          </cell>
          <cell r="BB622">
            <v>338217</v>
          </cell>
          <cell r="BC622">
            <v>119900</v>
          </cell>
          <cell r="BD622">
            <v>1417533</v>
          </cell>
          <cell r="BE622">
            <v>13172</v>
          </cell>
          <cell r="BF622">
            <v>1888822</v>
          </cell>
          <cell r="BG622" t="str">
            <v/>
          </cell>
          <cell r="BH622">
            <v>1.99199678286791E-3</v>
          </cell>
          <cell r="BI622" t="str">
            <v>Equion -bases militares No reembolsables</v>
          </cell>
        </row>
        <row r="623">
          <cell r="A623" t="str">
            <v>2041-011</v>
          </cell>
          <cell r="B623" t="str">
            <v xml:space="preserve">2009-TAU-CUSIANA REEMBOLS                         </v>
          </cell>
          <cell r="C623">
            <v>0</v>
          </cell>
          <cell r="D623">
            <v>5567896</v>
          </cell>
          <cell r="E623">
            <v>2569749</v>
          </cell>
          <cell r="F623">
            <v>11294366</v>
          </cell>
          <cell r="G623">
            <v>6652677</v>
          </cell>
          <cell r="H623">
            <v>3969918</v>
          </cell>
          <cell r="I623">
            <v>3912439</v>
          </cell>
          <cell r="J623">
            <v>0</v>
          </cell>
          <cell r="K623">
            <v>6119869</v>
          </cell>
          <cell r="L623">
            <v>2571948</v>
          </cell>
          <cell r="M623">
            <v>3073075</v>
          </cell>
          <cell r="N623">
            <v>5112212</v>
          </cell>
          <cell r="O623">
            <v>50844149</v>
          </cell>
          <cell r="P623">
            <v>278355</v>
          </cell>
          <cell r="Q623">
            <v>2355959</v>
          </cell>
          <cell r="R623">
            <v>1167856</v>
          </cell>
          <cell r="S623">
            <v>2434461</v>
          </cell>
          <cell r="T623">
            <v>5422900</v>
          </cell>
          <cell r="U623">
            <v>2794549</v>
          </cell>
          <cell r="V623">
            <v>1005948</v>
          </cell>
          <cell r="W623">
            <v>0</v>
          </cell>
          <cell r="X623">
            <v>3544466</v>
          </cell>
          <cell r="Y623">
            <v>212000</v>
          </cell>
          <cell r="Z623">
            <v>0</v>
          </cell>
          <cell r="AA623">
            <v>1078724</v>
          </cell>
          <cell r="AB623">
            <v>20295218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 t="e">
            <v>#REF!</v>
          </cell>
          <cell r="AU623">
            <v>860002426</v>
          </cell>
          <cell r="AV623" t="str">
            <v xml:space="preserve">EQUION ENERGIA LIMITED                  </v>
          </cell>
          <cell r="AW623">
            <v>195002375</v>
          </cell>
          <cell r="AX623">
            <v>226363157</v>
          </cell>
          <cell r="AY623">
            <v>238352415</v>
          </cell>
          <cell r="AZ623">
            <v>225327788</v>
          </cell>
          <cell r="BA623">
            <v>885045735</v>
          </cell>
          <cell r="BB623">
            <v>24052992.649999999</v>
          </cell>
          <cell r="BC623">
            <v>51946985.990000002</v>
          </cell>
          <cell r="BD623">
            <v>22112017</v>
          </cell>
          <cell r="BE623">
            <v>53926198</v>
          </cell>
          <cell r="BF623">
            <v>152038193.63999999</v>
          </cell>
          <cell r="BG623" t="str">
            <v/>
          </cell>
          <cell r="BH623">
            <v>0.39916526088380394</v>
          </cell>
          <cell r="BI623" t="str">
            <v>Equion -bases militares Reembolsables</v>
          </cell>
        </row>
        <row r="624">
          <cell r="A624" t="str">
            <v>2041-012</v>
          </cell>
          <cell r="B624" t="str">
            <v xml:space="preserve">2009-TAU-CUSIANA NO REEMB                         </v>
          </cell>
          <cell r="C624">
            <v>0</v>
          </cell>
          <cell r="D624">
            <v>17119262</v>
          </cell>
          <cell r="E624">
            <v>18209413</v>
          </cell>
          <cell r="F624">
            <v>23093305</v>
          </cell>
          <cell r="G624">
            <v>16488915</v>
          </cell>
          <cell r="H624">
            <v>17403059</v>
          </cell>
          <cell r="I624">
            <v>16268091</v>
          </cell>
          <cell r="J624">
            <v>0</v>
          </cell>
          <cell r="K624">
            <v>34765602</v>
          </cell>
          <cell r="L624">
            <v>16834366</v>
          </cell>
          <cell r="M624">
            <v>16947069</v>
          </cell>
          <cell r="N624">
            <v>35018150</v>
          </cell>
          <cell r="O624">
            <v>212147232</v>
          </cell>
          <cell r="P624">
            <v>0</v>
          </cell>
          <cell r="Q624">
            <v>24082470</v>
          </cell>
          <cell r="R624">
            <v>45172273</v>
          </cell>
          <cell r="S624">
            <v>3970317</v>
          </cell>
          <cell r="T624">
            <v>0</v>
          </cell>
          <cell r="U624">
            <v>48795661</v>
          </cell>
          <cell r="V624">
            <v>23108908</v>
          </cell>
          <cell r="W624">
            <v>1359167</v>
          </cell>
          <cell r="X624">
            <v>58352904</v>
          </cell>
          <cell r="Y624">
            <v>23223057</v>
          </cell>
          <cell r="Z624">
            <v>28855038</v>
          </cell>
          <cell r="AA624">
            <v>50711306</v>
          </cell>
          <cell r="AB624">
            <v>307631101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2161242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2161242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 t="e">
            <v>#REF!</v>
          </cell>
          <cell r="AU624">
            <v>860002426</v>
          </cell>
          <cell r="AV624" t="str">
            <v xml:space="preserve">EQUION ENERGIA LIMITED                  </v>
          </cell>
          <cell r="AW624">
            <v>0</v>
          </cell>
          <cell r="AX624">
            <v>0</v>
          </cell>
          <cell r="AY624">
            <v>0</v>
          </cell>
          <cell r="AZ624">
            <v>266679092</v>
          </cell>
          <cell r="BA624">
            <v>266679092</v>
          </cell>
          <cell r="BB624">
            <v>11596273</v>
          </cell>
          <cell r="BC624">
            <v>2738668</v>
          </cell>
          <cell r="BD624">
            <v>37849297.990000002</v>
          </cell>
          <cell r="BE624">
            <v>332186612.19</v>
          </cell>
          <cell r="BF624">
            <v>384370851.18000001</v>
          </cell>
          <cell r="BG624" t="str">
            <v/>
          </cell>
          <cell r="BH624">
            <v>1.4500830300722471</v>
          </cell>
          <cell r="BI624" t="str">
            <v>Equion -bases militares No reembolsables</v>
          </cell>
        </row>
        <row r="625">
          <cell r="A625" t="str">
            <v>2041-014</v>
          </cell>
          <cell r="B625" t="str">
            <v xml:space="preserve">2009-AZU-CUPIA BASE NO RE                         </v>
          </cell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  <cell r="P625">
            <v>0</v>
          </cell>
          <cell r="Q625">
            <v>0</v>
          </cell>
          <cell r="R625">
            <v>0</v>
          </cell>
          <cell r="S625">
            <v>0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 t="e">
            <v>#REF!</v>
          </cell>
          <cell r="AU625" t="str">
            <v/>
          </cell>
          <cell r="AV625" t="str">
            <v/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205075971.09999999</v>
          </cell>
          <cell r="BC625">
            <v>182602553.44999999</v>
          </cell>
          <cell r="BD625">
            <v>225529355.88999999</v>
          </cell>
          <cell r="BE625">
            <v>30203588</v>
          </cell>
          <cell r="BF625">
            <v>643411468.43999994</v>
          </cell>
          <cell r="BG625" t="str">
            <v/>
          </cell>
          <cell r="BH625" t="str">
            <v/>
          </cell>
          <cell r="BI625" t="str">
            <v>??? No utilizar según mail de john 11/10/2012</v>
          </cell>
        </row>
        <row r="626">
          <cell r="A626" t="str">
            <v>2041-015</v>
          </cell>
          <cell r="B626" t="str">
            <v xml:space="preserve">REC-RECETOR BASES REEM                            </v>
          </cell>
          <cell r="C626">
            <v>0</v>
          </cell>
          <cell r="D626">
            <v>816957</v>
          </cell>
          <cell r="E626">
            <v>4225057</v>
          </cell>
          <cell r="F626">
            <v>398858</v>
          </cell>
          <cell r="G626">
            <v>1478101</v>
          </cell>
          <cell r="H626">
            <v>492404</v>
          </cell>
          <cell r="I626">
            <v>1183702</v>
          </cell>
          <cell r="J626">
            <v>0</v>
          </cell>
          <cell r="K626">
            <v>3932898</v>
          </cell>
          <cell r="L626">
            <v>1937645</v>
          </cell>
          <cell r="M626">
            <v>795786</v>
          </cell>
          <cell r="N626">
            <v>1703528</v>
          </cell>
          <cell r="O626">
            <v>16964936</v>
          </cell>
          <cell r="P626">
            <v>0</v>
          </cell>
          <cell r="Q626">
            <v>0</v>
          </cell>
          <cell r="R626">
            <v>1925804</v>
          </cell>
          <cell r="S626">
            <v>74138</v>
          </cell>
          <cell r="T626">
            <v>428607</v>
          </cell>
          <cell r="U626">
            <v>550853</v>
          </cell>
          <cell r="V626">
            <v>338258</v>
          </cell>
          <cell r="W626">
            <v>0</v>
          </cell>
          <cell r="X626">
            <v>137252</v>
          </cell>
          <cell r="Y626">
            <v>350000</v>
          </cell>
          <cell r="Z626">
            <v>0</v>
          </cell>
          <cell r="AA626">
            <v>560000</v>
          </cell>
          <cell r="AB626">
            <v>4364912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 t="e">
            <v>#REF!</v>
          </cell>
          <cell r="AU626">
            <v>860002426</v>
          </cell>
          <cell r="AV626" t="str">
            <v xml:space="preserve">EQUION ENERGIA LIMITED                  </v>
          </cell>
          <cell r="AW626">
            <v>278413236</v>
          </cell>
          <cell r="AX626">
            <v>112295610</v>
          </cell>
          <cell r="AY626">
            <v>398660527</v>
          </cell>
          <cell r="AZ626">
            <v>96250261</v>
          </cell>
          <cell r="BA626">
            <v>885619634</v>
          </cell>
          <cell r="BB626">
            <v>156022867</v>
          </cell>
          <cell r="BC626">
            <v>30102023.98</v>
          </cell>
          <cell r="BD626">
            <v>198705496</v>
          </cell>
          <cell r="BE626">
            <v>42329479</v>
          </cell>
          <cell r="BF626">
            <v>427159865.98000002</v>
          </cell>
          <cell r="BG626" t="str">
            <v/>
          </cell>
          <cell r="BH626">
            <v>0.25729021317852302</v>
          </cell>
          <cell r="BI626" t="str">
            <v>Equion bases militares Reembolsables</v>
          </cell>
        </row>
        <row r="627">
          <cell r="A627" t="str">
            <v>2041-016</v>
          </cell>
          <cell r="B627" t="str">
            <v xml:space="preserve">REC-RECETOR BASES NO REEM                         </v>
          </cell>
          <cell r="C627">
            <v>0</v>
          </cell>
          <cell r="D627">
            <v>9472623</v>
          </cell>
          <cell r="E627">
            <v>10563763</v>
          </cell>
          <cell r="F627">
            <v>8962437</v>
          </cell>
          <cell r="G627">
            <v>7967533</v>
          </cell>
          <cell r="H627">
            <v>7310214</v>
          </cell>
          <cell r="I627">
            <v>7967533</v>
          </cell>
          <cell r="J627">
            <v>0</v>
          </cell>
          <cell r="K627">
            <v>16571036</v>
          </cell>
          <cell r="L627">
            <v>8347492</v>
          </cell>
          <cell r="M627">
            <v>8430074</v>
          </cell>
          <cell r="N627">
            <v>16625046</v>
          </cell>
          <cell r="O627">
            <v>102217751</v>
          </cell>
          <cell r="P627">
            <v>0</v>
          </cell>
          <cell r="Q627">
            <v>0</v>
          </cell>
          <cell r="R627">
            <v>0</v>
          </cell>
          <cell r="S627">
            <v>0</v>
          </cell>
          <cell r="T627">
            <v>0</v>
          </cell>
          <cell r="U627">
            <v>0</v>
          </cell>
          <cell r="V627">
            <v>0</v>
          </cell>
          <cell r="W627">
            <v>0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>
            <v>0</v>
          </cell>
          <cell r="AO627">
            <v>0</v>
          </cell>
          <cell r="AP627">
            <v>0</v>
          </cell>
          <cell r="AQ627">
            <v>0</v>
          </cell>
          <cell r="AR627">
            <v>0</v>
          </cell>
          <cell r="AS627" t="e">
            <v>#REF!</v>
          </cell>
          <cell r="AU627">
            <v>860002426</v>
          </cell>
          <cell r="AV627" t="str">
            <v xml:space="preserve">EQUION ENERGIA LIMITED                  </v>
          </cell>
          <cell r="AW627">
            <v>0</v>
          </cell>
          <cell r="AX627">
            <v>0</v>
          </cell>
          <cell r="AY627">
            <v>0</v>
          </cell>
          <cell r="AZ627">
            <v>126444868</v>
          </cell>
          <cell r="BA627">
            <v>126444868</v>
          </cell>
          <cell r="BB627">
            <v>824321</v>
          </cell>
          <cell r="BC627">
            <v>0</v>
          </cell>
          <cell r="BD627">
            <v>1493960</v>
          </cell>
          <cell r="BE627">
            <v>51137</v>
          </cell>
          <cell r="BF627">
            <v>2369418</v>
          </cell>
          <cell r="BG627" t="str">
            <v/>
          </cell>
          <cell r="BH627">
            <v>0</v>
          </cell>
          <cell r="BI627" t="str">
            <v>Equion bases militares No reembolsables</v>
          </cell>
        </row>
        <row r="628">
          <cell r="A628" t="str">
            <v>2041-019</v>
          </cell>
          <cell r="B628" t="str">
            <v xml:space="preserve">TAU-CUSIA REEM MANT MENOR                         </v>
          </cell>
          <cell r="C628">
            <v>0</v>
          </cell>
          <cell r="D628">
            <v>71174566</v>
          </cell>
          <cell r="E628">
            <v>78051312</v>
          </cell>
          <cell r="F628">
            <v>57291910</v>
          </cell>
          <cell r="G628">
            <v>30294324</v>
          </cell>
          <cell r="H628">
            <v>1894425</v>
          </cell>
          <cell r="I628">
            <v>18976359</v>
          </cell>
          <cell r="J628">
            <v>3212199</v>
          </cell>
          <cell r="K628">
            <v>8219430</v>
          </cell>
          <cell r="L628">
            <v>16033527</v>
          </cell>
          <cell r="M628">
            <v>7346333</v>
          </cell>
          <cell r="N628">
            <v>10390156</v>
          </cell>
          <cell r="O628">
            <v>302884541</v>
          </cell>
          <cell r="P628">
            <v>2447069</v>
          </cell>
          <cell r="Q628">
            <v>6272611</v>
          </cell>
          <cell r="R628">
            <v>2389656</v>
          </cell>
          <cell r="S628">
            <v>9640486</v>
          </cell>
          <cell r="T628">
            <v>7250</v>
          </cell>
          <cell r="U628">
            <v>5139769</v>
          </cell>
          <cell r="V628">
            <v>108199</v>
          </cell>
          <cell r="W628">
            <v>4147528</v>
          </cell>
          <cell r="X628">
            <v>4676228</v>
          </cell>
          <cell r="Y628">
            <v>0</v>
          </cell>
          <cell r="Z628">
            <v>1760020</v>
          </cell>
          <cell r="AA628">
            <v>2916698</v>
          </cell>
          <cell r="AB628">
            <v>39505514</v>
          </cell>
          <cell r="AC628">
            <v>3110717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-53105118</v>
          </cell>
          <cell r="AP628">
            <v>0</v>
          </cell>
          <cell r="AQ628">
            <v>0</v>
          </cell>
          <cell r="AR628">
            <v>0</v>
          </cell>
          <cell r="AS628" t="e">
            <v>#REF!</v>
          </cell>
          <cell r="AU628">
            <v>860002426</v>
          </cell>
          <cell r="AV628" t="str">
            <v xml:space="preserve">EQUION ENERGIA LIMITED                  </v>
          </cell>
          <cell r="AW628">
            <v>504898192</v>
          </cell>
          <cell r="AX628">
            <v>549905060</v>
          </cell>
          <cell r="AY628">
            <v>490100400</v>
          </cell>
          <cell r="AZ628">
            <v>446864756</v>
          </cell>
          <cell r="BA628">
            <v>1991768408</v>
          </cell>
          <cell r="BB628">
            <v>71239445.319999993</v>
          </cell>
          <cell r="BC628">
            <v>85666521</v>
          </cell>
          <cell r="BD628">
            <v>40022002.5</v>
          </cell>
          <cell r="BE628">
            <v>125572737</v>
          </cell>
          <cell r="BF628">
            <v>322500705.81999999</v>
          </cell>
          <cell r="BG628" t="str">
            <v/>
          </cell>
          <cell r="BH628">
            <v>0.13043093539726083</v>
          </cell>
          <cell r="BI628" t="str">
            <v>Equion -mantenimientos menores Reembolsables</v>
          </cell>
        </row>
        <row r="629">
          <cell r="A629" t="str">
            <v>2041-020</v>
          </cell>
          <cell r="B629" t="str">
            <v xml:space="preserve">TAU-CUSIA NO REEMB MANTTO                         </v>
          </cell>
          <cell r="C629">
            <v>0</v>
          </cell>
          <cell r="D629">
            <v>0</v>
          </cell>
          <cell r="E629">
            <v>0</v>
          </cell>
          <cell r="F629">
            <v>0</v>
          </cell>
          <cell r="G629">
            <v>45135156</v>
          </cell>
          <cell r="H629">
            <v>69493089</v>
          </cell>
          <cell r="I629">
            <v>36110633</v>
          </cell>
          <cell r="J629">
            <v>0</v>
          </cell>
          <cell r="K629">
            <v>114101160</v>
          </cell>
          <cell r="L629">
            <v>49362559</v>
          </cell>
          <cell r="M629">
            <v>47518455</v>
          </cell>
          <cell r="N629">
            <v>48584520</v>
          </cell>
          <cell r="O629">
            <v>410305572</v>
          </cell>
          <cell r="P629">
            <v>27904575.579999998</v>
          </cell>
          <cell r="Q629">
            <v>35658170.039999999</v>
          </cell>
          <cell r="R629">
            <v>27843333</v>
          </cell>
          <cell r="S629">
            <v>34530258</v>
          </cell>
          <cell r="T629">
            <v>33737226</v>
          </cell>
          <cell r="U629">
            <v>32247896</v>
          </cell>
          <cell r="V629">
            <v>35138537</v>
          </cell>
          <cell r="W629">
            <v>0</v>
          </cell>
          <cell r="X629">
            <v>27204873</v>
          </cell>
          <cell r="Y629">
            <v>31154097</v>
          </cell>
          <cell r="Z629">
            <v>31196416</v>
          </cell>
          <cell r="AA629">
            <v>29005362</v>
          </cell>
          <cell r="AB629">
            <v>345620743.62</v>
          </cell>
          <cell r="AC629">
            <v>29110874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3000000</v>
          </cell>
          <cell r="AL629">
            <v>0</v>
          </cell>
          <cell r="AM629">
            <v>0</v>
          </cell>
          <cell r="AN629">
            <v>3000000</v>
          </cell>
          <cell r="AO629">
            <v>89683062</v>
          </cell>
          <cell r="AP629">
            <v>0</v>
          </cell>
          <cell r="AQ629">
            <v>0</v>
          </cell>
          <cell r="AR629">
            <v>0</v>
          </cell>
          <cell r="AS629" t="e">
            <v>#REF!</v>
          </cell>
          <cell r="AU629">
            <v>860002426</v>
          </cell>
          <cell r="AV629" t="str">
            <v xml:space="preserve">EQUION ENERGIA LIMITED                  </v>
          </cell>
          <cell r="AW629">
            <v>0</v>
          </cell>
          <cell r="AX629">
            <v>0</v>
          </cell>
          <cell r="AY629">
            <v>0</v>
          </cell>
          <cell r="AZ629">
            <v>334317279</v>
          </cell>
          <cell r="BA629">
            <v>334317279</v>
          </cell>
          <cell r="BB629">
            <v>281415247.11000001</v>
          </cell>
          <cell r="BC629">
            <v>296110594</v>
          </cell>
          <cell r="BD629">
            <v>244668059.83000001</v>
          </cell>
          <cell r="BE629">
            <v>433136308.68000001</v>
          </cell>
          <cell r="BF629">
            <v>1255330209.6200001</v>
          </cell>
          <cell r="BG629" t="str">
            <v/>
          </cell>
          <cell r="BH629">
            <v>0.84234962234439259</v>
          </cell>
          <cell r="BI629" t="str">
            <v>Equion -mantenimientos menores No reembolsables</v>
          </cell>
        </row>
        <row r="630">
          <cell r="A630" t="str">
            <v>2041-021</v>
          </cell>
          <cell r="B630" t="str">
            <v xml:space="preserve">AZUL-CUPIAGUA REEMBOLSABL                         </v>
          </cell>
          <cell r="C630">
            <v>59380855</v>
          </cell>
          <cell r="D630">
            <v>38087475</v>
          </cell>
          <cell r="E630">
            <v>38087475</v>
          </cell>
          <cell r="F630">
            <v>38087475</v>
          </cell>
          <cell r="G630">
            <v>40365696</v>
          </cell>
          <cell r="H630">
            <v>39948171</v>
          </cell>
          <cell r="I630">
            <v>38087475</v>
          </cell>
          <cell r="J630">
            <v>0</v>
          </cell>
          <cell r="K630">
            <v>76174950</v>
          </cell>
          <cell r="L630">
            <v>1698638</v>
          </cell>
          <cell r="M630">
            <v>77764142</v>
          </cell>
          <cell r="N630">
            <v>0</v>
          </cell>
          <cell r="O630">
            <v>447682352</v>
          </cell>
          <cell r="P630">
            <v>472368</v>
          </cell>
          <cell r="Q630">
            <v>6829126</v>
          </cell>
          <cell r="R630">
            <v>4369822</v>
          </cell>
          <cell r="S630">
            <v>0</v>
          </cell>
          <cell r="T630">
            <v>978897</v>
          </cell>
          <cell r="U630">
            <v>200000</v>
          </cell>
          <cell r="V630">
            <v>1614167</v>
          </cell>
          <cell r="W630">
            <v>0</v>
          </cell>
          <cell r="X630">
            <v>5210045</v>
          </cell>
          <cell r="Y630">
            <v>670897</v>
          </cell>
          <cell r="Z630">
            <v>708517</v>
          </cell>
          <cell r="AA630">
            <v>9375149</v>
          </cell>
          <cell r="AB630">
            <v>30428988</v>
          </cell>
          <cell r="AC630">
            <v>9155177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168680879</v>
          </cell>
          <cell r="AP630">
            <v>0</v>
          </cell>
          <cell r="AQ630">
            <v>112000000</v>
          </cell>
          <cell r="AR630">
            <v>92673843</v>
          </cell>
          <cell r="AS630" t="e">
            <v>#REF!</v>
          </cell>
          <cell r="AU630">
            <v>899999068</v>
          </cell>
          <cell r="AV630" t="str">
            <v xml:space="preserve">ECOPETROL SA                            </v>
          </cell>
          <cell r="AW630">
            <v>267083440</v>
          </cell>
          <cell r="AX630">
            <v>280781922</v>
          </cell>
          <cell r="AY630">
            <v>198375807</v>
          </cell>
          <cell r="AZ630">
            <v>185468400</v>
          </cell>
          <cell r="BA630">
            <v>931709569</v>
          </cell>
          <cell r="BB630">
            <v>40517905.100000001</v>
          </cell>
          <cell r="BC630">
            <v>47158954</v>
          </cell>
          <cell r="BD630">
            <v>-27940421</v>
          </cell>
          <cell r="BE630">
            <v>16991664</v>
          </cell>
          <cell r="BF630">
            <v>76728102.099999994</v>
          </cell>
          <cell r="BG630">
            <v>0.8274450267857143</v>
          </cell>
          <cell r="BH630">
            <v>6.7970041401140602E-2</v>
          </cell>
          <cell r="BI630" t="str">
            <v>Ecopetrol -Reembolsables</v>
          </cell>
        </row>
        <row r="631">
          <cell r="A631" t="str">
            <v>2041-022</v>
          </cell>
          <cell r="B631" t="str">
            <v xml:space="preserve">AZUL-CUPIAGUA NO REEMBOLS                         </v>
          </cell>
          <cell r="C631">
            <v>117343774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6834082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>
            <v>124177856</v>
          </cell>
          <cell r="P631">
            <v>26078915</v>
          </cell>
          <cell r="Q631">
            <v>22830639</v>
          </cell>
          <cell r="R631">
            <v>24945586</v>
          </cell>
          <cell r="S631">
            <v>24299105</v>
          </cell>
          <cell r="T631">
            <v>25271406</v>
          </cell>
          <cell r="U631">
            <v>25841948</v>
          </cell>
          <cell r="V631">
            <v>33257378</v>
          </cell>
          <cell r="W631">
            <v>1359167</v>
          </cell>
          <cell r="X631">
            <v>21843234</v>
          </cell>
          <cell r="Y631">
            <v>21127424</v>
          </cell>
          <cell r="Z631">
            <v>33718956</v>
          </cell>
          <cell r="AA631">
            <v>26823757</v>
          </cell>
          <cell r="AB631">
            <v>287397515</v>
          </cell>
          <cell r="AC631">
            <v>31974489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-79755173</v>
          </cell>
          <cell r="AP631">
            <v>0</v>
          </cell>
          <cell r="AQ631">
            <v>0</v>
          </cell>
          <cell r="AR631">
            <v>0</v>
          </cell>
          <cell r="AS631" t="e">
            <v>#REF!</v>
          </cell>
          <cell r="AU631">
            <v>900166253</v>
          </cell>
          <cell r="AV631" t="str">
            <v xml:space="preserve">EQUIPOS Y SOLUCIONES LOGISTICAS SAS     </v>
          </cell>
          <cell r="AW631">
            <v>0</v>
          </cell>
          <cell r="AX631">
            <v>0</v>
          </cell>
          <cell r="AY631">
            <v>4092700</v>
          </cell>
          <cell r="AZ631">
            <v>56000002</v>
          </cell>
          <cell r="BA631">
            <v>60092702</v>
          </cell>
          <cell r="BB631">
            <v>127037536.2</v>
          </cell>
          <cell r="BC631">
            <v>116256327.61</v>
          </cell>
          <cell r="BD631">
            <v>180784648.5</v>
          </cell>
          <cell r="BE631">
            <v>216998761.25</v>
          </cell>
          <cell r="BF631">
            <v>641077273.55999994</v>
          </cell>
          <cell r="BG631" t="str">
            <v/>
          </cell>
          <cell r="BH631">
            <v>2.3144022956878882</v>
          </cell>
          <cell r="BI631" t="str">
            <v>Ecopetrol -No reembolsables</v>
          </cell>
        </row>
        <row r="632">
          <cell r="A632" t="str">
            <v>2041-023</v>
          </cell>
          <cell r="B632" t="str">
            <v xml:space="preserve">YOP-FLOREÑA REEMBOLSABLE                          </v>
          </cell>
          <cell r="C632">
            <v>1355553</v>
          </cell>
          <cell r="D632">
            <v>50376740</v>
          </cell>
          <cell r="E632">
            <v>37476995</v>
          </cell>
          <cell r="F632">
            <v>31140339</v>
          </cell>
          <cell r="G632">
            <v>4576369</v>
          </cell>
          <cell r="H632">
            <v>5922976</v>
          </cell>
          <cell r="I632">
            <v>2991024</v>
          </cell>
          <cell r="J632">
            <v>0</v>
          </cell>
          <cell r="K632">
            <v>2234289</v>
          </cell>
          <cell r="L632">
            <v>7781866</v>
          </cell>
          <cell r="M632">
            <v>10956910</v>
          </cell>
          <cell r="N632">
            <v>9652793</v>
          </cell>
          <cell r="O632">
            <v>164465854</v>
          </cell>
          <cell r="P632">
            <v>10531034</v>
          </cell>
          <cell r="Q632">
            <v>964767</v>
          </cell>
          <cell r="R632">
            <v>1593104</v>
          </cell>
          <cell r="S632">
            <v>423057</v>
          </cell>
          <cell r="T632">
            <v>1233748</v>
          </cell>
          <cell r="U632">
            <v>840000</v>
          </cell>
          <cell r="V632">
            <v>891572</v>
          </cell>
          <cell r="W632">
            <v>0</v>
          </cell>
          <cell r="X632">
            <v>110683</v>
          </cell>
          <cell r="Y632">
            <v>2643105</v>
          </cell>
          <cell r="Z632">
            <v>4801637</v>
          </cell>
          <cell r="AA632">
            <v>781348</v>
          </cell>
          <cell r="AB632">
            <v>24814055</v>
          </cell>
          <cell r="AC632">
            <v>3781708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-7932856</v>
          </cell>
          <cell r="AP632">
            <v>0</v>
          </cell>
          <cell r="AQ632">
            <v>0</v>
          </cell>
          <cell r="AR632">
            <v>0</v>
          </cell>
          <cell r="AS632" t="e">
            <v>#REF!</v>
          </cell>
          <cell r="AU632">
            <v>860002426</v>
          </cell>
          <cell r="AV632" t="str">
            <v xml:space="preserve">EQUION ENERGIA LIMITED                  </v>
          </cell>
          <cell r="AW632">
            <v>81557573</v>
          </cell>
          <cell r="AX632">
            <v>106721901</v>
          </cell>
          <cell r="AY632">
            <v>126240863</v>
          </cell>
          <cell r="AZ632">
            <v>114031113</v>
          </cell>
          <cell r="BA632">
            <v>428551450</v>
          </cell>
          <cell r="BB632">
            <v>23225516</v>
          </cell>
          <cell r="BC632">
            <v>34041665.5</v>
          </cell>
          <cell r="BD632">
            <v>25747537</v>
          </cell>
          <cell r="BE632">
            <v>28498656</v>
          </cell>
          <cell r="BF632">
            <v>111513374.5</v>
          </cell>
          <cell r="BG632" t="str">
            <v/>
          </cell>
          <cell r="BH632">
            <v>0.15087663728666742</v>
          </cell>
          <cell r="BI632" t="str">
            <v>Equion mantenimientos menores Reembolsable</v>
          </cell>
        </row>
        <row r="633">
          <cell r="A633" t="str">
            <v>2041-024</v>
          </cell>
          <cell r="B633" t="str">
            <v xml:space="preserve">YOP-FLOREÑA NO REEMBOLSAB                         </v>
          </cell>
          <cell r="C633">
            <v>0</v>
          </cell>
          <cell r="D633">
            <v>0</v>
          </cell>
          <cell r="E633">
            <v>0</v>
          </cell>
          <cell r="F633">
            <v>0</v>
          </cell>
          <cell r="G633">
            <v>16052195</v>
          </cell>
          <cell r="H633">
            <v>20167792</v>
          </cell>
          <cell r="I633">
            <v>14238699</v>
          </cell>
          <cell r="J633">
            <v>0</v>
          </cell>
          <cell r="K633">
            <v>34510431</v>
          </cell>
          <cell r="L633">
            <v>27016888</v>
          </cell>
          <cell r="M633">
            <v>24507719</v>
          </cell>
          <cell r="N633">
            <v>15375948</v>
          </cell>
          <cell r="O633">
            <v>151869672</v>
          </cell>
          <cell r="P633">
            <v>2038495</v>
          </cell>
          <cell r="Q633">
            <v>2282719</v>
          </cell>
          <cell r="R633">
            <v>5147814</v>
          </cell>
          <cell r="S633">
            <v>7208929</v>
          </cell>
          <cell r="T633">
            <v>6862477</v>
          </cell>
          <cell r="U633">
            <v>7005169</v>
          </cell>
          <cell r="V633">
            <v>6860527</v>
          </cell>
          <cell r="W633">
            <v>0</v>
          </cell>
          <cell r="X633">
            <v>7076123</v>
          </cell>
          <cell r="Y633">
            <v>7205327</v>
          </cell>
          <cell r="Z633">
            <v>7213505</v>
          </cell>
          <cell r="AA633">
            <v>6812632</v>
          </cell>
          <cell r="AB633">
            <v>65713717</v>
          </cell>
          <cell r="AC633">
            <v>6927412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>
            <v>0</v>
          </cell>
          <cell r="AQ633">
            <v>0</v>
          </cell>
          <cell r="AR633">
            <v>0</v>
          </cell>
          <cell r="AS633" t="e">
            <v>#REF!</v>
          </cell>
          <cell r="AU633">
            <v>860002426</v>
          </cell>
          <cell r="AV633" t="str">
            <v xml:space="preserve">EQUION ENERGIA LIMITED                  </v>
          </cell>
          <cell r="AW633">
            <v>0</v>
          </cell>
          <cell r="AX633">
            <v>0</v>
          </cell>
          <cell r="AY633">
            <v>0</v>
          </cell>
          <cell r="AZ633">
            <v>136466599</v>
          </cell>
          <cell r="BA633">
            <v>136466599</v>
          </cell>
          <cell r="BB633">
            <v>14167622</v>
          </cell>
          <cell r="BC633">
            <v>16513025</v>
          </cell>
          <cell r="BD633">
            <v>12940829</v>
          </cell>
          <cell r="BE633">
            <v>22727362</v>
          </cell>
          <cell r="BF633">
            <v>66348838</v>
          </cell>
          <cell r="BG633" t="str">
            <v/>
          </cell>
          <cell r="BH633">
            <v>0.4326980899780965</v>
          </cell>
          <cell r="BI633" t="str">
            <v>Equion mantenimientos menores No reembolsable</v>
          </cell>
        </row>
        <row r="634">
          <cell r="A634" t="str">
            <v>2041-025</v>
          </cell>
          <cell r="B634" t="str">
            <v xml:space="preserve">REC-SATELITES REEMBOLSABL                         </v>
          </cell>
          <cell r="C634">
            <v>0</v>
          </cell>
          <cell r="D634">
            <v>10251467</v>
          </cell>
          <cell r="E634">
            <v>124381</v>
          </cell>
          <cell r="F634">
            <v>0</v>
          </cell>
          <cell r="G634">
            <v>2777022</v>
          </cell>
          <cell r="H634">
            <v>0</v>
          </cell>
          <cell r="I634">
            <v>0</v>
          </cell>
          <cell r="J634">
            <v>0</v>
          </cell>
          <cell r="K634">
            <v>2498733</v>
          </cell>
          <cell r="L634">
            <v>0</v>
          </cell>
          <cell r="M634">
            <v>0</v>
          </cell>
          <cell r="N634">
            <v>0</v>
          </cell>
          <cell r="O634">
            <v>15651603</v>
          </cell>
          <cell r="P634">
            <v>91860</v>
          </cell>
          <cell r="Q634">
            <v>165000</v>
          </cell>
          <cell r="R634">
            <v>0</v>
          </cell>
          <cell r="S634">
            <v>433017</v>
          </cell>
          <cell r="T634">
            <v>0</v>
          </cell>
          <cell r="U634">
            <v>0</v>
          </cell>
          <cell r="V634">
            <v>13276</v>
          </cell>
          <cell r="W634">
            <v>0</v>
          </cell>
          <cell r="X634">
            <v>20690</v>
          </cell>
          <cell r="Y634">
            <v>0</v>
          </cell>
          <cell r="Z634">
            <v>0</v>
          </cell>
          <cell r="AA634">
            <v>0</v>
          </cell>
          <cell r="AB634">
            <v>723843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-1992552</v>
          </cell>
          <cell r="AP634">
            <v>0</v>
          </cell>
          <cell r="AQ634">
            <v>0</v>
          </cell>
          <cell r="AR634">
            <v>0</v>
          </cell>
          <cell r="AS634" t="e">
            <v>#REF!</v>
          </cell>
          <cell r="AU634">
            <v>860002426</v>
          </cell>
          <cell r="AV634" t="str">
            <v xml:space="preserve">EQUION ENERGIA LIMITED                  </v>
          </cell>
          <cell r="AW634">
            <v>37329377</v>
          </cell>
          <cell r="AX634">
            <v>65274457</v>
          </cell>
          <cell r="AY634">
            <v>67728905</v>
          </cell>
          <cell r="AZ634">
            <v>19983588</v>
          </cell>
          <cell r="BA634">
            <v>190316327</v>
          </cell>
          <cell r="BB634">
            <v>6818251</v>
          </cell>
          <cell r="BC634">
            <v>14562036.5</v>
          </cell>
          <cell r="BD634">
            <v>11198279</v>
          </cell>
          <cell r="BE634">
            <v>15789621</v>
          </cell>
          <cell r="BF634">
            <v>48368187.5</v>
          </cell>
          <cell r="BG634" t="str">
            <v/>
          </cell>
          <cell r="BH634">
            <v>4.624721186705285E-2</v>
          </cell>
          <cell r="BI634" t="str">
            <v>Equion -mantenimientos menores Reembolsables</v>
          </cell>
        </row>
        <row r="635">
          <cell r="A635" t="str">
            <v>2041-026</v>
          </cell>
          <cell r="B635" t="str">
            <v xml:space="preserve">REC-SATELITES NO REEMBOLS                         </v>
          </cell>
          <cell r="C635">
            <v>0</v>
          </cell>
          <cell r="D635">
            <v>0</v>
          </cell>
          <cell r="E635">
            <v>0</v>
          </cell>
          <cell r="F635">
            <v>0</v>
          </cell>
          <cell r="G635">
            <v>0</v>
          </cell>
          <cell r="H635">
            <v>0</v>
          </cell>
          <cell r="I635">
            <v>0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>
            <v>0</v>
          </cell>
          <cell r="P635">
            <v>9297248.2899999991</v>
          </cell>
          <cell r="Q635">
            <v>9240467.25</v>
          </cell>
          <cell r="R635">
            <v>7646441.25</v>
          </cell>
          <cell r="S635">
            <v>9881981.25</v>
          </cell>
          <cell r="T635">
            <v>8154814.25</v>
          </cell>
          <cell r="U635">
            <v>7507535.25</v>
          </cell>
          <cell r="V635">
            <v>8164816.25</v>
          </cell>
          <cell r="W635">
            <v>0</v>
          </cell>
          <cell r="X635">
            <v>8114825.25</v>
          </cell>
          <cell r="Y635">
            <v>6785115.5</v>
          </cell>
          <cell r="Z635">
            <v>6336458</v>
          </cell>
          <cell r="AA635">
            <v>6870220</v>
          </cell>
          <cell r="AB635">
            <v>87999922.539999992</v>
          </cell>
          <cell r="AC635">
            <v>6388106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>
            <v>0</v>
          </cell>
          <cell r="AQ635">
            <v>0</v>
          </cell>
          <cell r="AR635">
            <v>0</v>
          </cell>
          <cell r="AS635" t="e">
            <v>#REF!</v>
          </cell>
          <cell r="AU635">
            <v>860002426</v>
          </cell>
          <cell r="AV635" t="str">
            <v xml:space="preserve">EQUION ENERGIA LIMITED                  </v>
          </cell>
          <cell r="AW635">
            <v>0</v>
          </cell>
          <cell r="AX635">
            <v>0</v>
          </cell>
          <cell r="AY635">
            <v>0</v>
          </cell>
          <cell r="AZ635">
            <v>54524019</v>
          </cell>
          <cell r="BA635">
            <v>54524019</v>
          </cell>
          <cell r="BB635">
            <v>43172299</v>
          </cell>
          <cell r="BC635">
            <v>72996348.379999995</v>
          </cell>
          <cell r="BD635">
            <v>64776380.5</v>
          </cell>
          <cell r="BE635">
            <v>75531953.659999996</v>
          </cell>
          <cell r="BF635">
            <v>256476981.53999999</v>
          </cell>
          <cell r="BG635" t="str">
            <v/>
          </cell>
          <cell r="BH635" t="str">
            <v/>
          </cell>
          <cell r="BI635" t="str">
            <v>Equion -mantenimientos menores No reembolsables</v>
          </cell>
        </row>
        <row r="636">
          <cell r="A636" t="str">
            <v>2041-027</v>
          </cell>
          <cell r="B636" t="str">
            <v xml:space="preserve">YOP-YOPAL BASES REEMBOLSA                         </v>
          </cell>
          <cell r="C636">
            <v>0</v>
          </cell>
          <cell r="D636">
            <v>0</v>
          </cell>
          <cell r="E636">
            <v>0</v>
          </cell>
          <cell r="F636">
            <v>0</v>
          </cell>
          <cell r="G636">
            <v>0</v>
          </cell>
          <cell r="H636">
            <v>0</v>
          </cell>
          <cell r="I636">
            <v>0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0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1365</v>
          </cell>
          <cell r="AB636">
            <v>1365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>
            <v>0</v>
          </cell>
          <cell r="AQ636">
            <v>0</v>
          </cell>
          <cell r="AR636">
            <v>0</v>
          </cell>
          <cell r="AS636" t="e">
            <v>#REF!</v>
          </cell>
          <cell r="AU636" t="str">
            <v/>
          </cell>
          <cell r="AV636" t="str">
            <v/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2186791</v>
          </cell>
          <cell r="BD636">
            <v>99400</v>
          </cell>
          <cell r="BE636">
            <v>0</v>
          </cell>
          <cell r="BF636">
            <v>2286191</v>
          </cell>
          <cell r="BG636" t="str">
            <v/>
          </cell>
          <cell r="BH636" t="str">
            <v/>
          </cell>
        </row>
        <row r="637">
          <cell r="A637" t="str">
            <v>2041-028</v>
          </cell>
          <cell r="B637" t="str">
            <v xml:space="preserve">YOP-YOPAL BASES NO REEMBO                         </v>
          </cell>
          <cell r="C637">
            <v>0</v>
          </cell>
          <cell r="D637">
            <v>0</v>
          </cell>
          <cell r="E637">
            <v>0</v>
          </cell>
          <cell r="F637">
            <v>0</v>
          </cell>
          <cell r="G637">
            <v>0</v>
          </cell>
          <cell r="H637">
            <v>0</v>
          </cell>
          <cell r="I637">
            <v>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0</v>
          </cell>
          <cell r="S637">
            <v>0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 t="e">
            <v>#REF!</v>
          </cell>
          <cell r="AU637" t="str">
            <v/>
          </cell>
          <cell r="AV637" t="str">
            <v/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2052662</v>
          </cell>
          <cell r="BD637">
            <v>99400</v>
          </cell>
          <cell r="BE637">
            <v>0</v>
          </cell>
          <cell r="BF637">
            <v>2152062</v>
          </cell>
          <cell r="BG637" t="str">
            <v/>
          </cell>
          <cell r="BH637" t="str">
            <v/>
          </cell>
        </row>
        <row r="638">
          <cell r="A638" t="str">
            <v>2041-029</v>
          </cell>
          <cell r="B638" t="str">
            <v xml:space="preserve">TAU-CUSIANA REEMBOLSABLE                          </v>
          </cell>
          <cell r="C638">
            <v>0</v>
          </cell>
          <cell r="D638">
            <v>0</v>
          </cell>
          <cell r="E638">
            <v>0</v>
          </cell>
          <cell r="F638">
            <v>0</v>
          </cell>
          <cell r="G638">
            <v>0</v>
          </cell>
          <cell r="H638">
            <v>0</v>
          </cell>
          <cell r="I638">
            <v>0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68965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68965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>
            <v>0</v>
          </cell>
          <cell r="AQ638">
            <v>0</v>
          </cell>
          <cell r="AR638">
            <v>0</v>
          </cell>
          <cell r="AS638" t="e">
            <v>#REF!</v>
          </cell>
          <cell r="AU638" t="str">
            <v/>
          </cell>
          <cell r="AV638" t="str">
            <v/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  <cell r="BF638">
            <v>0</v>
          </cell>
          <cell r="BG638" t="str">
            <v/>
          </cell>
          <cell r="BH638" t="str">
            <v/>
          </cell>
        </row>
        <row r="639">
          <cell r="A639" t="str">
            <v>2041-035</v>
          </cell>
          <cell r="B639" t="str">
            <v xml:space="preserve">YOP-PARKO SERVICES                                </v>
          </cell>
          <cell r="C639">
            <v>0</v>
          </cell>
          <cell r="D639">
            <v>0</v>
          </cell>
          <cell r="E639">
            <v>0</v>
          </cell>
          <cell r="F639">
            <v>0</v>
          </cell>
          <cell r="G639">
            <v>0</v>
          </cell>
          <cell r="H639">
            <v>0</v>
          </cell>
          <cell r="I639">
            <v>0</v>
          </cell>
          <cell r="J639">
            <v>0</v>
          </cell>
          <cell r="K639">
            <v>787500</v>
          </cell>
          <cell r="L639">
            <v>0</v>
          </cell>
          <cell r="M639">
            <v>0</v>
          </cell>
          <cell r="N639">
            <v>0</v>
          </cell>
          <cell r="O639">
            <v>787500</v>
          </cell>
          <cell r="P639">
            <v>0</v>
          </cell>
          <cell r="Q639">
            <v>34000</v>
          </cell>
          <cell r="R639">
            <v>0</v>
          </cell>
          <cell r="S639">
            <v>0</v>
          </cell>
          <cell r="T639">
            <v>16000</v>
          </cell>
          <cell r="U639">
            <v>-84965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-34965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 t="e">
            <v>#REF!</v>
          </cell>
          <cell r="AU639">
            <v>860052872</v>
          </cell>
          <cell r="AV639" t="str">
            <v xml:space="preserve">PARKO SERVICES S.A.                     </v>
          </cell>
          <cell r="AW639">
            <v>0</v>
          </cell>
          <cell r="AX639">
            <v>0</v>
          </cell>
          <cell r="AY639">
            <v>0</v>
          </cell>
          <cell r="AZ639">
            <v>843300</v>
          </cell>
          <cell r="BA639">
            <v>843300</v>
          </cell>
          <cell r="BB639">
            <v>0</v>
          </cell>
          <cell r="BC639">
            <v>0</v>
          </cell>
          <cell r="BD639">
            <v>0</v>
          </cell>
          <cell r="BE639">
            <v>12000</v>
          </cell>
          <cell r="BF639">
            <v>12000</v>
          </cell>
          <cell r="BG639" t="str">
            <v/>
          </cell>
          <cell r="BH639">
            <v>-4.4400000000000002E-2</v>
          </cell>
        </row>
        <row r="640">
          <cell r="A640" t="str">
            <v>2041-036</v>
          </cell>
          <cell r="B640" t="str">
            <v xml:space="preserve">YOP-SEG GEN SURAMERICANA                          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403000</v>
          </cell>
          <cell r="M640">
            <v>0</v>
          </cell>
          <cell r="N640">
            <v>0</v>
          </cell>
          <cell r="O640">
            <v>403000</v>
          </cell>
          <cell r="P640">
            <v>0</v>
          </cell>
          <cell r="Q640">
            <v>0</v>
          </cell>
          <cell r="R640">
            <v>0</v>
          </cell>
          <cell r="S640">
            <v>0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30000</v>
          </cell>
          <cell r="AA640">
            <v>0</v>
          </cell>
          <cell r="AB640">
            <v>30000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 t="e">
            <v>#REF!</v>
          </cell>
          <cell r="AU640" t="str">
            <v/>
          </cell>
          <cell r="AV640" t="str">
            <v/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  <cell r="BF640">
            <v>0</v>
          </cell>
          <cell r="BG640" t="str">
            <v/>
          </cell>
          <cell r="BH640">
            <v>7.4441687344913146E-2</v>
          </cell>
        </row>
        <row r="641">
          <cell r="A641" t="str">
            <v>2041-037</v>
          </cell>
          <cell r="B641" t="str">
            <v xml:space="preserve">YOP-SURAMERICANA                                  </v>
          </cell>
          <cell r="C641">
            <v>0</v>
          </cell>
          <cell r="D641">
            <v>17340000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17340000</v>
          </cell>
          <cell r="P641">
            <v>0</v>
          </cell>
          <cell r="Q641">
            <v>0</v>
          </cell>
          <cell r="R641">
            <v>0</v>
          </cell>
          <cell r="S641">
            <v>0</v>
          </cell>
          <cell r="T641">
            <v>22000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22000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 t="e">
            <v>#REF!</v>
          </cell>
          <cell r="AU641">
            <v>890903407</v>
          </cell>
          <cell r="AV641" t="str">
            <v xml:space="preserve">SEGUROS GENERALES SURAMERICANA S.A.     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  <cell r="BF641">
            <v>0</v>
          </cell>
          <cell r="BG641" t="str">
            <v/>
          </cell>
          <cell r="BH641">
            <v>1.2687427912341407E-3</v>
          </cell>
        </row>
        <row r="642">
          <cell r="A642" t="str">
            <v>2041-038</v>
          </cell>
          <cell r="B642" t="str">
            <v xml:space="preserve">YOP-STORK TECHNICAL SERV                          </v>
          </cell>
          <cell r="C642">
            <v>15661604</v>
          </cell>
          <cell r="D642">
            <v>787500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16449104</v>
          </cell>
          <cell r="P642">
            <v>38500</v>
          </cell>
          <cell r="Q642">
            <v>7500</v>
          </cell>
          <cell r="R642">
            <v>0</v>
          </cell>
          <cell r="S642">
            <v>0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46000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 t="e">
            <v>#REF!</v>
          </cell>
          <cell r="AU642">
            <v>900619863</v>
          </cell>
          <cell r="AV642" t="str">
            <v>STORK TECNICAL SERVICES BV SUCURSAL COLO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  <cell r="BF642">
            <v>0</v>
          </cell>
          <cell r="BG642" t="str">
            <v/>
          </cell>
          <cell r="BH642">
            <v>2.7965049038537297E-3</v>
          </cell>
        </row>
        <row r="643">
          <cell r="A643" t="str">
            <v>2041-039</v>
          </cell>
          <cell r="B643" t="str">
            <v xml:space="preserve">YOP-CONS TISAT LOGISTICS                          </v>
          </cell>
          <cell r="C643">
            <v>0</v>
          </cell>
          <cell r="D643">
            <v>1152032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1152032</v>
          </cell>
          <cell r="P643">
            <v>0</v>
          </cell>
          <cell r="Q643">
            <v>0</v>
          </cell>
          <cell r="R643">
            <v>0</v>
          </cell>
          <cell r="S643">
            <v>0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 t="e">
            <v>#REF!</v>
          </cell>
          <cell r="AU643" t="str">
            <v/>
          </cell>
          <cell r="AV643" t="str">
            <v/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  <cell r="BF643">
            <v>0</v>
          </cell>
          <cell r="BG643" t="str">
            <v/>
          </cell>
          <cell r="BH643">
            <v>0</v>
          </cell>
        </row>
        <row r="644">
          <cell r="A644" t="str">
            <v>2041-040</v>
          </cell>
          <cell r="B644" t="str">
            <v xml:space="preserve">NUNCHÍA-CASAN BASES MILIT                         </v>
          </cell>
          <cell r="C644">
            <v>0</v>
          </cell>
          <cell r="D644">
            <v>0</v>
          </cell>
          <cell r="E644">
            <v>20980363</v>
          </cell>
          <cell r="F644">
            <v>0</v>
          </cell>
          <cell r="G644">
            <v>4709395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25689758</v>
          </cell>
          <cell r="P644">
            <v>0</v>
          </cell>
          <cell r="Q644">
            <v>0</v>
          </cell>
          <cell r="R644">
            <v>0</v>
          </cell>
          <cell r="S644">
            <v>0</v>
          </cell>
          <cell r="T644">
            <v>264020</v>
          </cell>
          <cell r="U644">
            <v>0</v>
          </cell>
          <cell r="V644">
            <v>0</v>
          </cell>
          <cell r="W644">
            <v>0</v>
          </cell>
          <cell r="X644">
            <v>1506940</v>
          </cell>
          <cell r="Y644">
            <v>0</v>
          </cell>
          <cell r="Z644">
            <v>0</v>
          </cell>
          <cell r="AA644">
            <v>0</v>
          </cell>
          <cell r="AB644">
            <v>1770960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 t="e">
            <v>#REF!</v>
          </cell>
          <cell r="AU644" t="str">
            <v/>
          </cell>
          <cell r="AV644" t="str">
            <v/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  <cell r="BF644">
            <v>0</v>
          </cell>
          <cell r="BG644" t="str">
            <v/>
          </cell>
          <cell r="BH644">
            <v>6.8936422055824731E-2</v>
          </cell>
        </row>
        <row r="645">
          <cell r="A645" t="str">
            <v>2041-041</v>
          </cell>
          <cell r="B645" t="str">
            <v xml:space="preserve">YOPAL-HELICOL                                     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1408050</v>
          </cell>
          <cell r="M645">
            <v>0</v>
          </cell>
          <cell r="N645">
            <v>0</v>
          </cell>
          <cell r="O645">
            <v>1408050</v>
          </cell>
          <cell r="P645">
            <v>0</v>
          </cell>
          <cell r="Q645">
            <v>0</v>
          </cell>
          <cell r="R645">
            <v>0</v>
          </cell>
          <cell r="S645">
            <v>0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1529137</v>
          </cell>
          <cell r="AP645">
            <v>0</v>
          </cell>
          <cell r="AQ645">
            <v>0</v>
          </cell>
          <cell r="AR645">
            <v>0</v>
          </cell>
          <cell r="AS645" t="e">
            <v>#REF!</v>
          </cell>
          <cell r="AU645" t="str">
            <v/>
          </cell>
          <cell r="AV645" t="str">
            <v/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  <cell r="BF645">
            <v>0</v>
          </cell>
          <cell r="BG645" t="str">
            <v/>
          </cell>
          <cell r="BH645">
            <v>0</v>
          </cell>
        </row>
        <row r="646">
          <cell r="A646" t="str">
            <v>2041-998</v>
          </cell>
          <cell r="B646" t="str">
            <v xml:space="preserve">ADMINISTRATIVOS BP                                </v>
          </cell>
          <cell r="C646">
            <v>0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>
            <v>0</v>
          </cell>
          <cell r="Q646">
            <v>0</v>
          </cell>
          <cell r="R646">
            <v>0</v>
          </cell>
          <cell r="S646">
            <v>0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 t="e">
            <v>#REF!</v>
          </cell>
          <cell r="AU646" t="str">
            <v/>
          </cell>
          <cell r="AV646" t="str">
            <v/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5815432</v>
          </cell>
          <cell r="BC646">
            <v>0</v>
          </cell>
          <cell r="BD646">
            <v>0</v>
          </cell>
          <cell r="BE646">
            <v>0</v>
          </cell>
          <cell r="BF646">
            <v>5815432</v>
          </cell>
          <cell r="BG646" t="str">
            <v/>
          </cell>
          <cell r="BH646" t="str">
            <v/>
          </cell>
        </row>
        <row r="647">
          <cell r="A647" t="str">
            <v>2042-001</v>
          </cell>
          <cell r="B647" t="str">
            <v xml:space="preserve">ARM-CINE COLOMBIA S.A.                            </v>
          </cell>
          <cell r="C647">
            <v>1144000</v>
          </cell>
          <cell r="D647">
            <v>1196000</v>
          </cell>
          <cell r="E647">
            <v>1196000</v>
          </cell>
          <cell r="F647">
            <v>1196000</v>
          </cell>
          <cell r="G647">
            <v>1196000</v>
          </cell>
          <cell r="H647">
            <v>1196000</v>
          </cell>
          <cell r="I647">
            <v>1196000</v>
          </cell>
          <cell r="J647">
            <v>1196000</v>
          </cell>
          <cell r="K647">
            <v>1196000</v>
          </cell>
          <cell r="L647">
            <v>1196000</v>
          </cell>
          <cell r="M647">
            <v>1196000</v>
          </cell>
          <cell r="N647">
            <v>1196000</v>
          </cell>
          <cell r="O647">
            <v>14300000</v>
          </cell>
          <cell r="P647">
            <v>986709</v>
          </cell>
          <cell r="Q647">
            <v>975000</v>
          </cell>
          <cell r="R647">
            <v>975000</v>
          </cell>
          <cell r="S647">
            <v>982250</v>
          </cell>
          <cell r="T647">
            <v>975000</v>
          </cell>
          <cell r="U647">
            <v>975000</v>
          </cell>
          <cell r="V647">
            <v>1038075</v>
          </cell>
          <cell r="W647">
            <v>7250</v>
          </cell>
          <cell r="X647">
            <v>975000</v>
          </cell>
          <cell r="Y647">
            <v>810816</v>
          </cell>
          <cell r="Z647">
            <v>787500</v>
          </cell>
          <cell r="AA647">
            <v>787500</v>
          </cell>
          <cell r="AB647">
            <v>10275100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 t="e">
            <v>#REF!</v>
          </cell>
          <cell r="AU647">
            <v>890900076</v>
          </cell>
          <cell r="AV647" t="str">
            <v xml:space="preserve">CINE COLOMBIA S.A.                      </v>
          </cell>
          <cell r="AW647">
            <v>8658000</v>
          </cell>
          <cell r="AX647">
            <v>1924000</v>
          </cell>
          <cell r="AY647">
            <v>10140000</v>
          </cell>
          <cell r="AZ647">
            <v>13026000</v>
          </cell>
          <cell r="BA647">
            <v>33748000</v>
          </cell>
          <cell r="BB647">
            <v>6552000</v>
          </cell>
          <cell r="BC647">
            <v>6064000</v>
          </cell>
          <cell r="BD647">
            <v>6807445</v>
          </cell>
          <cell r="BE647">
            <v>8550057</v>
          </cell>
          <cell r="BF647">
            <v>27973502</v>
          </cell>
          <cell r="BG647" t="str">
            <v/>
          </cell>
          <cell r="BH647">
            <v>0.71853846153846157</v>
          </cell>
        </row>
        <row r="648">
          <cell r="A648" t="str">
            <v>2042-002</v>
          </cell>
          <cell r="B648" t="str">
            <v xml:space="preserve">BQ-CINE COLOMBIA                                  </v>
          </cell>
          <cell r="C648">
            <v>1936000</v>
          </cell>
          <cell r="D648">
            <v>2024000</v>
          </cell>
          <cell r="E648">
            <v>2024000</v>
          </cell>
          <cell r="F648">
            <v>2024000</v>
          </cell>
          <cell r="G648">
            <v>0</v>
          </cell>
          <cell r="H648">
            <v>2024000</v>
          </cell>
          <cell r="I648">
            <v>874000</v>
          </cell>
          <cell r="J648">
            <v>2760000</v>
          </cell>
          <cell r="K648">
            <v>4048000</v>
          </cell>
          <cell r="L648">
            <v>0</v>
          </cell>
          <cell r="M648">
            <v>4048000</v>
          </cell>
          <cell r="N648">
            <v>2024000</v>
          </cell>
          <cell r="O648">
            <v>23786000</v>
          </cell>
          <cell r="P648">
            <v>684254</v>
          </cell>
          <cell r="Q648">
            <v>924524</v>
          </cell>
          <cell r="R648">
            <v>683563</v>
          </cell>
          <cell r="S648">
            <v>989401.03</v>
          </cell>
          <cell r="T648">
            <v>2696263</v>
          </cell>
          <cell r="U648">
            <v>1371947</v>
          </cell>
          <cell r="V648">
            <v>1065321</v>
          </cell>
          <cell r="W648">
            <v>1137726</v>
          </cell>
          <cell r="X648">
            <v>737156</v>
          </cell>
          <cell r="Y648">
            <v>2364969</v>
          </cell>
          <cell r="Z648">
            <v>2085262</v>
          </cell>
          <cell r="AA648">
            <v>944781</v>
          </cell>
          <cell r="AB648">
            <v>15685167.030000001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 t="e">
            <v>#REF!</v>
          </cell>
          <cell r="AU648">
            <v>890900076</v>
          </cell>
          <cell r="AV648" t="str">
            <v xml:space="preserve">CINE COLOMBIA S.A.                      </v>
          </cell>
          <cell r="AW648">
            <v>14652000</v>
          </cell>
          <cell r="AX648">
            <v>4884000</v>
          </cell>
          <cell r="AY648">
            <v>21108808</v>
          </cell>
          <cell r="AZ648">
            <v>22044000</v>
          </cell>
          <cell r="BA648">
            <v>62688808</v>
          </cell>
          <cell r="BB648">
            <v>5207131.24</v>
          </cell>
          <cell r="BC648">
            <v>10956713.83</v>
          </cell>
          <cell r="BD648">
            <v>14725319.43</v>
          </cell>
          <cell r="BE648">
            <v>14167791.550000001</v>
          </cell>
          <cell r="BF648">
            <v>45056956.049999997</v>
          </cell>
          <cell r="BG648" t="str">
            <v/>
          </cell>
          <cell r="BH648">
            <v>0.65942853064828055</v>
          </cell>
        </row>
        <row r="649">
          <cell r="A649" t="str">
            <v>2042-003</v>
          </cell>
          <cell r="B649" t="str">
            <v xml:space="preserve">BTA-CINE COLOMBIA S.A.                            </v>
          </cell>
          <cell r="C649">
            <v>12112600</v>
          </cell>
          <cell r="D649">
            <v>13800000</v>
          </cell>
          <cell r="E649">
            <v>14981800</v>
          </cell>
          <cell r="F649">
            <v>15888400</v>
          </cell>
          <cell r="G649">
            <v>14917400</v>
          </cell>
          <cell r="H649">
            <v>8896400</v>
          </cell>
          <cell r="I649">
            <v>9310400</v>
          </cell>
          <cell r="J649">
            <v>14715000</v>
          </cell>
          <cell r="K649">
            <v>12645000</v>
          </cell>
          <cell r="L649">
            <v>14554400</v>
          </cell>
          <cell r="M649">
            <v>16072400</v>
          </cell>
          <cell r="N649">
            <v>16085800</v>
          </cell>
          <cell r="O649">
            <v>163979600</v>
          </cell>
          <cell r="P649">
            <v>13552588</v>
          </cell>
          <cell r="Q649">
            <v>13022360</v>
          </cell>
          <cell r="R649">
            <v>14826667</v>
          </cell>
          <cell r="S649">
            <v>12801165.73</v>
          </cell>
          <cell r="T649">
            <v>17163815</v>
          </cell>
          <cell r="U649">
            <v>14653625</v>
          </cell>
          <cell r="V649">
            <v>12720352</v>
          </cell>
          <cell r="W649">
            <v>9699633</v>
          </cell>
          <cell r="X649">
            <v>12517134</v>
          </cell>
          <cell r="Y649">
            <v>11777641</v>
          </cell>
          <cell r="Z649">
            <v>13680884</v>
          </cell>
          <cell r="AA649">
            <v>15541812</v>
          </cell>
          <cell r="AB649">
            <v>161957676.73000002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45614191</v>
          </cell>
          <cell r="AP649">
            <v>0</v>
          </cell>
          <cell r="AQ649">
            <v>0</v>
          </cell>
          <cell r="AR649">
            <v>0</v>
          </cell>
          <cell r="AS649" t="e">
            <v>#REF!</v>
          </cell>
          <cell r="AU649">
            <v>890900076</v>
          </cell>
          <cell r="AV649" t="str">
            <v xml:space="preserve">CINE COLOMBIA S.A.                      </v>
          </cell>
          <cell r="AW649">
            <v>175073595</v>
          </cell>
          <cell r="AX649">
            <v>109009400</v>
          </cell>
          <cell r="AY649">
            <v>112343400</v>
          </cell>
          <cell r="AZ649">
            <v>133372200</v>
          </cell>
          <cell r="BA649">
            <v>529798595</v>
          </cell>
          <cell r="BB649">
            <v>58009717.68</v>
          </cell>
          <cell r="BC649">
            <v>46913845.700000003</v>
          </cell>
          <cell r="BD649">
            <v>164843438.38999999</v>
          </cell>
          <cell r="BE649">
            <v>142654846</v>
          </cell>
          <cell r="BF649">
            <v>412421847.76999998</v>
          </cell>
          <cell r="BG649" t="str">
            <v/>
          </cell>
          <cell r="BH649">
            <v>0.98766966579989235</v>
          </cell>
        </row>
        <row r="650">
          <cell r="A650" t="str">
            <v>2042-004</v>
          </cell>
          <cell r="B650" t="str">
            <v xml:space="preserve">BMGA-CINE COLOMBIA                                </v>
          </cell>
          <cell r="C650">
            <v>836000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1748000</v>
          </cell>
          <cell r="L650">
            <v>874000</v>
          </cell>
          <cell r="M650">
            <v>0</v>
          </cell>
          <cell r="N650">
            <v>3128000</v>
          </cell>
          <cell r="O650">
            <v>6586000</v>
          </cell>
          <cell r="P650">
            <v>1878396</v>
          </cell>
          <cell r="Q650">
            <v>6160</v>
          </cell>
          <cell r="R650">
            <v>6160</v>
          </cell>
          <cell r="S650">
            <v>0</v>
          </cell>
          <cell r="T650">
            <v>13410</v>
          </cell>
          <cell r="U650">
            <v>0</v>
          </cell>
          <cell r="V650">
            <v>5427800</v>
          </cell>
          <cell r="W650">
            <v>12618350</v>
          </cell>
          <cell r="X650">
            <v>5794455</v>
          </cell>
          <cell r="Y650">
            <v>4241965</v>
          </cell>
          <cell r="Z650">
            <v>3321364</v>
          </cell>
          <cell r="AA650">
            <v>2832617</v>
          </cell>
          <cell r="AB650">
            <v>36140677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265448</v>
          </cell>
          <cell r="AL650">
            <v>0</v>
          </cell>
          <cell r="AM650">
            <v>0</v>
          </cell>
          <cell r="AN650">
            <v>265448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 t="e">
            <v>#REF!</v>
          </cell>
          <cell r="AU650">
            <v>890900076</v>
          </cell>
          <cell r="AV650" t="str">
            <v xml:space="preserve">CINE COLOMBIA S.A.                      </v>
          </cell>
          <cell r="AW650">
            <v>6327000</v>
          </cell>
          <cell r="AX650">
            <v>1406000</v>
          </cell>
          <cell r="AY650">
            <v>6357000</v>
          </cell>
          <cell r="AZ650">
            <v>8721000</v>
          </cell>
          <cell r="BA650">
            <v>22811000</v>
          </cell>
          <cell r="BB650">
            <v>4140000</v>
          </cell>
          <cell r="BC650">
            <v>11348879</v>
          </cell>
          <cell r="BD650">
            <v>12349785</v>
          </cell>
          <cell r="BE650">
            <v>15085304</v>
          </cell>
          <cell r="BF650">
            <v>42923968</v>
          </cell>
          <cell r="BG650" t="str">
            <v/>
          </cell>
          <cell r="BH650">
            <v>5.4875003036744614</v>
          </cell>
        </row>
        <row r="651">
          <cell r="A651" t="str">
            <v>2042-005</v>
          </cell>
          <cell r="B651" t="str">
            <v xml:space="preserve">CL-CINE COLOMBIA                                  </v>
          </cell>
          <cell r="C651">
            <v>10806400</v>
          </cell>
          <cell r="D651">
            <v>11297600</v>
          </cell>
          <cell r="E651">
            <v>11297600</v>
          </cell>
          <cell r="F651">
            <v>11297600</v>
          </cell>
          <cell r="G651">
            <v>11297600</v>
          </cell>
          <cell r="H651">
            <v>11297600</v>
          </cell>
          <cell r="I651">
            <v>10561600</v>
          </cell>
          <cell r="J651">
            <v>6771200</v>
          </cell>
          <cell r="K651">
            <v>6771200</v>
          </cell>
          <cell r="L651">
            <v>11297600</v>
          </cell>
          <cell r="M651">
            <v>6771200</v>
          </cell>
          <cell r="N651">
            <v>6771200</v>
          </cell>
          <cell r="O651">
            <v>116238400</v>
          </cell>
          <cell r="P651">
            <v>6025639</v>
          </cell>
          <cell r="Q651">
            <v>7734465</v>
          </cell>
          <cell r="R651">
            <v>4419074</v>
          </cell>
          <cell r="S651">
            <v>4795311.49</v>
          </cell>
          <cell r="T651">
            <v>5324626</v>
          </cell>
          <cell r="U651">
            <v>3331798</v>
          </cell>
          <cell r="V651">
            <v>2737439</v>
          </cell>
          <cell r="W651">
            <v>3729366</v>
          </cell>
          <cell r="X651">
            <v>4575542</v>
          </cell>
          <cell r="Y651">
            <v>4864456</v>
          </cell>
          <cell r="Z651">
            <v>4541394</v>
          </cell>
          <cell r="AA651">
            <v>-7183692</v>
          </cell>
          <cell r="AB651">
            <v>44895418.490000002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>
            <v>0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 t="e">
            <v>#REF!</v>
          </cell>
          <cell r="AU651">
            <v>890900076</v>
          </cell>
          <cell r="AV651" t="str">
            <v xml:space="preserve">CINE COLOMBIA S.A.                      </v>
          </cell>
          <cell r="AW651">
            <v>79342800</v>
          </cell>
          <cell r="AX651">
            <v>24005600</v>
          </cell>
          <cell r="AY651">
            <v>105320894</v>
          </cell>
          <cell r="AZ651">
            <v>122421600</v>
          </cell>
          <cell r="BA651">
            <v>331090894</v>
          </cell>
          <cell r="BB651">
            <v>52841011</v>
          </cell>
          <cell r="BC651">
            <v>47811950</v>
          </cell>
          <cell r="BD651">
            <v>66520071.380000003</v>
          </cell>
          <cell r="BE651">
            <v>95818206</v>
          </cell>
          <cell r="BF651">
            <v>262991238.38</v>
          </cell>
          <cell r="BG651" t="str">
            <v/>
          </cell>
          <cell r="BH651">
            <v>0.38623568880851766</v>
          </cell>
        </row>
        <row r="652">
          <cell r="A652" t="str">
            <v>2042-006</v>
          </cell>
          <cell r="B652" t="str">
            <v xml:space="preserve">CGENA-CINE COLOMBIA                               </v>
          </cell>
          <cell r="C652">
            <v>3432000</v>
          </cell>
          <cell r="D652">
            <v>3588000</v>
          </cell>
          <cell r="E652">
            <v>3588000</v>
          </cell>
          <cell r="F652">
            <v>3588000</v>
          </cell>
          <cell r="G652">
            <v>3588000</v>
          </cell>
          <cell r="H652">
            <v>3588000</v>
          </cell>
          <cell r="I652">
            <v>3588000</v>
          </cell>
          <cell r="J652">
            <v>3588000</v>
          </cell>
          <cell r="K652">
            <v>3588000</v>
          </cell>
          <cell r="L652">
            <v>3588000</v>
          </cell>
          <cell r="M652">
            <v>3588000</v>
          </cell>
          <cell r="N652">
            <v>3588000</v>
          </cell>
          <cell r="O652">
            <v>42900000</v>
          </cell>
          <cell r="P652">
            <v>1600000</v>
          </cell>
          <cell r="Q652">
            <v>1600000</v>
          </cell>
          <cell r="R652">
            <v>0</v>
          </cell>
          <cell r="S652">
            <v>1600000</v>
          </cell>
          <cell r="T652">
            <v>1604000</v>
          </cell>
          <cell r="U652">
            <v>1600000</v>
          </cell>
          <cell r="V652">
            <v>1622700</v>
          </cell>
          <cell r="W652">
            <v>1700000</v>
          </cell>
          <cell r="X652">
            <v>1700000</v>
          </cell>
          <cell r="Y652">
            <v>1808021</v>
          </cell>
          <cell r="Z652">
            <v>1701479</v>
          </cell>
          <cell r="AA652">
            <v>1700000</v>
          </cell>
          <cell r="AB652">
            <v>18236200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 t="e">
            <v>#REF!</v>
          </cell>
          <cell r="AU652">
            <v>890900076</v>
          </cell>
          <cell r="AV652" t="str">
            <v xml:space="preserve">CINE COLOMBIA S.A.                      </v>
          </cell>
          <cell r="AW652">
            <v>12432000</v>
          </cell>
          <cell r="AX652">
            <v>5187400</v>
          </cell>
          <cell r="AY652">
            <v>33228000</v>
          </cell>
          <cell r="AZ652">
            <v>39078000</v>
          </cell>
          <cell r="BA652">
            <v>89925400</v>
          </cell>
          <cell r="BB652">
            <v>18279275</v>
          </cell>
          <cell r="BC652">
            <v>14735750</v>
          </cell>
          <cell r="BD652">
            <v>21205681</v>
          </cell>
          <cell r="BE652">
            <v>19973429</v>
          </cell>
          <cell r="BF652">
            <v>74194135</v>
          </cell>
          <cell r="BG652" t="str">
            <v/>
          </cell>
          <cell r="BH652">
            <v>0.42508624708624709</v>
          </cell>
        </row>
        <row r="653">
          <cell r="A653" t="str">
            <v>2042-007</v>
          </cell>
          <cell r="B653" t="str">
            <v xml:space="preserve">MD-CINE COLOMBIA-OVIEDO                           </v>
          </cell>
          <cell r="C653">
            <v>5596800</v>
          </cell>
          <cell r="D653">
            <v>5851200</v>
          </cell>
          <cell r="E653">
            <v>5851200</v>
          </cell>
          <cell r="F653">
            <v>5851200</v>
          </cell>
          <cell r="G653">
            <v>5851200</v>
          </cell>
          <cell r="H653">
            <v>5851200</v>
          </cell>
          <cell r="I653">
            <v>5851200</v>
          </cell>
          <cell r="J653">
            <v>5851200</v>
          </cell>
          <cell r="K653">
            <v>5851200</v>
          </cell>
          <cell r="L653">
            <v>5851200</v>
          </cell>
          <cell r="M653">
            <v>5851200</v>
          </cell>
          <cell r="N653">
            <v>5851200</v>
          </cell>
          <cell r="O653">
            <v>69960000</v>
          </cell>
          <cell r="P653">
            <v>2889260</v>
          </cell>
          <cell r="Q653">
            <v>4405444</v>
          </cell>
          <cell r="R653">
            <v>5788682</v>
          </cell>
          <cell r="S653">
            <v>2656581.4500000002</v>
          </cell>
          <cell r="T653">
            <v>5568942</v>
          </cell>
          <cell r="U653">
            <v>3321198</v>
          </cell>
          <cell r="V653">
            <v>5276899</v>
          </cell>
          <cell r="W653">
            <v>4030703</v>
          </cell>
          <cell r="X653">
            <v>5544301</v>
          </cell>
          <cell r="Y653">
            <v>4200623</v>
          </cell>
          <cell r="Z653">
            <v>3032163</v>
          </cell>
          <cell r="AA653">
            <v>4684972</v>
          </cell>
          <cell r="AB653">
            <v>51399768.450000003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 t="e">
            <v>#REF!</v>
          </cell>
          <cell r="AU653">
            <v>890900076</v>
          </cell>
          <cell r="AV653" t="str">
            <v xml:space="preserve">CINE COLOMBIA S.A.                      </v>
          </cell>
          <cell r="AW653">
            <v>36880200</v>
          </cell>
          <cell r="AX653">
            <v>12254400</v>
          </cell>
          <cell r="AY653">
            <v>51667200</v>
          </cell>
          <cell r="AZ653">
            <v>62366400</v>
          </cell>
          <cell r="BA653">
            <v>163168200</v>
          </cell>
          <cell r="BB653">
            <v>12126252</v>
          </cell>
          <cell r="BC653">
            <v>12961147.25</v>
          </cell>
          <cell r="BD653">
            <v>31229036.600000001</v>
          </cell>
          <cell r="BE653">
            <v>37458922</v>
          </cell>
          <cell r="BF653">
            <v>93775357.849999994</v>
          </cell>
          <cell r="BG653" t="str">
            <v/>
          </cell>
          <cell r="BH653">
            <v>0.73470223627787312</v>
          </cell>
        </row>
        <row r="654">
          <cell r="A654" t="str">
            <v>2042-008</v>
          </cell>
          <cell r="B654" t="str">
            <v xml:space="preserve">MONT-CINE COLOMBIA S.A.                           </v>
          </cell>
          <cell r="C654">
            <v>1416800</v>
          </cell>
          <cell r="D654">
            <v>1481200</v>
          </cell>
          <cell r="E654">
            <v>1481200</v>
          </cell>
          <cell r="F654">
            <v>1481200</v>
          </cell>
          <cell r="G654">
            <v>1481200</v>
          </cell>
          <cell r="H654">
            <v>1481200</v>
          </cell>
          <cell r="I654">
            <v>1481200</v>
          </cell>
          <cell r="J654">
            <v>1481200</v>
          </cell>
          <cell r="K654">
            <v>1481200</v>
          </cell>
          <cell r="L654">
            <v>1481200</v>
          </cell>
          <cell r="M654">
            <v>1481200</v>
          </cell>
          <cell r="N654">
            <v>1481200</v>
          </cell>
          <cell r="O654">
            <v>17710000</v>
          </cell>
          <cell r="P654">
            <v>1200000</v>
          </cell>
          <cell r="Q654">
            <v>1204000</v>
          </cell>
          <cell r="R654">
            <v>0</v>
          </cell>
          <cell r="S654">
            <v>1200000</v>
          </cell>
          <cell r="T654">
            <v>1200000</v>
          </cell>
          <cell r="U654">
            <v>1200000</v>
          </cell>
          <cell r="V654">
            <v>1200000</v>
          </cell>
          <cell r="W654">
            <v>1304000</v>
          </cell>
          <cell r="X654">
            <v>1300000</v>
          </cell>
          <cell r="Y654">
            <v>1300000</v>
          </cell>
          <cell r="Z654">
            <v>1300000</v>
          </cell>
          <cell r="AA654">
            <v>1300000</v>
          </cell>
          <cell r="AB654">
            <v>13708000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 t="e">
            <v>#REF!</v>
          </cell>
          <cell r="AU654">
            <v>890900076</v>
          </cell>
          <cell r="AV654" t="str">
            <v xml:space="preserve">CINE COLOMBIA S.A.                      </v>
          </cell>
          <cell r="AW654">
            <v>10722600</v>
          </cell>
          <cell r="AX654">
            <v>2382800</v>
          </cell>
          <cell r="AY654">
            <v>2511600</v>
          </cell>
          <cell r="AZ654">
            <v>14876400</v>
          </cell>
          <cell r="BA654">
            <v>30493400</v>
          </cell>
          <cell r="BB654">
            <v>2687851.67</v>
          </cell>
          <cell r="BC654">
            <v>3591610</v>
          </cell>
          <cell r="BD654">
            <v>1657468</v>
          </cell>
          <cell r="BE654">
            <v>7234237.7999999998</v>
          </cell>
          <cell r="BF654">
            <v>15171167.469999999</v>
          </cell>
          <cell r="BG654" t="str">
            <v/>
          </cell>
          <cell r="BH654">
            <v>0.77402597402597406</v>
          </cell>
        </row>
        <row r="655">
          <cell r="A655" t="str">
            <v>2042-009</v>
          </cell>
          <cell r="B655" t="str">
            <v xml:space="preserve">PER-CINE COLOMBIA                                 </v>
          </cell>
          <cell r="C655">
            <v>924000</v>
          </cell>
          <cell r="D655">
            <v>966000</v>
          </cell>
          <cell r="E655">
            <v>966000</v>
          </cell>
          <cell r="F655">
            <v>966000</v>
          </cell>
          <cell r="G655">
            <v>966000</v>
          </cell>
          <cell r="H655">
            <v>966000</v>
          </cell>
          <cell r="I655">
            <v>966000</v>
          </cell>
          <cell r="J655">
            <v>0</v>
          </cell>
          <cell r="K655">
            <v>966000</v>
          </cell>
          <cell r="L655">
            <v>966000</v>
          </cell>
          <cell r="M655">
            <v>966000</v>
          </cell>
          <cell r="N655">
            <v>966000</v>
          </cell>
          <cell r="O655">
            <v>10584000</v>
          </cell>
          <cell r="P655">
            <v>787500</v>
          </cell>
          <cell r="Q655">
            <v>787500</v>
          </cell>
          <cell r="R655">
            <v>787500</v>
          </cell>
          <cell r="S655">
            <v>787500</v>
          </cell>
          <cell r="T655">
            <v>787500</v>
          </cell>
          <cell r="U655">
            <v>787500</v>
          </cell>
          <cell r="V655">
            <v>879533</v>
          </cell>
          <cell r="W655">
            <v>0</v>
          </cell>
          <cell r="X655">
            <v>787500</v>
          </cell>
          <cell r="Y655">
            <v>795100</v>
          </cell>
          <cell r="Z655">
            <v>787500</v>
          </cell>
          <cell r="AA655">
            <v>787500</v>
          </cell>
          <cell r="AB655">
            <v>8762133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 t="e">
            <v>#REF!</v>
          </cell>
          <cell r="AU655">
            <v>890900076</v>
          </cell>
          <cell r="AV655" t="str">
            <v xml:space="preserve">CINE COLOMBIA S.A.                      </v>
          </cell>
          <cell r="AW655">
            <v>6993000</v>
          </cell>
          <cell r="AX655">
            <v>1554000</v>
          </cell>
          <cell r="AY655">
            <v>8190000</v>
          </cell>
          <cell r="AZ655">
            <v>10521000</v>
          </cell>
          <cell r="BA655">
            <v>27258000</v>
          </cell>
          <cell r="BB655">
            <v>6012000</v>
          </cell>
          <cell r="BC655">
            <v>5150447</v>
          </cell>
          <cell r="BD655">
            <v>7526781</v>
          </cell>
          <cell r="BE655">
            <v>10532572</v>
          </cell>
          <cell r="BF655">
            <v>29221800</v>
          </cell>
          <cell r="BG655" t="str">
            <v/>
          </cell>
          <cell r="BH655">
            <v>0.82786592970521544</v>
          </cell>
        </row>
        <row r="656">
          <cell r="A656" t="str">
            <v>2042-010</v>
          </cell>
          <cell r="B656" t="str">
            <v xml:space="preserve">MANIZ-CINE CBIA                                   </v>
          </cell>
          <cell r="C656">
            <v>0</v>
          </cell>
          <cell r="D656">
            <v>828000</v>
          </cell>
          <cell r="E656">
            <v>828000</v>
          </cell>
          <cell r="F656">
            <v>828000</v>
          </cell>
          <cell r="G656">
            <v>0</v>
          </cell>
          <cell r="H656">
            <v>0</v>
          </cell>
          <cell r="I656">
            <v>828000</v>
          </cell>
          <cell r="J656">
            <v>828000</v>
          </cell>
          <cell r="K656">
            <v>0</v>
          </cell>
          <cell r="L656">
            <v>0</v>
          </cell>
          <cell r="M656">
            <v>828000</v>
          </cell>
          <cell r="N656">
            <v>828000</v>
          </cell>
          <cell r="O656">
            <v>5796000</v>
          </cell>
          <cell r="P656">
            <v>0</v>
          </cell>
          <cell r="Q656">
            <v>1700000</v>
          </cell>
          <cell r="R656">
            <v>1700000</v>
          </cell>
          <cell r="S656">
            <v>1700000</v>
          </cell>
          <cell r="T656">
            <v>1700000</v>
          </cell>
          <cell r="U656">
            <v>0</v>
          </cell>
          <cell r="V656">
            <v>1823393</v>
          </cell>
          <cell r="W656">
            <v>0</v>
          </cell>
          <cell r="X656">
            <v>0</v>
          </cell>
          <cell r="Y656">
            <v>0</v>
          </cell>
          <cell r="Z656">
            <v>1700000</v>
          </cell>
          <cell r="AA656">
            <v>1700000</v>
          </cell>
          <cell r="AB656">
            <v>12023393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>
            <v>0</v>
          </cell>
          <cell r="AJ656">
            <v>0</v>
          </cell>
          <cell r="AK656">
            <v>0</v>
          </cell>
          <cell r="AL656">
            <v>0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 t="e">
            <v>#REF!</v>
          </cell>
          <cell r="AU656">
            <v>890900076</v>
          </cell>
          <cell r="AV656" t="str">
            <v xml:space="preserve">CINE COLOMBIA S.A.                      </v>
          </cell>
          <cell r="AW656">
            <v>0</v>
          </cell>
          <cell r="AX656">
            <v>0</v>
          </cell>
          <cell r="AY656">
            <v>0</v>
          </cell>
          <cell r="AZ656">
            <v>5292000</v>
          </cell>
          <cell r="BA656">
            <v>5292000</v>
          </cell>
          <cell r="BB656">
            <v>0</v>
          </cell>
          <cell r="BC656">
            <v>0</v>
          </cell>
          <cell r="BD656">
            <v>0</v>
          </cell>
          <cell r="BE656">
            <v>11941570</v>
          </cell>
          <cell r="BF656">
            <v>11941570</v>
          </cell>
          <cell r="BG656" t="str">
            <v/>
          </cell>
          <cell r="BH656">
            <v>2.0744294340924774</v>
          </cell>
        </row>
        <row r="657">
          <cell r="A657" t="str">
            <v>2042-022</v>
          </cell>
          <cell r="B657" t="str">
            <v xml:space="preserve">CL-CINE COLOMBIA PALMETO                          </v>
          </cell>
          <cell r="C657">
            <v>0</v>
          </cell>
          <cell r="D657">
            <v>0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 t="e">
            <v>#REF!</v>
          </cell>
          <cell r="AU657" t="str">
            <v/>
          </cell>
          <cell r="AV657" t="str">
            <v/>
          </cell>
          <cell r="AW657">
            <v>500000</v>
          </cell>
          <cell r="AX657">
            <v>0</v>
          </cell>
          <cell r="AY657">
            <v>0</v>
          </cell>
          <cell r="AZ657">
            <v>0</v>
          </cell>
          <cell r="BA657">
            <v>500000</v>
          </cell>
          <cell r="BB657">
            <v>402579.41</v>
          </cell>
          <cell r="BC657">
            <v>0</v>
          </cell>
          <cell r="BD657">
            <v>0</v>
          </cell>
          <cell r="BE657">
            <v>0</v>
          </cell>
          <cell r="BF657">
            <v>402579.41</v>
          </cell>
          <cell r="BG657" t="str">
            <v/>
          </cell>
          <cell r="BH657" t="str">
            <v/>
          </cell>
        </row>
        <row r="658">
          <cell r="A658" t="str">
            <v>2042-023</v>
          </cell>
          <cell r="B658" t="str">
            <v xml:space="preserve">BTA-CINE COLOMBIA AV CHIL                         </v>
          </cell>
          <cell r="C658">
            <v>0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>
            <v>0</v>
          </cell>
          <cell r="AH658">
            <v>0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 t="e">
            <v>#REF!</v>
          </cell>
          <cell r="AU658">
            <v>890900076</v>
          </cell>
          <cell r="AV658" t="str">
            <v xml:space="preserve">CINE COLOMBIA S.A.                      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  <cell r="BF658">
            <v>0</v>
          </cell>
          <cell r="BG658" t="str">
            <v/>
          </cell>
          <cell r="BH658" t="str">
            <v/>
          </cell>
        </row>
        <row r="659">
          <cell r="A659" t="str">
            <v>2042-035</v>
          </cell>
          <cell r="B659" t="str">
            <v xml:space="preserve">BTA-CINE COL UNICENTRO                            </v>
          </cell>
          <cell r="C659">
            <v>0</v>
          </cell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  <cell r="N659">
            <v>0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>
            <v>0</v>
          </cell>
          <cell r="AH659">
            <v>0</v>
          </cell>
          <cell r="AI659">
            <v>0</v>
          </cell>
          <cell r="AJ659">
            <v>0</v>
          </cell>
          <cell r="AK659">
            <v>0</v>
          </cell>
          <cell r="AL659">
            <v>0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 t="e">
            <v>#REF!</v>
          </cell>
          <cell r="AU659" t="str">
            <v/>
          </cell>
          <cell r="AV659" t="str">
            <v/>
          </cell>
          <cell r="AW659">
            <v>443707</v>
          </cell>
          <cell r="AX659">
            <v>0</v>
          </cell>
          <cell r="AY659">
            <v>0</v>
          </cell>
          <cell r="AZ659">
            <v>0</v>
          </cell>
          <cell r="BA659">
            <v>443707</v>
          </cell>
          <cell r="BB659">
            <v>526700</v>
          </cell>
          <cell r="BC659">
            <v>0</v>
          </cell>
          <cell r="BD659">
            <v>0</v>
          </cell>
          <cell r="BE659">
            <v>0</v>
          </cell>
          <cell r="BF659">
            <v>526700</v>
          </cell>
          <cell r="BG659" t="str">
            <v/>
          </cell>
          <cell r="BH659" t="str">
            <v/>
          </cell>
        </row>
        <row r="660">
          <cell r="A660" t="str">
            <v>2042-037</v>
          </cell>
          <cell r="B660" t="str">
            <v xml:space="preserve">CL-CINE COLOMBIA CHIPICHA                         </v>
          </cell>
          <cell r="C660">
            <v>0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4800</v>
          </cell>
          <cell r="Y660">
            <v>0</v>
          </cell>
          <cell r="Z660">
            <v>0</v>
          </cell>
          <cell r="AA660">
            <v>0</v>
          </cell>
          <cell r="AB660">
            <v>4800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>
            <v>0</v>
          </cell>
          <cell r="AH660">
            <v>0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 t="e">
            <v>#REF!</v>
          </cell>
          <cell r="AU660" t="str">
            <v/>
          </cell>
          <cell r="AV660" t="str">
            <v/>
          </cell>
          <cell r="AW660">
            <v>500175</v>
          </cell>
          <cell r="AX660">
            <v>0</v>
          </cell>
          <cell r="AY660">
            <v>0</v>
          </cell>
          <cell r="AZ660">
            <v>0</v>
          </cell>
          <cell r="BA660">
            <v>500175</v>
          </cell>
          <cell r="BB660">
            <v>260000</v>
          </cell>
          <cell r="BC660">
            <v>0</v>
          </cell>
          <cell r="BD660">
            <v>0</v>
          </cell>
          <cell r="BE660">
            <v>0</v>
          </cell>
          <cell r="BF660">
            <v>260000</v>
          </cell>
          <cell r="BG660" t="str">
            <v/>
          </cell>
          <cell r="BH660" t="str">
            <v/>
          </cell>
        </row>
        <row r="661">
          <cell r="A661" t="str">
            <v>2042-042</v>
          </cell>
          <cell r="B661" t="str">
            <v xml:space="preserve">BTA-CINE COLO SALA 4-9                            </v>
          </cell>
          <cell r="C661">
            <v>0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>
            <v>0</v>
          </cell>
          <cell r="AH661">
            <v>0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 t="e">
            <v>#REF!</v>
          </cell>
          <cell r="AU661" t="str">
            <v/>
          </cell>
          <cell r="AV661" t="str">
            <v/>
          </cell>
          <cell r="AW661">
            <v>0</v>
          </cell>
          <cell r="AX661">
            <v>0</v>
          </cell>
          <cell r="AY661">
            <v>0</v>
          </cell>
          <cell r="AZ661">
            <v>0</v>
          </cell>
          <cell r="BA661">
            <v>0</v>
          </cell>
          <cell r="BB661">
            <v>475830.87</v>
          </cell>
          <cell r="BC661">
            <v>0</v>
          </cell>
          <cell r="BD661">
            <v>0</v>
          </cell>
          <cell r="BE661">
            <v>0</v>
          </cell>
          <cell r="BF661">
            <v>475830.87</v>
          </cell>
          <cell r="BG661" t="str">
            <v/>
          </cell>
          <cell r="BH661" t="str">
            <v/>
          </cell>
        </row>
        <row r="662">
          <cell r="A662" t="str">
            <v>2042-052</v>
          </cell>
          <cell r="B662" t="str">
            <v xml:space="preserve">BTA-CINE COL PLAZA AMERIC                         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>
            <v>0</v>
          </cell>
          <cell r="AH662">
            <v>0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 t="e">
            <v>#REF!</v>
          </cell>
          <cell r="AU662" t="str">
            <v/>
          </cell>
          <cell r="AV662" t="str">
            <v/>
          </cell>
          <cell r="AW662">
            <v>2532970</v>
          </cell>
          <cell r="AX662">
            <v>0</v>
          </cell>
          <cell r="AY662">
            <v>0</v>
          </cell>
          <cell r="AZ662">
            <v>0</v>
          </cell>
          <cell r="BA662">
            <v>2532970</v>
          </cell>
          <cell r="BB662">
            <v>1798960</v>
          </cell>
          <cell r="BC662">
            <v>0</v>
          </cell>
          <cell r="BD662">
            <v>0</v>
          </cell>
          <cell r="BE662">
            <v>0</v>
          </cell>
          <cell r="BF662">
            <v>1798960</v>
          </cell>
          <cell r="BG662" t="str">
            <v/>
          </cell>
          <cell r="BH662" t="str">
            <v/>
          </cell>
        </row>
        <row r="663">
          <cell r="A663" t="str">
            <v>2042-073</v>
          </cell>
          <cell r="B663" t="str">
            <v xml:space="preserve">CL-CINE COL CHIPICHAPE                            </v>
          </cell>
          <cell r="C663">
            <v>0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0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>
            <v>0</v>
          </cell>
          <cell r="AK663">
            <v>0</v>
          </cell>
          <cell r="AL663">
            <v>0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 t="e">
            <v>#REF!</v>
          </cell>
          <cell r="AU663" t="str">
            <v/>
          </cell>
          <cell r="AV663" t="str">
            <v/>
          </cell>
          <cell r="AW663">
            <v>2722875</v>
          </cell>
          <cell r="AX663">
            <v>0</v>
          </cell>
          <cell r="AY663">
            <v>0</v>
          </cell>
          <cell r="AZ663">
            <v>0</v>
          </cell>
          <cell r="BA663">
            <v>2722875</v>
          </cell>
          <cell r="BB663">
            <v>2450000</v>
          </cell>
          <cell r="BC663">
            <v>0</v>
          </cell>
          <cell r="BD663">
            <v>0</v>
          </cell>
          <cell r="BE663">
            <v>0</v>
          </cell>
          <cell r="BF663">
            <v>2450000</v>
          </cell>
          <cell r="BG663" t="str">
            <v/>
          </cell>
          <cell r="BH663" t="str">
            <v/>
          </cell>
        </row>
        <row r="664">
          <cell r="A664" t="str">
            <v>2042-079</v>
          </cell>
          <cell r="B664" t="str">
            <v xml:space="preserve">CL-CINE COL UNICENTRO                             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  <cell r="P664">
            <v>0</v>
          </cell>
          <cell r="Q664">
            <v>0</v>
          </cell>
          <cell r="R664">
            <v>0</v>
          </cell>
          <cell r="S664">
            <v>0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>
            <v>0</v>
          </cell>
          <cell r="AH664">
            <v>0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 t="e">
            <v>#REF!</v>
          </cell>
          <cell r="AU664" t="str">
            <v/>
          </cell>
          <cell r="AV664" t="str">
            <v/>
          </cell>
          <cell r="AW664">
            <v>0</v>
          </cell>
          <cell r="AX664">
            <v>249750</v>
          </cell>
          <cell r="AY664">
            <v>0</v>
          </cell>
          <cell r="AZ664">
            <v>0</v>
          </cell>
          <cell r="BA664">
            <v>249750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  <cell r="BF664">
            <v>0</v>
          </cell>
          <cell r="BG664" t="str">
            <v/>
          </cell>
          <cell r="BH664" t="str">
            <v/>
          </cell>
        </row>
        <row r="665">
          <cell r="A665" t="str">
            <v>2042-158</v>
          </cell>
          <cell r="B665" t="str">
            <v xml:space="preserve">BTA-CINE CBIA METROPOLIS                          </v>
          </cell>
          <cell r="C665">
            <v>0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>
            <v>0</v>
          </cell>
          <cell r="P665">
            <v>0</v>
          </cell>
          <cell r="Q665">
            <v>0</v>
          </cell>
          <cell r="R665">
            <v>0</v>
          </cell>
          <cell r="S665">
            <v>0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>
            <v>0</v>
          </cell>
          <cell r="AH665">
            <v>0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 t="e">
            <v>#REF!</v>
          </cell>
          <cell r="AU665" t="str">
            <v/>
          </cell>
          <cell r="AV665" t="str">
            <v/>
          </cell>
          <cell r="AW665">
            <v>0</v>
          </cell>
          <cell r="AX665">
            <v>0</v>
          </cell>
          <cell r="AY665">
            <v>3119777</v>
          </cell>
          <cell r="AZ665">
            <v>0</v>
          </cell>
          <cell r="BA665">
            <v>3119777</v>
          </cell>
          <cell r="BB665">
            <v>0</v>
          </cell>
          <cell r="BC665">
            <v>1528216</v>
          </cell>
          <cell r="BD665">
            <v>755569</v>
          </cell>
          <cell r="BE665">
            <v>0</v>
          </cell>
          <cell r="BF665">
            <v>2283785</v>
          </cell>
          <cell r="BG665" t="str">
            <v/>
          </cell>
          <cell r="BH665" t="str">
            <v/>
          </cell>
        </row>
        <row r="666">
          <cell r="A666" t="str">
            <v>2042-170</v>
          </cell>
          <cell r="B666" t="str">
            <v xml:space="preserve">CL-CINE CBIA PALMETO                              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  <cell r="P666">
            <v>0</v>
          </cell>
          <cell r="Q666">
            <v>0</v>
          </cell>
          <cell r="R666">
            <v>0</v>
          </cell>
          <cell r="S666">
            <v>0</v>
          </cell>
          <cell r="T666">
            <v>0</v>
          </cell>
          <cell r="U666">
            <v>147555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147555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>
            <v>0</v>
          </cell>
          <cell r="AK666">
            <v>0</v>
          </cell>
          <cell r="AL666">
            <v>0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 t="e">
            <v>#REF!</v>
          </cell>
          <cell r="AU666" t="str">
            <v/>
          </cell>
          <cell r="AV666" t="str">
            <v/>
          </cell>
          <cell r="AW666">
            <v>0</v>
          </cell>
          <cell r="AX666">
            <v>0</v>
          </cell>
          <cell r="AY666">
            <v>4081889</v>
          </cell>
          <cell r="AZ666">
            <v>0</v>
          </cell>
          <cell r="BA666">
            <v>4081889</v>
          </cell>
          <cell r="BB666">
            <v>0</v>
          </cell>
          <cell r="BC666">
            <v>1290000</v>
          </cell>
          <cell r="BD666">
            <v>0</v>
          </cell>
          <cell r="BE666">
            <v>0</v>
          </cell>
          <cell r="BF666">
            <v>1290000</v>
          </cell>
          <cell r="BG666" t="str">
            <v/>
          </cell>
          <cell r="BH666" t="str">
            <v/>
          </cell>
        </row>
        <row r="667">
          <cell r="A667" t="str">
            <v>2042-173</v>
          </cell>
          <cell r="B667" t="str">
            <v xml:space="preserve">BTA-CINE CBIA ANDINO                              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>
            <v>0</v>
          </cell>
          <cell r="P667">
            <v>0</v>
          </cell>
          <cell r="Q667">
            <v>0</v>
          </cell>
          <cell r="R667">
            <v>0</v>
          </cell>
          <cell r="S667">
            <v>0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>
            <v>0</v>
          </cell>
          <cell r="AH667">
            <v>0</v>
          </cell>
          <cell r="AI667">
            <v>0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 t="e">
            <v>#REF!</v>
          </cell>
          <cell r="AU667" t="str">
            <v/>
          </cell>
          <cell r="AV667" t="str">
            <v/>
          </cell>
          <cell r="AW667">
            <v>0</v>
          </cell>
          <cell r="AX667">
            <v>87464</v>
          </cell>
          <cell r="AY667">
            <v>0</v>
          </cell>
          <cell r="AZ667">
            <v>0</v>
          </cell>
          <cell r="BA667">
            <v>87464</v>
          </cell>
          <cell r="BB667">
            <v>0</v>
          </cell>
          <cell r="BC667">
            <v>0</v>
          </cell>
          <cell r="BD667">
            <v>0</v>
          </cell>
          <cell r="BE667">
            <v>0</v>
          </cell>
          <cell r="BF667">
            <v>0</v>
          </cell>
          <cell r="BG667" t="str">
            <v/>
          </cell>
          <cell r="BH667" t="str">
            <v/>
          </cell>
        </row>
        <row r="668">
          <cell r="A668" t="str">
            <v>2042-184</v>
          </cell>
          <cell r="B668" t="str">
            <v xml:space="preserve">CL-CINE CBIA COSMOCENTRO                          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  <cell r="P668">
            <v>0</v>
          </cell>
          <cell r="Q668">
            <v>0</v>
          </cell>
          <cell r="R668">
            <v>0</v>
          </cell>
          <cell r="S668">
            <v>0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>
            <v>0</v>
          </cell>
          <cell r="AH668">
            <v>0</v>
          </cell>
          <cell r="AI668">
            <v>0</v>
          </cell>
          <cell r="AJ668">
            <v>0</v>
          </cell>
          <cell r="AK668">
            <v>0</v>
          </cell>
          <cell r="AL668">
            <v>0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 t="e">
            <v>#REF!</v>
          </cell>
          <cell r="AU668" t="str">
            <v/>
          </cell>
          <cell r="AV668" t="str">
            <v/>
          </cell>
          <cell r="AW668">
            <v>0</v>
          </cell>
          <cell r="AX668">
            <v>0</v>
          </cell>
          <cell r="AY668">
            <v>6319813</v>
          </cell>
          <cell r="AZ668">
            <v>0</v>
          </cell>
          <cell r="BA668">
            <v>6319813</v>
          </cell>
          <cell r="BB668">
            <v>0</v>
          </cell>
          <cell r="BC668">
            <v>0</v>
          </cell>
          <cell r="BD668">
            <v>2836182</v>
          </cell>
          <cell r="BE668">
            <v>0</v>
          </cell>
          <cell r="BF668">
            <v>2836182</v>
          </cell>
          <cell r="BG668" t="str">
            <v/>
          </cell>
          <cell r="BH668" t="str">
            <v/>
          </cell>
        </row>
        <row r="669">
          <cell r="A669" t="str">
            <v>2042-242</v>
          </cell>
          <cell r="B669" t="str">
            <v xml:space="preserve">BTA-CINECBIA-PRECIDENCIA                          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  <cell r="P669">
            <v>0</v>
          </cell>
          <cell r="Q669">
            <v>0</v>
          </cell>
          <cell r="R669">
            <v>0</v>
          </cell>
          <cell r="S669">
            <v>0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>
            <v>0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 t="e">
            <v>#REF!</v>
          </cell>
          <cell r="AU669" t="str">
            <v/>
          </cell>
          <cell r="AV669" t="str">
            <v/>
          </cell>
          <cell r="AW669">
            <v>0</v>
          </cell>
          <cell r="AX669">
            <v>0</v>
          </cell>
          <cell r="AY669">
            <v>7454151</v>
          </cell>
          <cell r="AZ669">
            <v>0</v>
          </cell>
          <cell r="BA669">
            <v>7454151</v>
          </cell>
          <cell r="BB669">
            <v>0</v>
          </cell>
          <cell r="BC669">
            <v>0</v>
          </cell>
          <cell r="BD669">
            <v>8267655</v>
          </cell>
          <cell r="BE669">
            <v>0</v>
          </cell>
          <cell r="BF669">
            <v>8267655</v>
          </cell>
          <cell r="BG669" t="str">
            <v/>
          </cell>
          <cell r="BH669" t="str">
            <v/>
          </cell>
        </row>
        <row r="670">
          <cell r="A670" t="str">
            <v>2042-433</v>
          </cell>
          <cell r="B670" t="str">
            <v xml:space="preserve">MD-CINE CBIA OVIEDO                               </v>
          </cell>
          <cell r="C670">
            <v>0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M670">
            <v>0</v>
          </cell>
          <cell r="N670">
            <v>0</v>
          </cell>
          <cell r="O670">
            <v>0</v>
          </cell>
          <cell r="P670">
            <v>0</v>
          </cell>
          <cell r="Q670">
            <v>0</v>
          </cell>
          <cell r="R670">
            <v>0</v>
          </cell>
          <cell r="S670">
            <v>0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>
            <v>0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 t="e">
            <v>#REF!</v>
          </cell>
          <cell r="AU670">
            <v>890900076</v>
          </cell>
          <cell r="AV670" t="str">
            <v xml:space="preserve">CINE COLOMBIA S.A.                      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>
            <v>0</v>
          </cell>
          <cell r="BC670">
            <v>0</v>
          </cell>
          <cell r="BD670">
            <v>0</v>
          </cell>
          <cell r="BE670">
            <v>357648</v>
          </cell>
          <cell r="BF670">
            <v>357648</v>
          </cell>
          <cell r="BG670" t="str">
            <v/>
          </cell>
          <cell r="BH670" t="str">
            <v/>
          </cell>
        </row>
        <row r="671">
          <cell r="A671" t="str">
            <v>2042-494</v>
          </cell>
          <cell r="B671" t="str">
            <v xml:space="preserve">BTA-CINE CBIA AV. CHILE                           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0</v>
          </cell>
          <cell r="P671">
            <v>0</v>
          </cell>
          <cell r="Q671">
            <v>0</v>
          </cell>
          <cell r="R671">
            <v>0</v>
          </cell>
          <cell r="S671">
            <v>0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 t="e">
            <v>#REF!</v>
          </cell>
          <cell r="AU671" t="str">
            <v/>
          </cell>
          <cell r="AV671" t="str">
            <v/>
          </cell>
          <cell r="AW671">
            <v>0</v>
          </cell>
          <cell r="AX671">
            <v>0</v>
          </cell>
          <cell r="AY671">
            <v>0</v>
          </cell>
          <cell r="AZ671">
            <v>1633280</v>
          </cell>
          <cell r="BA671">
            <v>1633280</v>
          </cell>
          <cell r="BB671">
            <v>0</v>
          </cell>
          <cell r="BC671">
            <v>0</v>
          </cell>
          <cell r="BD671">
            <v>0</v>
          </cell>
          <cell r="BE671">
            <v>1470171</v>
          </cell>
          <cell r="BF671">
            <v>1470171</v>
          </cell>
          <cell r="BG671" t="str">
            <v/>
          </cell>
          <cell r="BH671" t="str">
            <v/>
          </cell>
        </row>
        <row r="672">
          <cell r="A672" t="str">
            <v>2042-495</v>
          </cell>
          <cell r="B672" t="str">
            <v xml:space="preserve">BTA-CINE CBIA LAS AMERICA                         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  <cell r="P672">
            <v>0</v>
          </cell>
          <cell r="Q672">
            <v>0</v>
          </cell>
          <cell r="R672">
            <v>0</v>
          </cell>
          <cell r="S672">
            <v>0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 t="e">
            <v>#REF!</v>
          </cell>
          <cell r="AU672">
            <v>890900076</v>
          </cell>
          <cell r="AV672" t="str">
            <v xml:space="preserve">CINE COLOMBIA S.A.                      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1113640</v>
          </cell>
          <cell r="BF672">
            <v>1113640</v>
          </cell>
          <cell r="BG672" t="str">
            <v/>
          </cell>
          <cell r="BH672" t="str">
            <v/>
          </cell>
        </row>
        <row r="673">
          <cell r="A673" t="str">
            <v>2042-504</v>
          </cell>
          <cell r="B673" t="str">
            <v xml:space="preserve">BTA-CINE CBIA UNICENTRO                           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  <cell r="P673">
            <v>0</v>
          </cell>
          <cell r="Q673">
            <v>0</v>
          </cell>
          <cell r="R673">
            <v>0</v>
          </cell>
          <cell r="S673">
            <v>0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>
            <v>0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 t="e">
            <v>#REF!</v>
          </cell>
          <cell r="AU673" t="str">
            <v/>
          </cell>
          <cell r="AV673" t="str">
            <v/>
          </cell>
          <cell r="AW673">
            <v>0</v>
          </cell>
          <cell r="AX673">
            <v>0</v>
          </cell>
          <cell r="AY673">
            <v>0</v>
          </cell>
          <cell r="AZ673">
            <v>642110</v>
          </cell>
          <cell r="BA673">
            <v>642110</v>
          </cell>
          <cell r="BB673">
            <v>0</v>
          </cell>
          <cell r="BC673">
            <v>0</v>
          </cell>
          <cell r="BD673">
            <v>0</v>
          </cell>
          <cell r="BE673">
            <v>494705</v>
          </cell>
          <cell r="BF673">
            <v>494705</v>
          </cell>
          <cell r="BG673" t="str">
            <v/>
          </cell>
          <cell r="BH673" t="str">
            <v/>
          </cell>
        </row>
        <row r="674">
          <cell r="A674" t="str">
            <v>2042-505</v>
          </cell>
          <cell r="B674" t="str">
            <v xml:space="preserve">BQ-CC BUENAVISTA I                                </v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R674">
            <v>0</v>
          </cell>
          <cell r="S674">
            <v>0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>
            <v>0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 t="e">
            <v>#REF!</v>
          </cell>
          <cell r="AU674" t="str">
            <v/>
          </cell>
          <cell r="AV674" t="str">
            <v/>
          </cell>
          <cell r="AW674">
            <v>0</v>
          </cell>
          <cell r="AX674">
            <v>0</v>
          </cell>
          <cell r="AY674">
            <v>0</v>
          </cell>
          <cell r="AZ674">
            <v>764108</v>
          </cell>
          <cell r="BA674">
            <v>764108</v>
          </cell>
          <cell r="BB674">
            <v>0</v>
          </cell>
          <cell r="BC674">
            <v>0</v>
          </cell>
          <cell r="BD674">
            <v>0</v>
          </cell>
          <cell r="BE674">
            <v>428374</v>
          </cell>
          <cell r="BF674">
            <v>428374</v>
          </cell>
          <cell r="BG674" t="str">
            <v/>
          </cell>
          <cell r="BH674" t="str">
            <v/>
          </cell>
        </row>
        <row r="675">
          <cell r="A675" t="str">
            <v>2042-507</v>
          </cell>
          <cell r="B675" t="str">
            <v xml:space="preserve">MONT-CINE CBIA ALAMEDA                            </v>
          </cell>
          <cell r="C675">
            <v>0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>
            <v>0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 t="e">
            <v>#REF!</v>
          </cell>
          <cell r="AU675">
            <v>890900076</v>
          </cell>
          <cell r="AV675" t="str">
            <v xml:space="preserve">CINE COLOMBIA S.A.                      </v>
          </cell>
          <cell r="AW675">
            <v>0</v>
          </cell>
          <cell r="AX675">
            <v>0</v>
          </cell>
          <cell r="AY675">
            <v>0</v>
          </cell>
          <cell r="AZ675">
            <v>48193270</v>
          </cell>
          <cell r="BA675">
            <v>48193270</v>
          </cell>
          <cell r="BB675">
            <v>0</v>
          </cell>
          <cell r="BC675">
            <v>0</v>
          </cell>
          <cell r="BD675">
            <v>0</v>
          </cell>
          <cell r="BE675">
            <v>20876711</v>
          </cell>
          <cell r="BF675">
            <v>20876711</v>
          </cell>
          <cell r="BG675" t="str">
            <v/>
          </cell>
          <cell r="BH675" t="str">
            <v/>
          </cell>
        </row>
        <row r="676">
          <cell r="A676" t="str">
            <v>2042-509</v>
          </cell>
          <cell r="B676" t="str">
            <v xml:space="preserve">MD-CINE CBIA UNICENTRO                            </v>
          </cell>
          <cell r="C676">
            <v>0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  <cell r="P676">
            <v>0</v>
          </cell>
          <cell r="Q676">
            <v>0</v>
          </cell>
          <cell r="R676">
            <v>0</v>
          </cell>
          <cell r="S676">
            <v>0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>
            <v>0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 t="e">
            <v>#REF!</v>
          </cell>
          <cell r="AU676">
            <v>890900076</v>
          </cell>
          <cell r="AV676" t="str">
            <v xml:space="preserve">CINE COLOMBIA S.A.                      </v>
          </cell>
          <cell r="AW676">
            <v>0</v>
          </cell>
          <cell r="AX676">
            <v>0</v>
          </cell>
          <cell r="AY676">
            <v>0</v>
          </cell>
          <cell r="AZ676">
            <v>0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562000</v>
          </cell>
          <cell r="BF676">
            <v>562000</v>
          </cell>
          <cell r="BG676" t="str">
            <v/>
          </cell>
          <cell r="BH676" t="str">
            <v/>
          </cell>
        </row>
        <row r="677">
          <cell r="A677" t="str">
            <v>2042-513</v>
          </cell>
          <cell r="B677" t="str">
            <v xml:space="preserve">BTA-CINE CBIA GRAN ESTACI                         </v>
          </cell>
          <cell r="C677">
            <v>0</v>
          </cell>
          <cell r="D677">
            <v>0</v>
          </cell>
          <cell r="E677">
            <v>0</v>
          </cell>
          <cell r="F677">
            <v>0</v>
          </cell>
          <cell r="G677">
            <v>0</v>
          </cell>
          <cell r="H677">
            <v>0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R677">
            <v>0</v>
          </cell>
          <cell r="S677">
            <v>0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>
            <v>0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 t="e">
            <v>#REF!</v>
          </cell>
          <cell r="AU677">
            <v>890900076</v>
          </cell>
          <cell r="AV677" t="str">
            <v xml:space="preserve">CINE COLOMBIA S.A.                      </v>
          </cell>
          <cell r="AW677">
            <v>0</v>
          </cell>
          <cell r="AX677">
            <v>0</v>
          </cell>
          <cell r="AY677">
            <v>0</v>
          </cell>
          <cell r="AZ677">
            <v>0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612000</v>
          </cell>
          <cell r="BF677">
            <v>612000</v>
          </cell>
          <cell r="BG677" t="str">
            <v/>
          </cell>
          <cell r="BH677" t="str">
            <v/>
          </cell>
        </row>
        <row r="678">
          <cell r="A678" t="str">
            <v>2042-514</v>
          </cell>
          <cell r="B678" t="str">
            <v xml:space="preserve">CL-CINE CBIA UNICENTRO                            </v>
          </cell>
          <cell r="C678">
            <v>0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K678">
            <v>0</v>
          </cell>
          <cell r="L678">
            <v>0</v>
          </cell>
          <cell r="M678">
            <v>0</v>
          </cell>
          <cell r="N678">
            <v>0</v>
          </cell>
          <cell r="O678">
            <v>0</v>
          </cell>
          <cell r="P678">
            <v>0</v>
          </cell>
          <cell r="Q678">
            <v>0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 t="e">
            <v>#REF!</v>
          </cell>
          <cell r="AU678">
            <v>890900076</v>
          </cell>
          <cell r="AV678" t="str">
            <v xml:space="preserve">CINE COLOMBIA S.A.                      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  <cell r="BF678">
            <v>0</v>
          </cell>
          <cell r="BG678" t="str">
            <v/>
          </cell>
          <cell r="BH678" t="str">
            <v/>
          </cell>
        </row>
        <row r="679">
          <cell r="A679" t="str">
            <v>2042-515</v>
          </cell>
          <cell r="B679" t="str">
            <v xml:space="preserve">BMGA-CINE CBIA CABECERA                           </v>
          </cell>
          <cell r="C679">
            <v>0</v>
          </cell>
          <cell r="D679">
            <v>0</v>
          </cell>
          <cell r="E679">
            <v>0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  <cell r="P679">
            <v>0</v>
          </cell>
          <cell r="Q679">
            <v>0</v>
          </cell>
          <cell r="R679">
            <v>0</v>
          </cell>
          <cell r="S679">
            <v>0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 t="e">
            <v>#REF!</v>
          </cell>
          <cell r="AU679">
            <v>890900076</v>
          </cell>
          <cell r="AV679" t="str">
            <v xml:space="preserve">CINE COLOMBIA S.A.                      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7450</v>
          </cell>
          <cell r="BF679">
            <v>7450</v>
          </cell>
          <cell r="BG679" t="str">
            <v/>
          </cell>
          <cell r="BH679" t="str">
            <v/>
          </cell>
        </row>
        <row r="680">
          <cell r="A680" t="str">
            <v>2042-529</v>
          </cell>
          <cell r="B680" t="str">
            <v xml:space="preserve">BQ-CC BUENAVISTA I                                </v>
          </cell>
          <cell r="C680">
            <v>0</v>
          </cell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  <cell r="N680">
            <v>0</v>
          </cell>
          <cell r="O680">
            <v>0</v>
          </cell>
          <cell r="P680">
            <v>0</v>
          </cell>
          <cell r="Q680">
            <v>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>
            <v>0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 t="e">
            <v>#REF!</v>
          </cell>
          <cell r="AU680">
            <v>890900076</v>
          </cell>
          <cell r="AV680" t="str">
            <v xml:space="preserve">CINE COLOMBIA S.A.                      </v>
          </cell>
          <cell r="AW680">
            <v>0</v>
          </cell>
          <cell r="AX680">
            <v>0</v>
          </cell>
          <cell r="AY680">
            <v>0</v>
          </cell>
          <cell r="AZ680">
            <v>0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695421</v>
          </cell>
          <cell r="BF680">
            <v>695421</v>
          </cell>
          <cell r="BG680" t="str">
            <v/>
          </cell>
          <cell r="BH680" t="str">
            <v/>
          </cell>
        </row>
        <row r="681">
          <cell r="A681" t="str">
            <v>2042-535</v>
          </cell>
          <cell r="B681" t="str">
            <v xml:space="preserve">BTA-CINE CBIA METROPOLIS                          </v>
          </cell>
          <cell r="C681">
            <v>0</v>
          </cell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  <cell r="N681">
            <v>0</v>
          </cell>
          <cell r="O681">
            <v>0</v>
          </cell>
          <cell r="P681">
            <v>0</v>
          </cell>
          <cell r="Q681">
            <v>0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>
            <v>0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 t="e">
            <v>#REF!</v>
          </cell>
          <cell r="AU681">
            <v>890900076</v>
          </cell>
          <cell r="AV681" t="str">
            <v xml:space="preserve">CINE COLOMBIA S.A.                      </v>
          </cell>
          <cell r="AW681">
            <v>0</v>
          </cell>
          <cell r="AX681">
            <v>0</v>
          </cell>
          <cell r="AY681">
            <v>0</v>
          </cell>
          <cell r="AZ681">
            <v>0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131200</v>
          </cell>
          <cell r="BF681">
            <v>131200</v>
          </cell>
          <cell r="BG681" t="str">
            <v/>
          </cell>
          <cell r="BH681" t="str">
            <v/>
          </cell>
        </row>
        <row r="682">
          <cell r="A682" t="str">
            <v>2042-536</v>
          </cell>
          <cell r="B682" t="str">
            <v xml:space="preserve">BTA-CINE CBIA AV CHILE                            </v>
          </cell>
          <cell r="C682">
            <v>0</v>
          </cell>
          <cell r="D682">
            <v>0</v>
          </cell>
          <cell r="E682">
            <v>0</v>
          </cell>
          <cell r="F682">
            <v>0</v>
          </cell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K682">
            <v>0</v>
          </cell>
          <cell r="L682">
            <v>0</v>
          </cell>
          <cell r="M682">
            <v>0</v>
          </cell>
          <cell r="N682">
            <v>0</v>
          </cell>
          <cell r="O682">
            <v>0</v>
          </cell>
          <cell r="P682">
            <v>0</v>
          </cell>
          <cell r="Q682">
            <v>0</v>
          </cell>
          <cell r="R682">
            <v>0</v>
          </cell>
          <cell r="S682">
            <v>0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>
            <v>0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 t="e">
            <v>#REF!</v>
          </cell>
          <cell r="AU682" t="str">
            <v/>
          </cell>
          <cell r="AV682" t="str">
            <v/>
          </cell>
          <cell r="AW682">
            <v>0</v>
          </cell>
          <cell r="AX682">
            <v>0</v>
          </cell>
          <cell r="AY682">
            <v>0</v>
          </cell>
          <cell r="AZ682">
            <v>0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139548</v>
          </cell>
          <cell r="BF682">
            <v>139548</v>
          </cell>
          <cell r="BG682" t="str">
            <v/>
          </cell>
          <cell r="BH682" t="str">
            <v/>
          </cell>
        </row>
        <row r="683">
          <cell r="A683" t="str">
            <v>2042-539</v>
          </cell>
          <cell r="B683" t="str">
            <v xml:space="preserve">PER-CINE CBIA VICTORIA                            </v>
          </cell>
          <cell r="C683">
            <v>0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  <cell r="I683">
            <v>0</v>
          </cell>
          <cell r="J683">
            <v>0</v>
          </cell>
          <cell r="K683">
            <v>0</v>
          </cell>
          <cell r="L683">
            <v>0</v>
          </cell>
          <cell r="M683">
            <v>0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R683">
            <v>0</v>
          </cell>
          <cell r="S683">
            <v>0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>
            <v>0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 t="e">
            <v>#REF!</v>
          </cell>
          <cell r="AU683">
            <v>890900076</v>
          </cell>
          <cell r="AV683" t="str">
            <v xml:space="preserve">CINE COLOMBIA S.A.                      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  <cell r="BF683">
            <v>0</v>
          </cell>
          <cell r="BG683" t="str">
            <v/>
          </cell>
          <cell r="BH683" t="str">
            <v/>
          </cell>
        </row>
        <row r="684">
          <cell r="A684" t="str">
            <v>2042-540</v>
          </cell>
          <cell r="B684" t="str">
            <v xml:space="preserve">BTA-CINE CBIA CC ANDINO                           </v>
          </cell>
          <cell r="C684">
            <v>0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0</v>
          </cell>
          <cell r="L684">
            <v>0</v>
          </cell>
          <cell r="M684">
            <v>0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R684">
            <v>0</v>
          </cell>
          <cell r="S684">
            <v>0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>
            <v>0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 t="e">
            <v>#REF!</v>
          </cell>
          <cell r="AU684">
            <v>890900076</v>
          </cell>
          <cell r="AV684" t="str">
            <v xml:space="preserve">CINE COLOMBIA S.A.                      </v>
          </cell>
          <cell r="AW684">
            <v>0</v>
          </cell>
          <cell r="AX684">
            <v>0</v>
          </cell>
          <cell r="AY684">
            <v>0</v>
          </cell>
          <cell r="AZ684">
            <v>0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78000</v>
          </cell>
          <cell r="BF684">
            <v>78000</v>
          </cell>
          <cell r="BG684" t="str">
            <v/>
          </cell>
          <cell r="BH684" t="str">
            <v/>
          </cell>
        </row>
        <row r="685">
          <cell r="A685" t="str">
            <v>2042-543</v>
          </cell>
          <cell r="B685" t="str">
            <v xml:space="preserve">BTA-CINE CBIA CENTROMAYOR                         </v>
          </cell>
          <cell r="C685">
            <v>0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0</v>
          </cell>
          <cell r="L685">
            <v>0</v>
          </cell>
          <cell r="M685">
            <v>0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0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>
            <v>0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 t="e">
            <v>#REF!</v>
          </cell>
          <cell r="AU685">
            <v>890900076</v>
          </cell>
          <cell r="AV685" t="str">
            <v xml:space="preserve">CINE COLOMBIA S.A.                      </v>
          </cell>
          <cell r="AW685">
            <v>0</v>
          </cell>
          <cell r="AX685">
            <v>0</v>
          </cell>
          <cell r="AY685">
            <v>0</v>
          </cell>
          <cell r="AZ685">
            <v>0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  <cell r="BF685">
            <v>0</v>
          </cell>
          <cell r="BG685" t="str">
            <v/>
          </cell>
          <cell r="BH685" t="str">
            <v/>
          </cell>
        </row>
        <row r="686">
          <cell r="A686" t="str">
            <v>2042-544</v>
          </cell>
          <cell r="B686" t="str">
            <v xml:space="preserve">BTA-CINE CBIA GRAN ESTACI                         </v>
          </cell>
          <cell r="C686">
            <v>0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  <cell r="M686">
            <v>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R686">
            <v>0</v>
          </cell>
          <cell r="S686">
            <v>0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>
            <v>0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 t="e">
            <v>#REF!</v>
          </cell>
          <cell r="AU686" t="str">
            <v/>
          </cell>
          <cell r="AV686" t="str">
            <v/>
          </cell>
          <cell r="AW686">
            <v>0</v>
          </cell>
          <cell r="AX686">
            <v>0</v>
          </cell>
          <cell r="AY686">
            <v>0</v>
          </cell>
          <cell r="AZ686">
            <v>301406</v>
          </cell>
          <cell r="BA686">
            <v>301406</v>
          </cell>
          <cell r="BB686">
            <v>0</v>
          </cell>
          <cell r="BC686">
            <v>0</v>
          </cell>
          <cell r="BD686">
            <v>0</v>
          </cell>
          <cell r="BE686">
            <v>307300</v>
          </cell>
          <cell r="BF686">
            <v>307300</v>
          </cell>
          <cell r="BG686" t="str">
            <v/>
          </cell>
          <cell r="BH686" t="str">
            <v/>
          </cell>
        </row>
        <row r="687">
          <cell r="A687" t="str">
            <v>2042-545</v>
          </cell>
          <cell r="B687" t="str">
            <v xml:space="preserve">BTA-CINE CBIA PORTAL 80                           </v>
          </cell>
          <cell r="C687">
            <v>0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  <cell r="L687">
            <v>0</v>
          </cell>
          <cell r="M687">
            <v>0</v>
          </cell>
          <cell r="N687">
            <v>0</v>
          </cell>
          <cell r="O687">
            <v>0</v>
          </cell>
          <cell r="P687">
            <v>0</v>
          </cell>
          <cell r="Q687">
            <v>0</v>
          </cell>
          <cell r="R687">
            <v>0</v>
          </cell>
          <cell r="S687">
            <v>0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>
            <v>0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 t="e">
            <v>#REF!</v>
          </cell>
          <cell r="AU687">
            <v>890900076</v>
          </cell>
          <cell r="AV687" t="str">
            <v xml:space="preserve">CINE COLOMBIA S.A.                      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435000</v>
          </cell>
          <cell r="BF687">
            <v>435000</v>
          </cell>
          <cell r="BG687" t="str">
            <v/>
          </cell>
          <cell r="BH687" t="str">
            <v/>
          </cell>
        </row>
        <row r="688">
          <cell r="A688" t="str">
            <v>2042-546</v>
          </cell>
          <cell r="B688" t="str">
            <v xml:space="preserve">BTA-CINE CBIA PORTAL 80                           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  <cell r="P688">
            <v>0</v>
          </cell>
          <cell r="Q688">
            <v>0</v>
          </cell>
          <cell r="R688">
            <v>0</v>
          </cell>
          <cell r="S688">
            <v>0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>
            <v>0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 t="e">
            <v>#REF!</v>
          </cell>
          <cell r="AU688">
            <v>890900076</v>
          </cell>
          <cell r="AV688" t="str">
            <v xml:space="preserve">CINE COLOMBIA S.A.                      </v>
          </cell>
          <cell r="AW688">
            <v>0</v>
          </cell>
          <cell r="AX688">
            <v>0</v>
          </cell>
          <cell r="AY688">
            <v>0</v>
          </cell>
          <cell r="AZ688">
            <v>0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556420</v>
          </cell>
          <cell r="BF688">
            <v>556420</v>
          </cell>
          <cell r="BG688" t="str">
            <v/>
          </cell>
          <cell r="BH688" t="str">
            <v/>
          </cell>
        </row>
        <row r="689">
          <cell r="A689" t="str">
            <v>2042-547</v>
          </cell>
          <cell r="B689" t="str">
            <v xml:space="preserve">CL-CINE CBIA CHIPICHAPE                           </v>
          </cell>
          <cell r="C689">
            <v>0</v>
          </cell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0</v>
          </cell>
          <cell r="M689">
            <v>0</v>
          </cell>
          <cell r="N689">
            <v>0</v>
          </cell>
          <cell r="O689">
            <v>0</v>
          </cell>
          <cell r="P689">
            <v>0</v>
          </cell>
          <cell r="Q689">
            <v>0</v>
          </cell>
          <cell r="R689">
            <v>0</v>
          </cell>
          <cell r="S689">
            <v>0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 t="e">
            <v>#REF!</v>
          </cell>
          <cell r="AU689">
            <v>890900076</v>
          </cell>
          <cell r="AV689" t="str">
            <v xml:space="preserve">CINE COLOMBIA S.A.                      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739600</v>
          </cell>
          <cell r="BF689">
            <v>739600</v>
          </cell>
          <cell r="BG689" t="str">
            <v/>
          </cell>
          <cell r="BH689" t="str">
            <v/>
          </cell>
        </row>
        <row r="690">
          <cell r="A690" t="str">
            <v>2042-548</v>
          </cell>
          <cell r="B690" t="str">
            <v xml:space="preserve">CL-CINE CBIA UNICALI                              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  <cell r="N690">
            <v>0</v>
          </cell>
          <cell r="O690">
            <v>0</v>
          </cell>
          <cell r="P690">
            <v>0</v>
          </cell>
          <cell r="Q690">
            <v>0</v>
          </cell>
          <cell r="R690">
            <v>0</v>
          </cell>
          <cell r="S690">
            <v>0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>
            <v>0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 t="e">
            <v>#REF!</v>
          </cell>
          <cell r="AU690">
            <v>890900076</v>
          </cell>
          <cell r="AV690" t="str">
            <v xml:space="preserve">CINE COLOMBIA S.A.                      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  <cell r="BF690">
            <v>0</v>
          </cell>
          <cell r="BG690" t="str">
            <v/>
          </cell>
          <cell r="BH690" t="str">
            <v/>
          </cell>
        </row>
        <row r="691">
          <cell r="A691" t="str">
            <v>2042-550</v>
          </cell>
          <cell r="B691" t="str">
            <v xml:space="preserve">CL-CINE CBIA PALMETO                              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  <cell r="N691">
            <v>0</v>
          </cell>
          <cell r="O691">
            <v>0</v>
          </cell>
          <cell r="P691">
            <v>0</v>
          </cell>
          <cell r="Q691">
            <v>0</v>
          </cell>
          <cell r="R691">
            <v>0</v>
          </cell>
          <cell r="S691">
            <v>0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 t="e">
            <v>#REF!</v>
          </cell>
          <cell r="AU691">
            <v>890900076</v>
          </cell>
          <cell r="AV691" t="str">
            <v xml:space="preserve">CINE COLOMBIA S.A.                      </v>
          </cell>
          <cell r="AW691">
            <v>0</v>
          </cell>
          <cell r="AX691">
            <v>0</v>
          </cell>
          <cell r="AY691">
            <v>0</v>
          </cell>
          <cell r="AZ691">
            <v>0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  <cell r="BF691">
            <v>0</v>
          </cell>
          <cell r="BG691" t="str">
            <v/>
          </cell>
          <cell r="BH691" t="str">
            <v/>
          </cell>
        </row>
        <row r="692">
          <cell r="A692" t="str">
            <v>2042-551</v>
          </cell>
          <cell r="B692" t="str">
            <v xml:space="preserve">CL-CINE CBIA PALMETO                              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  <cell r="N692">
            <v>0</v>
          </cell>
          <cell r="O692">
            <v>0</v>
          </cell>
          <cell r="P692">
            <v>0</v>
          </cell>
          <cell r="Q692">
            <v>0</v>
          </cell>
          <cell r="R692">
            <v>0</v>
          </cell>
          <cell r="S692">
            <v>0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>
            <v>0</v>
          </cell>
          <cell r="AH692">
            <v>0</v>
          </cell>
          <cell r="AI692">
            <v>0</v>
          </cell>
          <cell r="AJ692">
            <v>0</v>
          </cell>
          <cell r="AK692">
            <v>0</v>
          </cell>
          <cell r="AL692">
            <v>0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 t="e">
            <v>#REF!</v>
          </cell>
          <cell r="AU692">
            <v>890900076</v>
          </cell>
          <cell r="AV692" t="str">
            <v xml:space="preserve">CINE COLOMBIA S.A.                      </v>
          </cell>
          <cell r="AW692">
            <v>0</v>
          </cell>
          <cell r="AX692">
            <v>0</v>
          </cell>
          <cell r="AY692">
            <v>0</v>
          </cell>
          <cell r="AZ692">
            <v>0</v>
          </cell>
          <cell r="BA692">
            <v>0</v>
          </cell>
          <cell r="BB692">
            <v>0</v>
          </cell>
          <cell r="BC692">
            <v>0</v>
          </cell>
          <cell r="BD692">
            <v>0</v>
          </cell>
          <cell r="BE692">
            <v>0</v>
          </cell>
          <cell r="BF692">
            <v>0</v>
          </cell>
          <cell r="BG692" t="str">
            <v/>
          </cell>
          <cell r="BH692" t="str">
            <v/>
          </cell>
        </row>
        <row r="693">
          <cell r="A693" t="str">
            <v>2042-552</v>
          </cell>
          <cell r="B693" t="str">
            <v xml:space="preserve">CL-CINE CBIA CHIPICHAPE                           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  <cell r="N693">
            <v>0</v>
          </cell>
          <cell r="O693">
            <v>0</v>
          </cell>
          <cell r="P693">
            <v>0</v>
          </cell>
          <cell r="Q693">
            <v>0</v>
          </cell>
          <cell r="R693">
            <v>0</v>
          </cell>
          <cell r="S693">
            <v>0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>
            <v>0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 t="e">
            <v>#REF!</v>
          </cell>
          <cell r="AU693">
            <v>890900076</v>
          </cell>
          <cell r="AV693" t="str">
            <v xml:space="preserve">CINE COLOMBIA S.A.                      </v>
          </cell>
          <cell r="AW693">
            <v>0</v>
          </cell>
          <cell r="AX693">
            <v>0</v>
          </cell>
          <cell r="AY693">
            <v>0</v>
          </cell>
          <cell r="AZ693">
            <v>0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  <cell r="BF693">
            <v>0</v>
          </cell>
          <cell r="BG693" t="str">
            <v/>
          </cell>
          <cell r="BH693" t="str">
            <v/>
          </cell>
        </row>
        <row r="694">
          <cell r="A694" t="str">
            <v>2042-553</v>
          </cell>
          <cell r="B694" t="str">
            <v xml:space="preserve">CHIA-CINE CBIA CENTROCHIA                         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0</v>
          </cell>
          <cell r="P694">
            <v>0</v>
          </cell>
          <cell r="Q694">
            <v>0</v>
          </cell>
          <cell r="R694">
            <v>0</v>
          </cell>
          <cell r="S694">
            <v>0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>
            <v>0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 t="e">
            <v>#REF!</v>
          </cell>
          <cell r="AU694">
            <v>890900076</v>
          </cell>
          <cell r="AV694" t="str">
            <v xml:space="preserve">CINE COLOMBIA S.A.                      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  <cell r="BF694">
            <v>0</v>
          </cell>
          <cell r="BG694" t="str">
            <v/>
          </cell>
          <cell r="BH694" t="str">
            <v/>
          </cell>
        </row>
        <row r="695">
          <cell r="A695" t="str">
            <v>2042-554</v>
          </cell>
          <cell r="B695" t="str">
            <v xml:space="preserve">BTA-CINE CBIA CC ANDINO                           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  <cell r="P695">
            <v>0</v>
          </cell>
          <cell r="Q695">
            <v>0</v>
          </cell>
          <cell r="R695">
            <v>0</v>
          </cell>
          <cell r="S695">
            <v>0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 t="e">
            <v>#REF!</v>
          </cell>
          <cell r="AU695">
            <v>890900076</v>
          </cell>
          <cell r="AV695" t="str">
            <v xml:space="preserve">CINE COLOMBIA S.A.                      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  <cell r="BF695">
            <v>0</v>
          </cell>
          <cell r="BG695" t="str">
            <v/>
          </cell>
          <cell r="BH695" t="str">
            <v/>
          </cell>
        </row>
        <row r="696">
          <cell r="A696" t="str">
            <v>2042-555</v>
          </cell>
          <cell r="B696" t="str">
            <v xml:space="preserve">CL-CINE CBIA COSMOCENTRO                          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N696">
            <v>0</v>
          </cell>
          <cell r="O696">
            <v>0</v>
          </cell>
          <cell r="P696">
            <v>0</v>
          </cell>
          <cell r="Q696">
            <v>0</v>
          </cell>
          <cell r="R696">
            <v>0</v>
          </cell>
          <cell r="S696">
            <v>0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>
            <v>0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 t="e">
            <v>#REF!</v>
          </cell>
          <cell r="AU696">
            <v>890900076</v>
          </cell>
          <cell r="AV696" t="str">
            <v xml:space="preserve">CINE COLOMBIA S.A.                      </v>
          </cell>
          <cell r="AW696">
            <v>0</v>
          </cell>
          <cell r="AX696">
            <v>0</v>
          </cell>
          <cell r="AY696">
            <v>0</v>
          </cell>
          <cell r="AZ696">
            <v>0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  <cell r="BF696">
            <v>0</v>
          </cell>
          <cell r="BG696" t="str">
            <v/>
          </cell>
          <cell r="BH696" t="str">
            <v/>
          </cell>
        </row>
        <row r="697">
          <cell r="A697" t="str">
            <v>2042-556</v>
          </cell>
          <cell r="B697" t="str">
            <v xml:space="preserve">MONT-CINE CBIA ALAMEDA                            </v>
          </cell>
          <cell r="C697">
            <v>0</v>
          </cell>
          <cell r="D697">
            <v>0</v>
          </cell>
          <cell r="E697">
            <v>0</v>
          </cell>
          <cell r="F697">
            <v>0</v>
          </cell>
          <cell r="G697">
            <v>0</v>
          </cell>
          <cell r="H697">
            <v>0</v>
          </cell>
          <cell r="I697">
            <v>0</v>
          </cell>
          <cell r="J697">
            <v>0</v>
          </cell>
          <cell r="K697">
            <v>0</v>
          </cell>
          <cell r="L697">
            <v>0</v>
          </cell>
          <cell r="M697">
            <v>0</v>
          </cell>
          <cell r="N697">
            <v>0</v>
          </cell>
          <cell r="O697">
            <v>0</v>
          </cell>
          <cell r="P697">
            <v>0</v>
          </cell>
          <cell r="Q697">
            <v>0</v>
          </cell>
          <cell r="R697">
            <v>0</v>
          </cell>
          <cell r="S697">
            <v>0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>
            <v>0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 t="e">
            <v>#REF!</v>
          </cell>
          <cell r="AU697">
            <v>890900076</v>
          </cell>
          <cell r="AV697" t="str">
            <v xml:space="preserve">CINE COLOMBIA S.A.                      </v>
          </cell>
          <cell r="AW697">
            <v>0</v>
          </cell>
          <cell r="AX697">
            <v>0</v>
          </cell>
          <cell r="AY697">
            <v>0</v>
          </cell>
          <cell r="AZ697">
            <v>0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  <cell r="BF697">
            <v>0</v>
          </cell>
          <cell r="BG697" t="str">
            <v/>
          </cell>
          <cell r="BH697" t="str">
            <v/>
          </cell>
        </row>
        <row r="698">
          <cell r="A698" t="str">
            <v>2042-557</v>
          </cell>
          <cell r="B698" t="str">
            <v xml:space="preserve">MONT-CINE CBIA ALAMEDA                            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>
            <v>0</v>
          </cell>
          <cell r="P698">
            <v>0</v>
          </cell>
          <cell r="Q698">
            <v>0</v>
          </cell>
          <cell r="R698">
            <v>0</v>
          </cell>
          <cell r="S698">
            <v>0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 t="e">
            <v>#REF!</v>
          </cell>
          <cell r="AU698">
            <v>890900076</v>
          </cell>
          <cell r="AV698" t="str">
            <v xml:space="preserve">CINE COLOMBIA S.A.                      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  <cell r="BF698">
            <v>0</v>
          </cell>
          <cell r="BG698" t="str">
            <v/>
          </cell>
          <cell r="BH698" t="str">
            <v/>
          </cell>
        </row>
        <row r="699">
          <cell r="A699" t="str">
            <v>2042-558</v>
          </cell>
          <cell r="B699" t="str">
            <v xml:space="preserve">BTA-CINE CBIA CENTROMAYOR                         </v>
          </cell>
          <cell r="C699">
            <v>0</v>
          </cell>
          <cell r="D699">
            <v>0</v>
          </cell>
          <cell r="E699">
            <v>0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  <cell r="J699">
            <v>0</v>
          </cell>
          <cell r="K699">
            <v>0</v>
          </cell>
          <cell r="L699">
            <v>0</v>
          </cell>
          <cell r="M699">
            <v>0</v>
          </cell>
          <cell r="N699">
            <v>0</v>
          </cell>
          <cell r="O699">
            <v>0</v>
          </cell>
          <cell r="P699">
            <v>0</v>
          </cell>
          <cell r="Q699">
            <v>0</v>
          </cell>
          <cell r="R699">
            <v>0</v>
          </cell>
          <cell r="S699">
            <v>0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>
            <v>0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 t="e">
            <v>#REF!</v>
          </cell>
          <cell r="AU699">
            <v>890900076</v>
          </cell>
          <cell r="AV699" t="str">
            <v xml:space="preserve">CINE COLOMBIA S.A.                      </v>
          </cell>
          <cell r="AW699">
            <v>0</v>
          </cell>
          <cell r="AX699">
            <v>0</v>
          </cell>
          <cell r="AY699">
            <v>0</v>
          </cell>
          <cell r="AZ699">
            <v>0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  <cell r="BF699">
            <v>0</v>
          </cell>
          <cell r="BG699" t="str">
            <v/>
          </cell>
          <cell r="BH699" t="str">
            <v/>
          </cell>
        </row>
        <row r="700">
          <cell r="A700" t="str">
            <v>2042-559</v>
          </cell>
          <cell r="B700" t="str">
            <v xml:space="preserve">CL-CINE CBIA CHIPICHAPE                           </v>
          </cell>
          <cell r="C700">
            <v>0</v>
          </cell>
          <cell r="D700">
            <v>0</v>
          </cell>
          <cell r="E700">
            <v>0</v>
          </cell>
          <cell r="F700">
            <v>0</v>
          </cell>
          <cell r="G700">
            <v>0</v>
          </cell>
          <cell r="H700">
            <v>0</v>
          </cell>
          <cell r="I700">
            <v>0</v>
          </cell>
          <cell r="J700">
            <v>0</v>
          </cell>
          <cell r="K700">
            <v>0</v>
          </cell>
          <cell r="L700">
            <v>0</v>
          </cell>
          <cell r="M700">
            <v>0</v>
          </cell>
          <cell r="N700">
            <v>0</v>
          </cell>
          <cell r="O700">
            <v>0</v>
          </cell>
          <cell r="P700">
            <v>0</v>
          </cell>
          <cell r="Q700">
            <v>0</v>
          </cell>
          <cell r="R700">
            <v>0</v>
          </cell>
          <cell r="S700">
            <v>0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 t="e">
            <v>#REF!</v>
          </cell>
          <cell r="AU700">
            <v>890900076</v>
          </cell>
          <cell r="AV700" t="str">
            <v xml:space="preserve">CINE COLOMBIA S.A.                      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  <cell r="BF700">
            <v>0</v>
          </cell>
          <cell r="BG700" t="str">
            <v/>
          </cell>
          <cell r="BH700" t="str">
            <v/>
          </cell>
        </row>
        <row r="701">
          <cell r="A701" t="str">
            <v>2042-560</v>
          </cell>
          <cell r="B701" t="str">
            <v xml:space="preserve">CGENA-CINE CBIA CARIBE PL                         </v>
          </cell>
          <cell r="C701">
            <v>0</v>
          </cell>
          <cell r="D701">
            <v>0</v>
          </cell>
          <cell r="E701">
            <v>0</v>
          </cell>
          <cell r="F701">
            <v>0</v>
          </cell>
          <cell r="G701">
            <v>0</v>
          </cell>
          <cell r="H701">
            <v>0</v>
          </cell>
          <cell r="I701">
            <v>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>
            <v>0</v>
          </cell>
          <cell r="P701">
            <v>0</v>
          </cell>
          <cell r="Q701">
            <v>0</v>
          </cell>
          <cell r="R701">
            <v>0</v>
          </cell>
          <cell r="S701">
            <v>0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 t="e">
            <v>#REF!</v>
          </cell>
          <cell r="AU701">
            <v>890900076</v>
          </cell>
          <cell r="AV701" t="str">
            <v xml:space="preserve">CINE COLOMBIA S.A.                      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  <cell r="BF701">
            <v>0</v>
          </cell>
          <cell r="BG701" t="str">
            <v/>
          </cell>
          <cell r="BH701" t="str">
            <v/>
          </cell>
        </row>
        <row r="702">
          <cell r="A702" t="str">
            <v>2042-561</v>
          </cell>
          <cell r="B702" t="str">
            <v xml:space="preserve">CL-CINE CBIA COSMOCENTRO                          </v>
          </cell>
          <cell r="C702">
            <v>0</v>
          </cell>
          <cell r="D702">
            <v>0</v>
          </cell>
          <cell r="E702">
            <v>0</v>
          </cell>
          <cell r="F702">
            <v>0</v>
          </cell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K702">
            <v>0</v>
          </cell>
          <cell r="L702">
            <v>0</v>
          </cell>
          <cell r="M702">
            <v>0</v>
          </cell>
          <cell r="N702">
            <v>0</v>
          </cell>
          <cell r="O702">
            <v>0</v>
          </cell>
          <cell r="P702">
            <v>0</v>
          </cell>
          <cell r="Q702">
            <v>0</v>
          </cell>
          <cell r="R702">
            <v>0</v>
          </cell>
          <cell r="S702">
            <v>0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>
            <v>0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 t="e">
            <v>#REF!</v>
          </cell>
          <cell r="AU702">
            <v>890900076</v>
          </cell>
          <cell r="AV702" t="str">
            <v xml:space="preserve">CINE COLOMBIA S.A.                      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>
            <v>0</v>
          </cell>
          <cell r="BC702">
            <v>0</v>
          </cell>
          <cell r="BD702">
            <v>0</v>
          </cell>
          <cell r="BE702">
            <v>0</v>
          </cell>
          <cell r="BF702">
            <v>0</v>
          </cell>
          <cell r="BG702" t="str">
            <v/>
          </cell>
          <cell r="BH702" t="str">
            <v/>
          </cell>
        </row>
        <row r="703">
          <cell r="A703" t="str">
            <v>2042-562</v>
          </cell>
          <cell r="B703" t="str">
            <v xml:space="preserve">BTA-CINE CBIA CENTROMAYOR                         </v>
          </cell>
          <cell r="C703">
            <v>0</v>
          </cell>
          <cell r="D703">
            <v>0</v>
          </cell>
          <cell r="E703">
            <v>0</v>
          </cell>
          <cell r="F703">
            <v>0</v>
          </cell>
          <cell r="G703">
            <v>0</v>
          </cell>
          <cell r="H703">
            <v>0</v>
          </cell>
          <cell r="I703">
            <v>0</v>
          </cell>
          <cell r="J703">
            <v>0</v>
          </cell>
          <cell r="K703">
            <v>0</v>
          </cell>
          <cell r="L703">
            <v>0</v>
          </cell>
          <cell r="M703">
            <v>0</v>
          </cell>
          <cell r="N703">
            <v>0</v>
          </cell>
          <cell r="O703">
            <v>0</v>
          </cell>
          <cell r="P703">
            <v>0</v>
          </cell>
          <cell r="Q703">
            <v>0</v>
          </cell>
          <cell r="R703">
            <v>0</v>
          </cell>
          <cell r="S703">
            <v>0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>
            <v>0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 t="e">
            <v>#REF!</v>
          </cell>
          <cell r="AU703" t="str">
            <v/>
          </cell>
          <cell r="AV703" t="str">
            <v/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>
            <v>0</v>
          </cell>
          <cell r="BC703">
            <v>0</v>
          </cell>
          <cell r="BD703">
            <v>0</v>
          </cell>
          <cell r="BE703">
            <v>0</v>
          </cell>
          <cell r="BF703">
            <v>0</v>
          </cell>
          <cell r="BG703" t="str">
            <v/>
          </cell>
          <cell r="BH703" t="str">
            <v/>
          </cell>
        </row>
        <row r="704">
          <cell r="A704" t="str">
            <v>2042-563</v>
          </cell>
          <cell r="B704" t="str">
            <v xml:space="preserve">MD-CINE CBIA MOLINOS                              </v>
          </cell>
          <cell r="C704">
            <v>0</v>
          </cell>
          <cell r="D704">
            <v>0</v>
          </cell>
          <cell r="E704">
            <v>0</v>
          </cell>
          <cell r="F704">
            <v>0</v>
          </cell>
          <cell r="G704">
            <v>0</v>
          </cell>
          <cell r="H704">
            <v>0</v>
          </cell>
          <cell r="I704">
            <v>0</v>
          </cell>
          <cell r="J704">
            <v>0</v>
          </cell>
          <cell r="K704">
            <v>0</v>
          </cell>
          <cell r="L704">
            <v>0</v>
          </cell>
          <cell r="M704">
            <v>0</v>
          </cell>
          <cell r="N704">
            <v>0</v>
          </cell>
          <cell r="O704">
            <v>0</v>
          </cell>
          <cell r="P704">
            <v>0</v>
          </cell>
          <cell r="Q704">
            <v>0</v>
          </cell>
          <cell r="R704">
            <v>0</v>
          </cell>
          <cell r="S704">
            <v>0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>
            <v>0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 t="e">
            <v>#REF!</v>
          </cell>
          <cell r="AU704">
            <v>890900076</v>
          </cell>
          <cell r="AV704" t="str">
            <v xml:space="preserve">CINE COLOMBIA S.A.                      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  <cell r="BF704">
            <v>0</v>
          </cell>
          <cell r="BG704" t="str">
            <v/>
          </cell>
          <cell r="BH704" t="str">
            <v/>
          </cell>
        </row>
        <row r="705">
          <cell r="A705" t="str">
            <v>2042-564</v>
          </cell>
          <cell r="B705" t="str">
            <v xml:space="preserve">MONT-CINE CBIA ALAMEDA                            </v>
          </cell>
          <cell r="C705">
            <v>0</v>
          </cell>
          <cell r="D705">
            <v>0</v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K705">
            <v>0</v>
          </cell>
          <cell r="L705">
            <v>0</v>
          </cell>
          <cell r="M705">
            <v>0</v>
          </cell>
          <cell r="N705">
            <v>0</v>
          </cell>
          <cell r="O705">
            <v>0</v>
          </cell>
          <cell r="P705">
            <v>0</v>
          </cell>
          <cell r="Q705">
            <v>0</v>
          </cell>
          <cell r="R705">
            <v>0</v>
          </cell>
          <cell r="S705">
            <v>0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 t="e">
            <v>#REF!</v>
          </cell>
          <cell r="AU705">
            <v>890900076</v>
          </cell>
          <cell r="AV705" t="str">
            <v xml:space="preserve">CINE COLOMBIA S.A.                      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  <cell r="BF705">
            <v>0</v>
          </cell>
          <cell r="BG705" t="str">
            <v/>
          </cell>
          <cell r="BH705" t="str">
            <v/>
          </cell>
        </row>
        <row r="706">
          <cell r="A706" t="str">
            <v>2042-565</v>
          </cell>
          <cell r="B706" t="str">
            <v xml:space="preserve">MANIZ-CINE CBIA FUNDADORE                         </v>
          </cell>
          <cell r="C706">
            <v>0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K706">
            <v>0</v>
          </cell>
          <cell r="L706">
            <v>0</v>
          </cell>
          <cell r="M706">
            <v>0</v>
          </cell>
          <cell r="N706">
            <v>0</v>
          </cell>
          <cell r="O706">
            <v>0</v>
          </cell>
          <cell r="P706">
            <v>0</v>
          </cell>
          <cell r="Q706">
            <v>0</v>
          </cell>
          <cell r="R706">
            <v>0</v>
          </cell>
          <cell r="S706">
            <v>0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 t="e">
            <v>#REF!</v>
          </cell>
          <cell r="AU706">
            <v>890900076</v>
          </cell>
          <cell r="AV706" t="str">
            <v xml:space="preserve">CINE COLOMBIA S.A.                      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>
            <v>0</v>
          </cell>
          <cell r="BC706">
            <v>0</v>
          </cell>
          <cell r="BD706">
            <v>0</v>
          </cell>
          <cell r="BE706">
            <v>0</v>
          </cell>
          <cell r="BF706">
            <v>0</v>
          </cell>
          <cell r="BG706" t="str">
            <v/>
          </cell>
          <cell r="BH706" t="str">
            <v/>
          </cell>
        </row>
        <row r="707">
          <cell r="A707" t="str">
            <v>2042-566</v>
          </cell>
          <cell r="B707" t="str">
            <v xml:space="preserve">CL-CINE CBIA COSMOCENTRO                          </v>
          </cell>
          <cell r="C707">
            <v>0</v>
          </cell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M707">
            <v>0</v>
          </cell>
          <cell r="N707">
            <v>0</v>
          </cell>
          <cell r="O707">
            <v>0</v>
          </cell>
          <cell r="P707">
            <v>0</v>
          </cell>
          <cell r="Q707">
            <v>0</v>
          </cell>
          <cell r="R707">
            <v>0</v>
          </cell>
          <cell r="S707">
            <v>0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 t="e">
            <v>#REF!</v>
          </cell>
          <cell r="AU707">
            <v>890900076</v>
          </cell>
          <cell r="AV707" t="str">
            <v xml:space="preserve">CINE COLOMBIA S.A.                      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  <cell r="BF707">
            <v>0</v>
          </cell>
          <cell r="BG707" t="str">
            <v/>
          </cell>
          <cell r="BH707" t="str">
            <v/>
          </cell>
        </row>
        <row r="708">
          <cell r="A708" t="str">
            <v>2042-567</v>
          </cell>
          <cell r="B708" t="str">
            <v xml:space="preserve">BTA-CINE CBIA GALERIAS                            </v>
          </cell>
          <cell r="C708">
            <v>0</v>
          </cell>
          <cell r="D708">
            <v>0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M708">
            <v>0</v>
          </cell>
          <cell r="N708">
            <v>0</v>
          </cell>
          <cell r="O708">
            <v>0</v>
          </cell>
          <cell r="P708">
            <v>0</v>
          </cell>
          <cell r="Q708">
            <v>0</v>
          </cell>
          <cell r="R708">
            <v>0</v>
          </cell>
          <cell r="S708">
            <v>0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>
            <v>0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 t="e">
            <v>#REF!</v>
          </cell>
          <cell r="AU708">
            <v>890900076</v>
          </cell>
          <cell r="AV708" t="str">
            <v xml:space="preserve">CINE COLOMBIA S.A.                      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>
            <v>0</v>
          </cell>
          <cell r="BC708">
            <v>0</v>
          </cell>
          <cell r="BD708">
            <v>0</v>
          </cell>
          <cell r="BE708">
            <v>0</v>
          </cell>
          <cell r="BF708">
            <v>0</v>
          </cell>
          <cell r="BG708" t="str">
            <v/>
          </cell>
          <cell r="BH708" t="str">
            <v/>
          </cell>
        </row>
        <row r="709">
          <cell r="A709" t="str">
            <v>2042-568</v>
          </cell>
          <cell r="B709" t="str">
            <v xml:space="preserve">BTA-CINE CBIA CC ANDINO                           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  <cell r="M709">
            <v>0</v>
          </cell>
          <cell r="N709">
            <v>0</v>
          </cell>
          <cell r="O709">
            <v>0</v>
          </cell>
          <cell r="P709">
            <v>0</v>
          </cell>
          <cell r="Q709">
            <v>0</v>
          </cell>
          <cell r="R709">
            <v>0</v>
          </cell>
          <cell r="S709">
            <v>0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>
            <v>0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 t="e">
            <v>#REF!</v>
          </cell>
          <cell r="AU709">
            <v>890900076</v>
          </cell>
          <cell r="AV709" t="str">
            <v xml:space="preserve">CINE COLOMBIA S.A.                      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  <cell r="BF709">
            <v>0</v>
          </cell>
          <cell r="BG709" t="str">
            <v/>
          </cell>
          <cell r="BH709" t="str">
            <v/>
          </cell>
        </row>
        <row r="710">
          <cell r="A710" t="str">
            <v>2042-569</v>
          </cell>
          <cell r="B710" t="str">
            <v xml:space="preserve">BQ-CINE CBIA BUENAVISTA                           </v>
          </cell>
          <cell r="C710">
            <v>0</v>
          </cell>
          <cell r="D710">
            <v>0</v>
          </cell>
          <cell r="E710">
            <v>0</v>
          </cell>
          <cell r="F710">
            <v>0</v>
          </cell>
          <cell r="G710">
            <v>0</v>
          </cell>
          <cell r="H710">
            <v>0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  <cell r="M710">
            <v>0</v>
          </cell>
          <cell r="N710">
            <v>0</v>
          </cell>
          <cell r="O710">
            <v>0</v>
          </cell>
          <cell r="P710">
            <v>0</v>
          </cell>
          <cell r="Q710">
            <v>0</v>
          </cell>
          <cell r="R710">
            <v>0</v>
          </cell>
          <cell r="S710">
            <v>0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>
            <v>0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 t="e">
            <v>#REF!</v>
          </cell>
          <cell r="AU710">
            <v>890900076</v>
          </cell>
          <cell r="AV710" t="str">
            <v xml:space="preserve">CINE COLOMBIA S.A.                      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  <cell r="BF710">
            <v>0</v>
          </cell>
          <cell r="BG710" t="str">
            <v/>
          </cell>
          <cell r="BH710" t="str">
            <v/>
          </cell>
        </row>
        <row r="711">
          <cell r="A711" t="str">
            <v>2042-570</v>
          </cell>
          <cell r="B711" t="str">
            <v xml:space="preserve">BQ-CINE CBIA BUENAVISTA                           </v>
          </cell>
          <cell r="C711">
            <v>0</v>
          </cell>
          <cell r="D711">
            <v>0</v>
          </cell>
          <cell r="E711">
            <v>0</v>
          </cell>
          <cell r="F711">
            <v>0</v>
          </cell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  <cell r="M711">
            <v>0</v>
          </cell>
          <cell r="N711">
            <v>0</v>
          </cell>
          <cell r="O711">
            <v>0</v>
          </cell>
          <cell r="P711">
            <v>0</v>
          </cell>
          <cell r="Q711">
            <v>0</v>
          </cell>
          <cell r="R711">
            <v>0</v>
          </cell>
          <cell r="S711">
            <v>0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>
            <v>0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 t="e">
            <v>#REF!</v>
          </cell>
          <cell r="AU711">
            <v>890900076</v>
          </cell>
          <cell r="AV711" t="str">
            <v xml:space="preserve">CINE COLOMBIA S.A.                      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  <cell r="BF711">
            <v>0</v>
          </cell>
          <cell r="BG711" t="str">
            <v/>
          </cell>
          <cell r="BH711" t="str">
            <v/>
          </cell>
        </row>
        <row r="712">
          <cell r="A712" t="str">
            <v>2042-571</v>
          </cell>
          <cell r="B712" t="str">
            <v xml:space="preserve">BTA-CINE CBIA GRANESTACIO                         </v>
          </cell>
          <cell r="C712">
            <v>0</v>
          </cell>
          <cell r="D712">
            <v>0</v>
          </cell>
          <cell r="E712">
            <v>0</v>
          </cell>
          <cell r="F712">
            <v>0</v>
          </cell>
          <cell r="G712">
            <v>0</v>
          </cell>
          <cell r="H712">
            <v>0</v>
          </cell>
          <cell r="I712">
            <v>0</v>
          </cell>
          <cell r="J712">
            <v>0</v>
          </cell>
          <cell r="K712">
            <v>0</v>
          </cell>
          <cell r="L712">
            <v>0</v>
          </cell>
          <cell r="M712">
            <v>0</v>
          </cell>
          <cell r="N712">
            <v>0</v>
          </cell>
          <cell r="O712">
            <v>0</v>
          </cell>
          <cell r="P712">
            <v>0</v>
          </cell>
          <cell r="Q712">
            <v>0</v>
          </cell>
          <cell r="R712">
            <v>0</v>
          </cell>
          <cell r="S712">
            <v>0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>
            <v>0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 t="e">
            <v>#REF!</v>
          </cell>
          <cell r="AU712" t="str">
            <v/>
          </cell>
          <cell r="AV712" t="str">
            <v/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  <cell r="BF712">
            <v>0</v>
          </cell>
          <cell r="BG712" t="str">
            <v/>
          </cell>
          <cell r="BH712" t="str">
            <v/>
          </cell>
        </row>
        <row r="713">
          <cell r="A713" t="str">
            <v>2042-572</v>
          </cell>
          <cell r="B713" t="str">
            <v xml:space="preserve">BTA-CINE CBIA GRANESTACIO                         </v>
          </cell>
          <cell r="C713">
            <v>0</v>
          </cell>
          <cell r="D713">
            <v>0</v>
          </cell>
          <cell r="E713">
            <v>0</v>
          </cell>
          <cell r="F713">
            <v>0</v>
          </cell>
          <cell r="G713">
            <v>0</v>
          </cell>
          <cell r="H713">
            <v>0</v>
          </cell>
          <cell r="I713">
            <v>0</v>
          </cell>
          <cell r="J713">
            <v>0</v>
          </cell>
          <cell r="K713">
            <v>0</v>
          </cell>
          <cell r="L713">
            <v>0</v>
          </cell>
          <cell r="M713">
            <v>0</v>
          </cell>
          <cell r="N713">
            <v>0</v>
          </cell>
          <cell r="O713">
            <v>0</v>
          </cell>
          <cell r="P713">
            <v>0</v>
          </cell>
          <cell r="Q713">
            <v>0</v>
          </cell>
          <cell r="R713">
            <v>0</v>
          </cell>
          <cell r="S713">
            <v>0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 t="e">
            <v>#REF!</v>
          </cell>
          <cell r="AU713">
            <v>890900076</v>
          </cell>
          <cell r="AV713" t="str">
            <v xml:space="preserve">CINE COLOMBIA S.A.                      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>
            <v>0</v>
          </cell>
          <cell r="BC713">
            <v>0</v>
          </cell>
          <cell r="BD713">
            <v>0</v>
          </cell>
          <cell r="BE713">
            <v>0</v>
          </cell>
          <cell r="BF713">
            <v>0</v>
          </cell>
          <cell r="BG713" t="str">
            <v/>
          </cell>
          <cell r="BH713" t="str">
            <v/>
          </cell>
        </row>
        <row r="714">
          <cell r="A714" t="str">
            <v>2042-573</v>
          </cell>
          <cell r="B714" t="str">
            <v xml:space="preserve">BTA-CINE CBIA GALERIAS                            </v>
          </cell>
          <cell r="C714">
            <v>0</v>
          </cell>
          <cell r="D714">
            <v>0</v>
          </cell>
          <cell r="E714">
            <v>0</v>
          </cell>
          <cell r="F714">
            <v>0</v>
          </cell>
          <cell r="G714">
            <v>0</v>
          </cell>
          <cell r="H714">
            <v>0</v>
          </cell>
          <cell r="I714">
            <v>0</v>
          </cell>
          <cell r="J714">
            <v>0</v>
          </cell>
          <cell r="K714">
            <v>0</v>
          </cell>
          <cell r="L714">
            <v>0</v>
          </cell>
          <cell r="M714">
            <v>0</v>
          </cell>
          <cell r="N714">
            <v>0</v>
          </cell>
          <cell r="O714">
            <v>0</v>
          </cell>
          <cell r="P714">
            <v>0</v>
          </cell>
          <cell r="Q714">
            <v>0</v>
          </cell>
          <cell r="R714">
            <v>0</v>
          </cell>
          <cell r="S714">
            <v>0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>
            <v>0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 t="e">
            <v>#REF!</v>
          </cell>
          <cell r="AU714">
            <v>890900076</v>
          </cell>
          <cell r="AV714" t="str">
            <v xml:space="preserve">CINE COLOMBIA S.A.                      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>
            <v>0</v>
          </cell>
          <cell r="BC714">
            <v>0</v>
          </cell>
          <cell r="BD714">
            <v>0</v>
          </cell>
          <cell r="BE714">
            <v>0</v>
          </cell>
          <cell r="BF714">
            <v>0</v>
          </cell>
          <cell r="BG714" t="str">
            <v/>
          </cell>
          <cell r="BH714" t="str">
            <v/>
          </cell>
        </row>
        <row r="715">
          <cell r="A715" t="str">
            <v>2042-574</v>
          </cell>
          <cell r="B715" t="str">
            <v xml:space="preserve">MD-CINE CBIA OVIEDO                               </v>
          </cell>
          <cell r="C715">
            <v>0</v>
          </cell>
          <cell r="D715">
            <v>0</v>
          </cell>
          <cell r="E715">
            <v>0</v>
          </cell>
          <cell r="F715">
            <v>0</v>
          </cell>
          <cell r="G715">
            <v>0</v>
          </cell>
          <cell r="H715">
            <v>0</v>
          </cell>
          <cell r="I715">
            <v>0</v>
          </cell>
          <cell r="J715">
            <v>0</v>
          </cell>
          <cell r="K715">
            <v>0</v>
          </cell>
          <cell r="L715">
            <v>0</v>
          </cell>
          <cell r="M715">
            <v>0</v>
          </cell>
          <cell r="N715">
            <v>0</v>
          </cell>
          <cell r="O715">
            <v>0</v>
          </cell>
          <cell r="P715">
            <v>0</v>
          </cell>
          <cell r="Q715">
            <v>0</v>
          </cell>
          <cell r="R715">
            <v>0</v>
          </cell>
          <cell r="S715">
            <v>0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>
            <v>0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 t="e">
            <v>#REF!</v>
          </cell>
          <cell r="AU715">
            <v>890900076</v>
          </cell>
          <cell r="AV715" t="str">
            <v xml:space="preserve">CINE COLOMBIA S.A.                      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>
            <v>0</v>
          </cell>
          <cell r="BC715">
            <v>0</v>
          </cell>
          <cell r="BD715">
            <v>0</v>
          </cell>
          <cell r="BE715">
            <v>0</v>
          </cell>
          <cell r="BF715">
            <v>0</v>
          </cell>
          <cell r="BG715" t="str">
            <v/>
          </cell>
          <cell r="BH715" t="str">
            <v/>
          </cell>
        </row>
        <row r="716">
          <cell r="A716" t="str">
            <v>2042-575</v>
          </cell>
          <cell r="B716" t="str">
            <v xml:space="preserve">CL-CINE CBIA RIO CAUCA                            </v>
          </cell>
          <cell r="C716">
            <v>0</v>
          </cell>
          <cell r="D716">
            <v>0</v>
          </cell>
          <cell r="E716">
            <v>0</v>
          </cell>
          <cell r="F716">
            <v>0</v>
          </cell>
          <cell r="G716">
            <v>0</v>
          </cell>
          <cell r="H716">
            <v>0</v>
          </cell>
          <cell r="I716">
            <v>0</v>
          </cell>
          <cell r="J716">
            <v>0</v>
          </cell>
          <cell r="K716">
            <v>0</v>
          </cell>
          <cell r="L716">
            <v>0</v>
          </cell>
          <cell r="M716">
            <v>0</v>
          </cell>
          <cell r="N716">
            <v>0</v>
          </cell>
          <cell r="O716">
            <v>0</v>
          </cell>
          <cell r="P716">
            <v>0</v>
          </cell>
          <cell r="Q716">
            <v>0</v>
          </cell>
          <cell r="R716">
            <v>0</v>
          </cell>
          <cell r="S716">
            <v>0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>
            <v>0</v>
          </cell>
          <cell r="AH716">
            <v>0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 t="e">
            <v>#REF!</v>
          </cell>
          <cell r="AU716">
            <v>890900076</v>
          </cell>
          <cell r="AV716" t="str">
            <v xml:space="preserve">CINE COLOMBIA S.A.                      </v>
          </cell>
          <cell r="AW716">
            <v>0</v>
          </cell>
          <cell r="AX716">
            <v>0</v>
          </cell>
          <cell r="AY716">
            <v>0</v>
          </cell>
          <cell r="AZ716">
            <v>0</v>
          </cell>
          <cell r="BA716">
            <v>0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  <cell r="BF716">
            <v>0</v>
          </cell>
          <cell r="BG716" t="str">
            <v/>
          </cell>
          <cell r="BH716" t="str">
            <v/>
          </cell>
        </row>
        <row r="717">
          <cell r="A717" t="str">
            <v>2042-576</v>
          </cell>
          <cell r="B717" t="str">
            <v xml:space="preserve">ARM-CINE CBIA PORTALQUIND                         </v>
          </cell>
          <cell r="C717">
            <v>0</v>
          </cell>
          <cell r="D717">
            <v>0</v>
          </cell>
          <cell r="E717">
            <v>0</v>
          </cell>
          <cell r="F717">
            <v>0</v>
          </cell>
          <cell r="G717">
            <v>0</v>
          </cell>
          <cell r="H717">
            <v>0</v>
          </cell>
          <cell r="I717">
            <v>0</v>
          </cell>
          <cell r="J717">
            <v>0</v>
          </cell>
          <cell r="K717">
            <v>0</v>
          </cell>
          <cell r="L717">
            <v>0</v>
          </cell>
          <cell r="M717">
            <v>0</v>
          </cell>
          <cell r="N717">
            <v>0</v>
          </cell>
          <cell r="O717">
            <v>0</v>
          </cell>
          <cell r="P717">
            <v>0</v>
          </cell>
          <cell r="Q717">
            <v>0</v>
          </cell>
          <cell r="R717">
            <v>0</v>
          </cell>
          <cell r="S717">
            <v>0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>
            <v>0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 t="e">
            <v>#REF!</v>
          </cell>
          <cell r="AU717">
            <v>890900076</v>
          </cell>
          <cell r="AV717" t="str">
            <v xml:space="preserve">CINE COLOMBIA S.A.                      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>
            <v>0</v>
          </cell>
          <cell r="BC717">
            <v>0</v>
          </cell>
          <cell r="BD717">
            <v>0</v>
          </cell>
          <cell r="BE717">
            <v>0</v>
          </cell>
          <cell r="BF717">
            <v>0</v>
          </cell>
          <cell r="BG717" t="str">
            <v/>
          </cell>
          <cell r="BH717" t="str">
            <v/>
          </cell>
        </row>
        <row r="718">
          <cell r="A718" t="str">
            <v>2042-577</v>
          </cell>
          <cell r="B718" t="str">
            <v xml:space="preserve">BTA-CINE CBIA CC SANTAFE                          </v>
          </cell>
          <cell r="C718">
            <v>0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H718">
            <v>0</v>
          </cell>
          <cell r="I718">
            <v>0</v>
          </cell>
          <cell r="J718">
            <v>0</v>
          </cell>
          <cell r="K718">
            <v>0</v>
          </cell>
          <cell r="L718">
            <v>0</v>
          </cell>
          <cell r="M718">
            <v>0</v>
          </cell>
          <cell r="N718">
            <v>0</v>
          </cell>
          <cell r="O718">
            <v>0</v>
          </cell>
          <cell r="P718">
            <v>0</v>
          </cell>
          <cell r="Q718">
            <v>0</v>
          </cell>
          <cell r="R718">
            <v>0</v>
          </cell>
          <cell r="S718">
            <v>0</v>
          </cell>
          <cell r="T718">
            <v>0</v>
          </cell>
          <cell r="U718">
            <v>0</v>
          </cell>
          <cell r="V718">
            <v>0</v>
          </cell>
          <cell r="W718">
            <v>0</v>
          </cell>
          <cell r="X718">
            <v>0</v>
          </cell>
          <cell r="Y718">
            <v>0</v>
          </cell>
          <cell r="Z718">
            <v>0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>
            <v>0</v>
          </cell>
          <cell r="AO718">
            <v>0</v>
          </cell>
          <cell r="AP718">
            <v>0</v>
          </cell>
          <cell r="AQ718">
            <v>0</v>
          </cell>
          <cell r="AR718">
            <v>0</v>
          </cell>
          <cell r="AS718" t="e">
            <v>#REF!</v>
          </cell>
          <cell r="AU718">
            <v>890900076</v>
          </cell>
          <cell r="AV718" t="str">
            <v xml:space="preserve">CINE COLOMBIA S.A.                      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  <cell r="BF718">
            <v>0</v>
          </cell>
          <cell r="BG718" t="str">
            <v/>
          </cell>
          <cell r="BH718" t="str">
            <v/>
          </cell>
        </row>
        <row r="719">
          <cell r="A719" t="str">
            <v>2042-578</v>
          </cell>
          <cell r="B719" t="str">
            <v xml:space="preserve">CL-CINE CBIA COSMOCENTRO                          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  <cell r="P719">
            <v>0</v>
          </cell>
          <cell r="Q719">
            <v>0</v>
          </cell>
          <cell r="R719">
            <v>0</v>
          </cell>
          <cell r="S719">
            <v>0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>
            <v>0</v>
          </cell>
          <cell r="AJ719">
            <v>0</v>
          </cell>
          <cell r="AK719">
            <v>0</v>
          </cell>
          <cell r="AL719">
            <v>0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 t="e">
            <v>#REF!</v>
          </cell>
          <cell r="AU719">
            <v>890900076</v>
          </cell>
          <cell r="AV719" t="str">
            <v xml:space="preserve">CINE COLOMBIA S.A.                      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>
            <v>0</v>
          </cell>
          <cell r="BC719">
            <v>0</v>
          </cell>
          <cell r="BD719">
            <v>0</v>
          </cell>
          <cell r="BE719">
            <v>0</v>
          </cell>
          <cell r="BF719">
            <v>0</v>
          </cell>
          <cell r="BG719" t="str">
            <v/>
          </cell>
          <cell r="BH719" t="str">
            <v/>
          </cell>
        </row>
        <row r="720">
          <cell r="A720" t="str">
            <v>2042-579</v>
          </cell>
          <cell r="B720" t="str">
            <v xml:space="preserve">CL-CINE CBIA COSMOCENTRO                          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  <cell r="P720">
            <v>0</v>
          </cell>
          <cell r="Q720">
            <v>0</v>
          </cell>
          <cell r="R720">
            <v>0</v>
          </cell>
          <cell r="S720">
            <v>0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>
            <v>0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 t="e">
            <v>#REF!</v>
          </cell>
          <cell r="AU720">
            <v>890900076</v>
          </cell>
          <cell r="AV720" t="str">
            <v xml:space="preserve">CINE COLOMBIA S.A.                      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>
            <v>0</v>
          </cell>
          <cell r="BC720">
            <v>0</v>
          </cell>
          <cell r="BD720">
            <v>0</v>
          </cell>
          <cell r="BE720">
            <v>0</v>
          </cell>
          <cell r="BF720">
            <v>0</v>
          </cell>
          <cell r="BG720" t="str">
            <v/>
          </cell>
          <cell r="BH720" t="str">
            <v/>
          </cell>
        </row>
        <row r="721">
          <cell r="A721" t="str">
            <v>2042-580</v>
          </cell>
          <cell r="B721" t="str">
            <v xml:space="preserve">MD-CINE CBIA UNICENTRO                            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  <cell r="P721">
            <v>0</v>
          </cell>
          <cell r="Q721">
            <v>0</v>
          </cell>
          <cell r="R721">
            <v>0</v>
          </cell>
          <cell r="S721">
            <v>0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>
            <v>0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 t="e">
            <v>#REF!</v>
          </cell>
          <cell r="AU721">
            <v>890900076</v>
          </cell>
          <cell r="AV721" t="str">
            <v xml:space="preserve">CINE COLOMBIA S.A.                      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  <cell r="BF721">
            <v>0</v>
          </cell>
          <cell r="BG721" t="str">
            <v/>
          </cell>
          <cell r="BH721" t="str">
            <v/>
          </cell>
        </row>
        <row r="722">
          <cell r="A722" t="str">
            <v>2042-581</v>
          </cell>
          <cell r="B722" t="str">
            <v xml:space="preserve">BTA-CINE CBIA AMERICAS                            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  <cell r="P722">
            <v>0</v>
          </cell>
          <cell r="Q722">
            <v>0</v>
          </cell>
          <cell r="R722">
            <v>0</v>
          </cell>
          <cell r="S722">
            <v>0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 t="e">
            <v>#REF!</v>
          </cell>
          <cell r="AU722">
            <v>890900076</v>
          </cell>
          <cell r="AV722" t="str">
            <v xml:space="preserve">CINE COLOMBIA S.A.                      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  <cell r="BF722">
            <v>0</v>
          </cell>
          <cell r="BG722" t="str">
            <v/>
          </cell>
          <cell r="BH722" t="str">
            <v/>
          </cell>
        </row>
        <row r="723">
          <cell r="A723" t="str">
            <v>2042-582</v>
          </cell>
          <cell r="B723" t="str">
            <v xml:space="preserve">CGENA-CINE CBIA CARIBEL                           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>
            <v>0</v>
          </cell>
          <cell r="N723">
            <v>0</v>
          </cell>
          <cell r="O723">
            <v>0</v>
          </cell>
          <cell r="P723">
            <v>0</v>
          </cell>
          <cell r="Q723">
            <v>0</v>
          </cell>
          <cell r="R723">
            <v>0</v>
          </cell>
          <cell r="S723">
            <v>0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 t="e">
            <v>#REF!</v>
          </cell>
          <cell r="AU723">
            <v>890900076</v>
          </cell>
          <cell r="AV723" t="str">
            <v xml:space="preserve">CINE COLOMBIA S.A.                      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>
            <v>0</v>
          </cell>
          <cell r="BC723">
            <v>0</v>
          </cell>
          <cell r="BD723">
            <v>0</v>
          </cell>
          <cell r="BE723">
            <v>0</v>
          </cell>
          <cell r="BF723">
            <v>0</v>
          </cell>
          <cell r="BG723" t="str">
            <v/>
          </cell>
          <cell r="BH723" t="str">
            <v/>
          </cell>
        </row>
        <row r="724">
          <cell r="A724" t="str">
            <v>2042-583</v>
          </cell>
          <cell r="B724" t="str">
            <v xml:space="preserve">BTA-CINE CBIA AMERICAS                            </v>
          </cell>
          <cell r="C724">
            <v>0</v>
          </cell>
          <cell r="D724">
            <v>0</v>
          </cell>
          <cell r="E724">
            <v>0</v>
          </cell>
          <cell r="F724">
            <v>0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  <cell r="L724">
            <v>0</v>
          </cell>
          <cell r="M724">
            <v>0</v>
          </cell>
          <cell r="N724">
            <v>0</v>
          </cell>
          <cell r="O724">
            <v>0</v>
          </cell>
          <cell r="P724">
            <v>0</v>
          </cell>
          <cell r="Q724">
            <v>0</v>
          </cell>
          <cell r="R724">
            <v>0</v>
          </cell>
          <cell r="S724">
            <v>0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>
            <v>0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 t="e">
            <v>#REF!</v>
          </cell>
          <cell r="AU724">
            <v>890900076</v>
          </cell>
          <cell r="AV724" t="str">
            <v xml:space="preserve">CINE COLOMBIA S.A.                      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  <cell r="BF724">
            <v>0</v>
          </cell>
          <cell r="BG724" t="str">
            <v/>
          </cell>
          <cell r="BH724" t="str">
            <v/>
          </cell>
        </row>
        <row r="725">
          <cell r="A725" t="str">
            <v>2042-584</v>
          </cell>
          <cell r="B725" t="str">
            <v xml:space="preserve">CGENA-CINE CBIA CARIBE PL                         </v>
          </cell>
          <cell r="C725">
            <v>0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  <cell r="M725">
            <v>0</v>
          </cell>
          <cell r="N725">
            <v>0</v>
          </cell>
          <cell r="O725">
            <v>0</v>
          </cell>
          <cell r="P725">
            <v>0</v>
          </cell>
          <cell r="Q725">
            <v>0</v>
          </cell>
          <cell r="R725">
            <v>0</v>
          </cell>
          <cell r="S725">
            <v>0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>
            <v>0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 t="e">
            <v>#REF!</v>
          </cell>
          <cell r="AU725">
            <v>890900076</v>
          </cell>
          <cell r="AV725" t="str">
            <v xml:space="preserve">CINE COLOMBIA S.A.                      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>
            <v>0</v>
          </cell>
          <cell r="BC725">
            <v>0</v>
          </cell>
          <cell r="BD725">
            <v>0</v>
          </cell>
          <cell r="BE725">
            <v>0</v>
          </cell>
          <cell r="BF725">
            <v>0</v>
          </cell>
          <cell r="BG725" t="str">
            <v/>
          </cell>
          <cell r="BH725" t="str">
            <v/>
          </cell>
        </row>
        <row r="726">
          <cell r="A726" t="str">
            <v>2042-585</v>
          </cell>
          <cell r="B726" t="str">
            <v xml:space="preserve">CL-CINE CBIA PALMETO                              </v>
          </cell>
          <cell r="C726">
            <v>0</v>
          </cell>
          <cell r="D726">
            <v>0</v>
          </cell>
          <cell r="E726">
            <v>0</v>
          </cell>
          <cell r="F726">
            <v>0</v>
          </cell>
          <cell r="G726">
            <v>0</v>
          </cell>
          <cell r="H726">
            <v>0</v>
          </cell>
          <cell r="I726">
            <v>0</v>
          </cell>
          <cell r="J726">
            <v>0</v>
          </cell>
          <cell r="K726">
            <v>0</v>
          </cell>
          <cell r="L726">
            <v>0</v>
          </cell>
          <cell r="M726">
            <v>0</v>
          </cell>
          <cell r="N726">
            <v>0</v>
          </cell>
          <cell r="O726">
            <v>0</v>
          </cell>
          <cell r="P726">
            <v>0</v>
          </cell>
          <cell r="Q726">
            <v>0</v>
          </cell>
          <cell r="R726">
            <v>0</v>
          </cell>
          <cell r="S726">
            <v>0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>
            <v>0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 t="e">
            <v>#REF!</v>
          </cell>
          <cell r="AU726">
            <v>890900076</v>
          </cell>
          <cell r="AV726" t="str">
            <v xml:space="preserve">CINE COLOMBIA S.A.                      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>
            <v>0</v>
          </cell>
          <cell r="BC726">
            <v>0</v>
          </cell>
          <cell r="BD726">
            <v>0</v>
          </cell>
          <cell r="BE726">
            <v>0</v>
          </cell>
          <cell r="BF726">
            <v>0</v>
          </cell>
          <cell r="BG726" t="str">
            <v/>
          </cell>
          <cell r="BH726" t="str">
            <v/>
          </cell>
        </row>
        <row r="727">
          <cell r="A727" t="str">
            <v>2042-586</v>
          </cell>
          <cell r="B727" t="str">
            <v xml:space="preserve">CGENA-CINE CBIA CASTELLAN                         </v>
          </cell>
          <cell r="C727">
            <v>0</v>
          </cell>
          <cell r="D727">
            <v>0</v>
          </cell>
          <cell r="E727">
            <v>0</v>
          </cell>
          <cell r="F727">
            <v>0</v>
          </cell>
          <cell r="G727">
            <v>0</v>
          </cell>
          <cell r="H727">
            <v>0</v>
          </cell>
          <cell r="I727">
            <v>0</v>
          </cell>
          <cell r="J727">
            <v>0</v>
          </cell>
          <cell r="K727">
            <v>0</v>
          </cell>
          <cell r="L727">
            <v>0</v>
          </cell>
          <cell r="M727">
            <v>0</v>
          </cell>
          <cell r="N727">
            <v>0</v>
          </cell>
          <cell r="O727">
            <v>0</v>
          </cell>
          <cell r="P727">
            <v>0</v>
          </cell>
          <cell r="Q727">
            <v>0</v>
          </cell>
          <cell r="R727">
            <v>0</v>
          </cell>
          <cell r="S727">
            <v>0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>
            <v>0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 t="e">
            <v>#REF!</v>
          </cell>
          <cell r="AU727">
            <v>890900076</v>
          </cell>
          <cell r="AV727" t="str">
            <v xml:space="preserve">CINE COLOMBIA S.A.                      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>
            <v>0</v>
          </cell>
          <cell r="BC727">
            <v>0</v>
          </cell>
          <cell r="BD727">
            <v>0</v>
          </cell>
          <cell r="BE727">
            <v>0</v>
          </cell>
          <cell r="BF727">
            <v>0</v>
          </cell>
          <cell r="BG727" t="str">
            <v/>
          </cell>
          <cell r="BH727" t="str">
            <v/>
          </cell>
        </row>
        <row r="728">
          <cell r="A728" t="str">
            <v>2042-587</v>
          </cell>
          <cell r="B728" t="str">
            <v xml:space="preserve">BQ-CINE CBIA BUENAVISTA                           </v>
          </cell>
          <cell r="C728">
            <v>0</v>
          </cell>
          <cell r="D728">
            <v>0</v>
          </cell>
          <cell r="E728">
            <v>0</v>
          </cell>
          <cell r="F728">
            <v>0</v>
          </cell>
          <cell r="G728">
            <v>0</v>
          </cell>
          <cell r="H728">
            <v>0</v>
          </cell>
          <cell r="I728">
            <v>0</v>
          </cell>
          <cell r="J728">
            <v>0</v>
          </cell>
          <cell r="K728">
            <v>0</v>
          </cell>
          <cell r="L728">
            <v>0</v>
          </cell>
          <cell r="M728">
            <v>0</v>
          </cell>
          <cell r="N728">
            <v>0</v>
          </cell>
          <cell r="O728">
            <v>0</v>
          </cell>
          <cell r="P728">
            <v>0</v>
          </cell>
          <cell r="Q728">
            <v>0</v>
          </cell>
          <cell r="R728">
            <v>0</v>
          </cell>
          <cell r="S728">
            <v>0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>
            <v>0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 t="e">
            <v>#REF!</v>
          </cell>
          <cell r="AU728">
            <v>890900076</v>
          </cell>
          <cell r="AV728" t="str">
            <v xml:space="preserve">CINE COLOMBIA S.A.                      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  <cell r="BF728">
            <v>0</v>
          </cell>
          <cell r="BG728" t="str">
            <v/>
          </cell>
          <cell r="BH728" t="str">
            <v/>
          </cell>
        </row>
        <row r="729">
          <cell r="A729" t="str">
            <v>2042-588</v>
          </cell>
          <cell r="B729" t="str">
            <v xml:space="preserve">BTA-CINE CBIA CENTROMAYOR                         </v>
          </cell>
          <cell r="C729">
            <v>0</v>
          </cell>
          <cell r="D729">
            <v>0</v>
          </cell>
          <cell r="E729">
            <v>0</v>
          </cell>
          <cell r="F729">
            <v>0</v>
          </cell>
          <cell r="G729">
            <v>0</v>
          </cell>
          <cell r="H729">
            <v>0</v>
          </cell>
          <cell r="I729">
            <v>0</v>
          </cell>
          <cell r="J729">
            <v>0</v>
          </cell>
          <cell r="K729">
            <v>0</v>
          </cell>
          <cell r="L729">
            <v>0</v>
          </cell>
          <cell r="M729">
            <v>0</v>
          </cell>
          <cell r="N729">
            <v>0</v>
          </cell>
          <cell r="O729">
            <v>0</v>
          </cell>
          <cell r="P729">
            <v>0</v>
          </cell>
          <cell r="Q729">
            <v>0</v>
          </cell>
          <cell r="R729">
            <v>0</v>
          </cell>
          <cell r="S729">
            <v>0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>
            <v>0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 t="e">
            <v>#REF!</v>
          </cell>
          <cell r="AU729">
            <v>890900076</v>
          </cell>
          <cell r="AV729" t="str">
            <v xml:space="preserve">CINE COLOMBIA S.A.                      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>
            <v>0</v>
          </cell>
          <cell r="BC729">
            <v>0</v>
          </cell>
          <cell r="BD729">
            <v>0</v>
          </cell>
          <cell r="BE729">
            <v>0</v>
          </cell>
          <cell r="BF729">
            <v>0</v>
          </cell>
          <cell r="BG729" t="str">
            <v/>
          </cell>
          <cell r="BH729" t="str">
            <v/>
          </cell>
        </row>
        <row r="730">
          <cell r="A730" t="str">
            <v>2042-589</v>
          </cell>
          <cell r="B730" t="str">
            <v xml:space="preserve">CL-CINE CBIA CHIPICHAPE                           </v>
          </cell>
          <cell r="C730">
            <v>0</v>
          </cell>
          <cell r="D730">
            <v>0</v>
          </cell>
          <cell r="E730">
            <v>0</v>
          </cell>
          <cell r="F730">
            <v>0</v>
          </cell>
          <cell r="G730">
            <v>0</v>
          </cell>
          <cell r="H730">
            <v>0</v>
          </cell>
          <cell r="I730">
            <v>0</v>
          </cell>
          <cell r="J730">
            <v>0</v>
          </cell>
          <cell r="K730">
            <v>0</v>
          </cell>
          <cell r="L730">
            <v>0</v>
          </cell>
          <cell r="M730">
            <v>0</v>
          </cell>
          <cell r="N730">
            <v>0</v>
          </cell>
          <cell r="O730">
            <v>0</v>
          </cell>
          <cell r="P730">
            <v>0</v>
          </cell>
          <cell r="Q730">
            <v>0</v>
          </cell>
          <cell r="R730">
            <v>0</v>
          </cell>
          <cell r="S730">
            <v>0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>
            <v>0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 t="e">
            <v>#REF!</v>
          </cell>
          <cell r="AU730">
            <v>890900076</v>
          </cell>
          <cell r="AV730" t="str">
            <v xml:space="preserve">CINE COLOMBIA S.A.                      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>
            <v>0</v>
          </cell>
          <cell r="BC730">
            <v>0</v>
          </cell>
          <cell r="BD730">
            <v>0</v>
          </cell>
          <cell r="BE730">
            <v>0</v>
          </cell>
          <cell r="BF730">
            <v>0</v>
          </cell>
          <cell r="BG730" t="str">
            <v/>
          </cell>
          <cell r="BH730" t="str">
            <v/>
          </cell>
        </row>
        <row r="731">
          <cell r="A731" t="str">
            <v>2042-590</v>
          </cell>
          <cell r="B731" t="str">
            <v xml:space="preserve">MD-CINE CBIA OVIEDO                               </v>
          </cell>
          <cell r="C731">
            <v>0</v>
          </cell>
          <cell r="D731">
            <v>0</v>
          </cell>
          <cell r="E731">
            <v>0</v>
          </cell>
          <cell r="F731">
            <v>0</v>
          </cell>
          <cell r="G731">
            <v>0</v>
          </cell>
          <cell r="H731">
            <v>0</v>
          </cell>
          <cell r="I731">
            <v>0</v>
          </cell>
          <cell r="J731">
            <v>0</v>
          </cell>
          <cell r="K731">
            <v>0</v>
          </cell>
          <cell r="L731">
            <v>0</v>
          </cell>
          <cell r="M731">
            <v>0</v>
          </cell>
          <cell r="N731">
            <v>0</v>
          </cell>
          <cell r="O731">
            <v>0</v>
          </cell>
          <cell r="P731">
            <v>0</v>
          </cell>
          <cell r="Q731">
            <v>0</v>
          </cell>
          <cell r="R731">
            <v>0</v>
          </cell>
          <cell r="S731">
            <v>0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>
            <v>0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 t="e">
            <v>#REF!</v>
          </cell>
          <cell r="AU731">
            <v>890900076</v>
          </cell>
          <cell r="AV731" t="str">
            <v xml:space="preserve">CINE COLOMBIA S.A.                      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>
            <v>0</v>
          </cell>
          <cell r="BC731">
            <v>0</v>
          </cell>
          <cell r="BD731">
            <v>0</v>
          </cell>
          <cell r="BE731">
            <v>0</v>
          </cell>
          <cell r="BF731">
            <v>0</v>
          </cell>
          <cell r="BG731" t="str">
            <v/>
          </cell>
          <cell r="BH731" t="str">
            <v/>
          </cell>
        </row>
        <row r="732">
          <cell r="A732" t="str">
            <v>2042-591</v>
          </cell>
          <cell r="B732" t="str">
            <v xml:space="preserve">CGENA-CINE CBIA CASTELLAN                         </v>
          </cell>
          <cell r="C732">
            <v>0</v>
          </cell>
          <cell r="D732">
            <v>0</v>
          </cell>
          <cell r="E732">
            <v>0</v>
          </cell>
          <cell r="F732">
            <v>0</v>
          </cell>
          <cell r="G732">
            <v>0</v>
          </cell>
          <cell r="H732">
            <v>0</v>
          </cell>
          <cell r="I732">
            <v>0</v>
          </cell>
          <cell r="J732">
            <v>0</v>
          </cell>
          <cell r="K732">
            <v>0</v>
          </cell>
          <cell r="L732">
            <v>0</v>
          </cell>
          <cell r="M732">
            <v>0</v>
          </cell>
          <cell r="N732">
            <v>0</v>
          </cell>
          <cell r="O732">
            <v>0</v>
          </cell>
          <cell r="P732">
            <v>0</v>
          </cell>
          <cell r="Q732">
            <v>0</v>
          </cell>
          <cell r="R732">
            <v>0</v>
          </cell>
          <cell r="S732">
            <v>0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>
            <v>0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 t="e">
            <v>#REF!</v>
          </cell>
          <cell r="AU732">
            <v>890900076</v>
          </cell>
          <cell r="AV732" t="str">
            <v xml:space="preserve">CINE COLOMBIA S.A.                      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>
            <v>0</v>
          </cell>
          <cell r="BC732">
            <v>0</v>
          </cell>
          <cell r="BD732">
            <v>0</v>
          </cell>
          <cell r="BE732">
            <v>0</v>
          </cell>
          <cell r="BF732">
            <v>0</v>
          </cell>
          <cell r="BG732" t="str">
            <v/>
          </cell>
          <cell r="BH732" t="str">
            <v/>
          </cell>
        </row>
        <row r="733">
          <cell r="A733" t="str">
            <v>2042-592</v>
          </cell>
          <cell r="B733" t="str">
            <v xml:space="preserve">CGENA-CINE CBIA CASTELLAN                         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  <cell r="P733">
            <v>0</v>
          </cell>
          <cell r="Q733">
            <v>0</v>
          </cell>
          <cell r="R733">
            <v>0</v>
          </cell>
          <cell r="S733">
            <v>0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>
            <v>0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 t="e">
            <v>#REF!</v>
          </cell>
          <cell r="AU733">
            <v>890900076</v>
          </cell>
          <cell r="AV733" t="str">
            <v xml:space="preserve">CINE COLOMBIA S.A.                      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>
            <v>0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  <cell r="BF733">
            <v>0</v>
          </cell>
          <cell r="BG733" t="str">
            <v/>
          </cell>
          <cell r="BH733" t="str">
            <v/>
          </cell>
        </row>
        <row r="734">
          <cell r="A734" t="str">
            <v>2042-593</v>
          </cell>
          <cell r="B734" t="str">
            <v xml:space="preserve">BTA-CINE CBIA CC ANDINO                           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  <cell r="P734">
            <v>0</v>
          </cell>
          <cell r="Q734">
            <v>0</v>
          </cell>
          <cell r="R734">
            <v>0</v>
          </cell>
          <cell r="S734">
            <v>0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>
            <v>0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 t="e">
            <v>#REF!</v>
          </cell>
          <cell r="AU734">
            <v>890900076</v>
          </cell>
          <cell r="AV734" t="str">
            <v xml:space="preserve">CINE COLOMBIA S.A.                      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  <cell r="BF734">
            <v>0</v>
          </cell>
          <cell r="BG734" t="str">
            <v/>
          </cell>
          <cell r="BH734" t="str">
            <v/>
          </cell>
        </row>
        <row r="735">
          <cell r="A735" t="str">
            <v>2042-594</v>
          </cell>
          <cell r="B735" t="str">
            <v xml:space="preserve">BQ-CINE CBIA BUENAVISTA I                         </v>
          </cell>
          <cell r="C735">
            <v>0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0</v>
          </cell>
          <cell r="Q735">
            <v>0</v>
          </cell>
          <cell r="R735">
            <v>0</v>
          </cell>
          <cell r="S735">
            <v>0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>
            <v>0</v>
          </cell>
          <cell r="AH735">
            <v>0</v>
          </cell>
          <cell r="AI735">
            <v>0</v>
          </cell>
          <cell r="AJ735">
            <v>0</v>
          </cell>
          <cell r="AK735">
            <v>0</v>
          </cell>
          <cell r="AL735">
            <v>0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 t="e">
            <v>#REF!</v>
          </cell>
          <cell r="AU735">
            <v>890900076</v>
          </cell>
          <cell r="AV735" t="str">
            <v xml:space="preserve">CINE COLOMBIA S.A.                      </v>
          </cell>
          <cell r="AW735">
            <v>0</v>
          </cell>
          <cell r="AX735">
            <v>0</v>
          </cell>
          <cell r="AY735">
            <v>0</v>
          </cell>
          <cell r="AZ735">
            <v>0</v>
          </cell>
          <cell r="BA735">
            <v>0</v>
          </cell>
          <cell r="BB735">
            <v>0</v>
          </cell>
          <cell r="BC735">
            <v>0</v>
          </cell>
          <cell r="BD735">
            <v>0</v>
          </cell>
          <cell r="BE735">
            <v>0</v>
          </cell>
          <cell r="BF735">
            <v>0</v>
          </cell>
          <cell r="BG735" t="str">
            <v/>
          </cell>
          <cell r="BH735" t="str">
            <v/>
          </cell>
        </row>
        <row r="736">
          <cell r="A736" t="str">
            <v>2042-595</v>
          </cell>
          <cell r="B736" t="str">
            <v xml:space="preserve">CL-CINE CBIA UNICENTRO                            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  <cell r="P736">
            <v>0</v>
          </cell>
          <cell r="Q736">
            <v>0</v>
          </cell>
          <cell r="R736">
            <v>0</v>
          </cell>
          <cell r="S736">
            <v>0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>
            <v>0</v>
          </cell>
          <cell r="AI736">
            <v>0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 t="e">
            <v>#REF!</v>
          </cell>
          <cell r="AU736">
            <v>890900076</v>
          </cell>
          <cell r="AV736" t="str">
            <v xml:space="preserve">CINE COLOMBIA S.A.                      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>
            <v>0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  <cell r="BF736">
            <v>0</v>
          </cell>
          <cell r="BG736" t="str">
            <v/>
          </cell>
          <cell r="BH736" t="str">
            <v/>
          </cell>
        </row>
        <row r="737">
          <cell r="A737" t="str">
            <v>2042-596</v>
          </cell>
          <cell r="B737" t="str">
            <v xml:space="preserve">MD-CINE CBIA MOLINOS                              </v>
          </cell>
          <cell r="C737">
            <v>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>
            <v>0</v>
          </cell>
          <cell r="P737">
            <v>0</v>
          </cell>
          <cell r="Q737">
            <v>0</v>
          </cell>
          <cell r="R737">
            <v>0</v>
          </cell>
          <cell r="S737">
            <v>0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>
            <v>0</v>
          </cell>
          <cell r="AH737">
            <v>0</v>
          </cell>
          <cell r="AI737">
            <v>0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 t="e">
            <v>#REF!</v>
          </cell>
          <cell r="AU737">
            <v>890900076</v>
          </cell>
          <cell r="AV737" t="str">
            <v xml:space="preserve">CINE COLOMBIA S.A.                      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  <cell r="BF737">
            <v>0</v>
          </cell>
          <cell r="BG737" t="str">
            <v/>
          </cell>
          <cell r="BH737" t="str">
            <v/>
          </cell>
        </row>
        <row r="738">
          <cell r="A738" t="str">
            <v>2042-597</v>
          </cell>
          <cell r="B738" t="str">
            <v xml:space="preserve">BQ-CINE CBIA BUENVISTA I                          </v>
          </cell>
          <cell r="C738">
            <v>0</v>
          </cell>
          <cell r="D738">
            <v>0</v>
          </cell>
          <cell r="E738">
            <v>0</v>
          </cell>
          <cell r="F738">
            <v>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  <cell r="N738">
            <v>0</v>
          </cell>
          <cell r="O738">
            <v>0</v>
          </cell>
          <cell r="P738">
            <v>0</v>
          </cell>
          <cell r="Q738">
            <v>0</v>
          </cell>
          <cell r="R738">
            <v>0</v>
          </cell>
          <cell r="S738">
            <v>0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>
            <v>0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 t="e">
            <v>#REF!</v>
          </cell>
          <cell r="AU738">
            <v>890900076</v>
          </cell>
          <cell r="AV738" t="str">
            <v xml:space="preserve">CINE COLOMBIA S.A.                      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  <cell r="BF738">
            <v>0</v>
          </cell>
          <cell r="BG738" t="str">
            <v/>
          </cell>
          <cell r="BH738" t="str">
            <v/>
          </cell>
        </row>
        <row r="739">
          <cell r="A739" t="str">
            <v>2042-598</v>
          </cell>
          <cell r="B739" t="str">
            <v xml:space="preserve">CGENA-CINE CBIA CASTELLAN                         </v>
          </cell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  <cell r="L739">
            <v>0</v>
          </cell>
          <cell r="M739">
            <v>0</v>
          </cell>
          <cell r="N739">
            <v>0</v>
          </cell>
          <cell r="O739">
            <v>0</v>
          </cell>
          <cell r="P739">
            <v>0</v>
          </cell>
          <cell r="Q739">
            <v>0</v>
          </cell>
          <cell r="R739">
            <v>0</v>
          </cell>
          <cell r="S739">
            <v>0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 t="e">
            <v>#REF!</v>
          </cell>
          <cell r="AU739">
            <v>890900076</v>
          </cell>
          <cell r="AV739" t="str">
            <v xml:space="preserve">CINE COLOMBIA S.A.                      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>
            <v>0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  <cell r="BF739">
            <v>0</v>
          </cell>
          <cell r="BG739" t="str">
            <v/>
          </cell>
          <cell r="BH739" t="str">
            <v/>
          </cell>
        </row>
        <row r="740">
          <cell r="A740" t="str">
            <v>2042-599</v>
          </cell>
          <cell r="B740" t="str">
            <v xml:space="preserve">BTA-CINE CBIA PORTAL 80                           </v>
          </cell>
          <cell r="C740">
            <v>0</v>
          </cell>
          <cell r="D740">
            <v>0</v>
          </cell>
          <cell r="E740">
            <v>0</v>
          </cell>
          <cell r="F740">
            <v>0</v>
          </cell>
          <cell r="G740">
            <v>0</v>
          </cell>
          <cell r="H740">
            <v>0</v>
          </cell>
          <cell r="I740">
            <v>0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>
            <v>0</v>
          </cell>
          <cell r="P740">
            <v>0</v>
          </cell>
          <cell r="Q740">
            <v>0</v>
          </cell>
          <cell r="R740">
            <v>0</v>
          </cell>
          <cell r="S740">
            <v>0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>
            <v>0</v>
          </cell>
          <cell r="AH740">
            <v>0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 t="e">
            <v>#REF!</v>
          </cell>
          <cell r="AU740">
            <v>890900076</v>
          </cell>
          <cell r="AV740" t="str">
            <v xml:space="preserve">CINE COLOMBIA S.A.                      </v>
          </cell>
          <cell r="AW740">
            <v>0</v>
          </cell>
          <cell r="AX740">
            <v>0</v>
          </cell>
          <cell r="AY740">
            <v>0</v>
          </cell>
          <cell r="AZ740">
            <v>0</v>
          </cell>
          <cell r="BA740">
            <v>0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  <cell r="BF740">
            <v>0</v>
          </cell>
          <cell r="BG740" t="str">
            <v/>
          </cell>
          <cell r="BH740" t="str">
            <v/>
          </cell>
        </row>
        <row r="741">
          <cell r="A741" t="str">
            <v>2042-600</v>
          </cell>
          <cell r="B741" t="str">
            <v xml:space="preserve">BTA-CINE CBIA PORTO ALEGR                         </v>
          </cell>
          <cell r="C741">
            <v>0</v>
          </cell>
          <cell r="D741">
            <v>0</v>
          </cell>
          <cell r="E741">
            <v>0</v>
          </cell>
          <cell r="F741">
            <v>0</v>
          </cell>
          <cell r="G741">
            <v>0</v>
          </cell>
          <cell r="H741">
            <v>0</v>
          </cell>
          <cell r="I741">
            <v>0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>
            <v>0</v>
          </cell>
          <cell r="P741">
            <v>0</v>
          </cell>
          <cell r="Q741">
            <v>0</v>
          </cell>
          <cell r="R741">
            <v>0</v>
          </cell>
          <cell r="S741">
            <v>0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>
            <v>0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 t="e">
            <v>#REF!</v>
          </cell>
          <cell r="AU741">
            <v>890900076</v>
          </cell>
          <cell r="AV741" t="str">
            <v xml:space="preserve">CINE COLOMBIA S.A.                      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>
            <v>0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  <cell r="BF741">
            <v>0</v>
          </cell>
          <cell r="BG741" t="str">
            <v/>
          </cell>
          <cell r="BH741" t="str">
            <v/>
          </cell>
        </row>
        <row r="742">
          <cell r="A742" t="str">
            <v>2042-601</v>
          </cell>
          <cell r="B742" t="str">
            <v xml:space="preserve">MD-CINE CBIA MOLINOS                              </v>
          </cell>
          <cell r="C742">
            <v>0</v>
          </cell>
          <cell r="D742">
            <v>0</v>
          </cell>
          <cell r="E742">
            <v>0</v>
          </cell>
          <cell r="F742">
            <v>0</v>
          </cell>
          <cell r="G742">
            <v>0</v>
          </cell>
          <cell r="H742">
            <v>0</v>
          </cell>
          <cell r="I742">
            <v>0</v>
          </cell>
          <cell r="J742">
            <v>0</v>
          </cell>
          <cell r="K742">
            <v>0</v>
          </cell>
          <cell r="L742">
            <v>0</v>
          </cell>
          <cell r="M742">
            <v>0</v>
          </cell>
          <cell r="N742">
            <v>0</v>
          </cell>
          <cell r="O742">
            <v>0</v>
          </cell>
          <cell r="P742">
            <v>0</v>
          </cell>
          <cell r="Q742">
            <v>0</v>
          </cell>
          <cell r="R742">
            <v>0</v>
          </cell>
          <cell r="S742">
            <v>0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>
            <v>0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 t="e">
            <v>#REF!</v>
          </cell>
          <cell r="AU742">
            <v>890900076</v>
          </cell>
          <cell r="AV742" t="str">
            <v xml:space="preserve">CINE COLOMBIA S.A.                      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  <cell r="BF742">
            <v>0</v>
          </cell>
          <cell r="BG742" t="str">
            <v/>
          </cell>
          <cell r="BH742" t="str">
            <v/>
          </cell>
        </row>
        <row r="743">
          <cell r="A743" t="str">
            <v>2042-602</v>
          </cell>
          <cell r="B743" t="str">
            <v xml:space="preserve">ARM-CINE CBIA PORTAL QUIN                         </v>
          </cell>
          <cell r="C743">
            <v>0</v>
          </cell>
          <cell r="D743">
            <v>0</v>
          </cell>
          <cell r="E743">
            <v>0</v>
          </cell>
          <cell r="F743">
            <v>0</v>
          </cell>
          <cell r="G743">
            <v>0</v>
          </cell>
          <cell r="H743">
            <v>0</v>
          </cell>
          <cell r="I743">
            <v>0</v>
          </cell>
          <cell r="J743">
            <v>0</v>
          </cell>
          <cell r="K743">
            <v>0</v>
          </cell>
          <cell r="L743">
            <v>0</v>
          </cell>
          <cell r="M743">
            <v>0</v>
          </cell>
          <cell r="N743">
            <v>0</v>
          </cell>
          <cell r="O743">
            <v>0</v>
          </cell>
          <cell r="P743">
            <v>0</v>
          </cell>
          <cell r="Q743">
            <v>0</v>
          </cell>
          <cell r="R743">
            <v>0</v>
          </cell>
          <cell r="S743">
            <v>0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>
            <v>0</v>
          </cell>
          <cell r="AH743">
            <v>0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 t="e">
            <v>#REF!</v>
          </cell>
          <cell r="AU743">
            <v>890900076</v>
          </cell>
          <cell r="AV743" t="str">
            <v xml:space="preserve">CINE COLOMBIA S.A.                      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  <cell r="BF743">
            <v>0</v>
          </cell>
          <cell r="BG743" t="str">
            <v/>
          </cell>
          <cell r="BH743" t="str">
            <v/>
          </cell>
        </row>
        <row r="744">
          <cell r="A744" t="str">
            <v>2042-603</v>
          </cell>
          <cell r="B744" t="str">
            <v xml:space="preserve">BTA-CINE CBIA STA BARBARA                         </v>
          </cell>
          <cell r="C744">
            <v>0</v>
          </cell>
          <cell r="D744">
            <v>0</v>
          </cell>
          <cell r="E744">
            <v>0</v>
          </cell>
          <cell r="F744">
            <v>0</v>
          </cell>
          <cell r="G744">
            <v>0</v>
          </cell>
          <cell r="H744">
            <v>0</v>
          </cell>
          <cell r="I744">
            <v>0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>
            <v>0</v>
          </cell>
          <cell r="P744">
            <v>0</v>
          </cell>
          <cell r="Q744">
            <v>0</v>
          </cell>
          <cell r="R744">
            <v>0</v>
          </cell>
          <cell r="S744">
            <v>0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>
            <v>0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 t="e">
            <v>#REF!</v>
          </cell>
          <cell r="AU744">
            <v>890900076</v>
          </cell>
          <cell r="AV744" t="str">
            <v xml:space="preserve">CINE COLOMBIA S.A.                      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  <cell r="BF744">
            <v>0</v>
          </cell>
          <cell r="BG744" t="str">
            <v/>
          </cell>
          <cell r="BH744" t="str">
            <v/>
          </cell>
        </row>
        <row r="745">
          <cell r="A745" t="str">
            <v>2042-605</v>
          </cell>
          <cell r="B745" t="str">
            <v xml:space="preserve">CL-CINE CBIA PALMETO                              </v>
          </cell>
          <cell r="C745">
            <v>0</v>
          </cell>
          <cell r="D745">
            <v>0</v>
          </cell>
          <cell r="E745">
            <v>0</v>
          </cell>
          <cell r="F745">
            <v>0</v>
          </cell>
          <cell r="G745">
            <v>0</v>
          </cell>
          <cell r="H745">
            <v>0</v>
          </cell>
          <cell r="I745">
            <v>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>
            <v>0</v>
          </cell>
          <cell r="P745">
            <v>0</v>
          </cell>
          <cell r="Q745">
            <v>0</v>
          </cell>
          <cell r="R745">
            <v>0</v>
          </cell>
          <cell r="S745">
            <v>0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>
            <v>0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 t="e">
            <v>#REF!</v>
          </cell>
          <cell r="AU745">
            <v>890900076</v>
          </cell>
          <cell r="AV745" t="str">
            <v xml:space="preserve">CINE COLOMBIA S.A.                      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>
            <v>0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  <cell r="BF745">
            <v>0</v>
          </cell>
          <cell r="BG745" t="str">
            <v/>
          </cell>
          <cell r="BH745" t="str">
            <v/>
          </cell>
        </row>
        <row r="746">
          <cell r="A746" t="str">
            <v>2042-606</v>
          </cell>
          <cell r="B746" t="str">
            <v xml:space="preserve">BTA-CINE CBIA AV CHILE                            </v>
          </cell>
          <cell r="C746">
            <v>0</v>
          </cell>
          <cell r="D746">
            <v>0</v>
          </cell>
          <cell r="E746">
            <v>0</v>
          </cell>
          <cell r="F746">
            <v>0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  <cell r="L746">
            <v>0</v>
          </cell>
          <cell r="M746">
            <v>0</v>
          </cell>
          <cell r="N746">
            <v>0</v>
          </cell>
          <cell r="O746">
            <v>0</v>
          </cell>
          <cell r="P746">
            <v>0</v>
          </cell>
          <cell r="Q746">
            <v>0</v>
          </cell>
          <cell r="R746">
            <v>0</v>
          </cell>
          <cell r="S746">
            <v>0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>
            <v>0</v>
          </cell>
          <cell r="AH746">
            <v>0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 t="e">
            <v>#REF!</v>
          </cell>
          <cell r="AU746">
            <v>890900076</v>
          </cell>
          <cell r="AV746" t="str">
            <v xml:space="preserve">CINE COLOMBIA S.A.                      </v>
          </cell>
          <cell r="AW746">
            <v>0</v>
          </cell>
          <cell r="AX746">
            <v>0</v>
          </cell>
          <cell r="AY746">
            <v>0</v>
          </cell>
          <cell r="AZ746">
            <v>0</v>
          </cell>
          <cell r="BA746">
            <v>0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  <cell r="BF746">
            <v>0</v>
          </cell>
          <cell r="BG746" t="str">
            <v/>
          </cell>
          <cell r="BH746" t="str">
            <v/>
          </cell>
        </row>
        <row r="747">
          <cell r="A747" t="str">
            <v>2042-607</v>
          </cell>
          <cell r="B747" t="str">
            <v xml:space="preserve">CGENA-CINE CBIA CASTELLAN                         </v>
          </cell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>
            <v>0</v>
          </cell>
          <cell r="P747">
            <v>0</v>
          </cell>
          <cell r="Q747">
            <v>0</v>
          </cell>
          <cell r="R747">
            <v>0</v>
          </cell>
          <cell r="S747">
            <v>0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>
            <v>0</v>
          </cell>
          <cell r="AJ747">
            <v>0</v>
          </cell>
          <cell r="AK747">
            <v>0</v>
          </cell>
          <cell r="AL747">
            <v>0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 t="e">
            <v>#REF!</v>
          </cell>
          <cell r="AU747">
            <v>890900076</v>
          </cell>
          <cell r="AV747" t="str">
            <v xml:space="preserve">CINE COLOMBIA S.A.                      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>
            <v>0</v>
          </cell>
          <cell r="BC747">
            <v>0</v>
          </cell>
          <cell r="BD747">
            <v>0</v>
          </cell>
          <cell r="BE747">
            <v>0</v>
          </cell>
          <cell r="BF747">
            <v>0</v>
          </cell>
          <cell r="BG747" t="str">
            <v/>
          </cell>
          <cell r="BH747" t="str">
            <v/>
          </cell>
        </row>
        <row r="748">
          <cell r="A748" t="str">
            <v>2042-609</v>
          </cell>
          <cell r="B748" t="str">
            <v xml:space="preserve">CGENA-CINE CBIA CASTELLAN                         </v>
          </cell>
          <cell r="C748">
            <v>0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0</v>
          </cell>
          <cell r="P748">
            <v>0</v>
          </cell>
          <cell r="Q748">
            <v>0</v>
          </cell>
          <cell r="R748">
            <v>0</v>
          </cell>
          <cell r="S748">
            <v>0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>
            <v>0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 t="e">
            <v>#REF!</v>
          </cell>
          <cell r="AU748">
            <v>890900076</v>
          </cell>
          <cell r="AV748" t="str">
            <v xml:space="preserve">CINE COLOMBIA S.A.                      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  <cell r="BF748">
            <v>0</v>
          </cell>
          <cell r="BG748" t="str">
            <v/>
          </cell>
          <cell r="BH748" t="str">
            <v/>
          </cell>
        </row>
        <row r="749">
          <cell r="A749" t="str">
            <v>2042-610</v>
          </cell>
          <cell r="B749" t="str">
            <v xml:space="preserve">ARM-CINECBIA PORTAL QUIND                         </v>
          </cell>
          <cell r="C749">
            <v>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  <cell r="P749">
            <v>0</v>
          </cell>
          <cell r="Q749">
            <v>0</v>
          </cell>
          <cell r="R749">
            <v>0</v>
          </cell>
          <cell r="S749">
            <v>0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>
            <v>0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 t="e">
            <v>#REF!</v>
          </cell>
          <cell r="AU749">
            <v>890900076</v>
          </cell>
          <cell r="AV749" t="str">
            <v xml:space="preserve">CINE COLOMBIA S.A.                      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>
            <v>0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  <cell r="BF749">
            <v>0</v>
          </cell>
          <cell r="BG749" t="str">
            <v/>
          </cell>
          <cell r="BH749" t="str">
            <v/>
          </cell>
        </row>
        <row r="750">
          <cell r="A750" t="str">
            <v>2042-611</v>
          </cell>
          <cell r="B750" t="str">
            <v xml:space="preserve">BTA-CINECBIA PORTO ALEGRE                         </v>
          </cell>
          <cell r="C750">
            <v>0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>
            <v>0</v>
          </cell>
          <cell r="P750">
            <v>0</v>
          </cell>
          <cell r="Q750">
            <v>0</v>
          </cell>
          <cell r="R750">
            <v>0</v>
          </cell>
          <cell r="S750">
            <v>0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>
            <v>0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 t="e">
            <v>#REF!</v>
          </cell>
          <cell r="AU750">
            <v>890900076</v>
          </cell>
          <cell r="AV750" t="str">
            <v xml:space="preserve">CINE COLOMBIA S.A.                      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>
            <v>0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  <cell r="BF750">
            <v>0</v>
          </cell>
          <cell r="BG750" t="str">
            <v/>
          </cell>
          <cell r="BH750" t="str">
            <v/>
          </cell>
        </row>
        <row r="751">
          <cell r="A751" t="str">
            <v>2042-612</v>
          </cell>
          <cell r="B751" t="str">
            <v xml:space="preserve">ARM-CINECBIA PORTAL QUIND                         </v>
          </cell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  <cell r="L751">
            <v>0</v>
          </cell>
          <cell r="M751">
            <v>0</v>
          </cell>
          <cell r="N751">
            <v>0</v>
          </cell>
          <cell r="O751">
            <v>0</v>
          </cell>
          <cell r="P751">
            <v>0</v>
          </cell>
          <cell r="Q751">
            <v>0</v>
          </cell>
          <cell r="R751">
            <v>0</v>
          </cell>
          <cell r="S751">
            <v>0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>
            <v>0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 t="e">
            <v>#REF!</v>
          </cell>
          <cell r="AU751">
            <v>890900076</v>
          </cell>
          <cell r="AV751" t="str">
            <v xml:space="preserve">CINE COLOMBIA S.A.                      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  <cell r="BF751">
            <v>0</v>
          </cell>
          <cell r="BG751" t="str">
            <v/>
          </cell>
          <cell r="BH751" t="str">
            <v/>
          </cell>
        </row>
        <row r="752">
          <cell r="A752" t="str">
            <v>2042-613</v>
          </cell>
          <cell r="B752" t="str">
            <v xml:space="preserve">CL-CINE CBIA RIO CAUCA CL                         </v>
          </cell>
          <cell r="C752">
            <v>0</v>
          </cell>
          <cell r="D752">
            <v>0</v>
          </cell>
          <cell r="E752">
            <v>0</v>
          </cell>
          <cell r="F752">
            <v>0</v>
          </cell>
          <cell r="G752">
            <v>0</v>
          </cell>
          <cell r="H752">
            <v>0</v>
          </cell>
          <cell r="I752">
            <v>0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>
            <v>0</v>
          </cell>
          <cell r="P752">
            <v>0</v>
          </cell>
          <cell r="Q752">
            <v>0</v>
          </cell>
          <cell r="R752">
            <v>0</v>
          </cell>
          <cell r="S752">
            <v>0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 t="e">
            <v>#REF!</v>
          </cell>
          <cell r="AU752">
            <v>890900076</v>
          </cell>
          <cell r="AV752" t="str">
            <v xml:space="preserve">CINE COLOMBIA S.A.                      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  <cell r="BF752">
            <v>0</v>
          </cell>
          <cell r="BG752" t="str">
            <v/>
          </cell>
          <cell r="BH752" t="str">
            <v/>
          </cell>
        </row>
        <row r="753">
          <cell r="A753" t="str">
            <v>2042-614</v>
          </cell>
          <cell r="B753" t="str">
            <v xml:space="preserve">MONT-CINE CBIA ALAMEDAS                           </v>
          </cell>
          <cell r="C753">
            <v>0</v>
          </cell>
          <cell r="D753">
            <v>0</v>
          </cell>
          <cell r="E753">
            <v>0</v>
          </cell>
          <cell r="F753">
            <v>0</v>
          </cell>
          <cell r="G753">
            <v>0</v>
          </cell>
          <cell r="H753">
            <v>0</v>
          </cell>
          <cell r="I753">
            <v>0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>
            <v>0</v>
          </cell>
          <cell r="P753">
            <v>0</v>
          </cell>
          <cell r="Q753">
            <v>0</v>
          </cell>
          <cell r="R753">
            <v>0</v>
          </cell>
          <cell r="S753">
            <v>0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>
            <v>0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 t="e">
            <v>#REF!</v>
          </cell>
          <cell r="AU753">
            <v>890900076</v>
          </cell>
          <cell r="AV753" t="str">
            <v xml:space="preserve">CINE COLOMBIA S.A.                      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>
            <v>0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  <cell r="BF753">
            <v>0</v>
          </cell>
          <cell r="BG753" t="str">
            <v/>
          </cell>
          <cell r="BH753" t="str">
            <v/>
          </cell>
        </row>
        <row r="754">
          <cell r="A754" t="str">
            <v>2042-615</v>
          </cell>
          <cell r="B754" t="str">
            <v xml:space="preserve">CL-CINE CBIA UNICENTRO CL                         </v>
          </cell>
          <cell r="C754">
            <v>0</v>
          </cell>
          <cell r="D754">
            <v>0</v>
          </cell>
          <cell r="E754">
            <v>0</v>
          </cell>
          <cell r="F754">
            <v>0</v>
          </cell>
          <cell r="G754">
            <v>0</v>
          </cell>
          <cell r="H754">
            <v>0</v>
          </cell>
          <cell r="I754">
            <v>0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  <cell r="N754">
            <v>0</v>
          </cell>
          <cell r="O754">
            <v>0</v>
          </cell>
          <cell r="P754">
            <v>0</v>
          </cell>
          <cell r="Q754">
            <v>0</v>
          </cell>
          <cell r="R754">
            <v>0</v>
          </cell>
          <cell r="S754">
            <v>0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>
            <v>0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 t="e">
            <v>#REF!</v>
          </cell>
          <cell r="AU754">
            <v>890900076</v>
          </cell>
          <cell r="AV754" t="str">
            <v xml:space="preserve">CINE COLOMBIA S.A.                      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>
            <v>0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  <cell r="BF754">
            <v>0</v>
          </cell>
          <cell r="BG754" t="str">
            <v/>
          </cell>
          <cell r="BH754" t="str">
            <v/>
          </cell>
        </row>
        <row r="755">
          <cell r="A755" t="str">
            <v>2042-616</v>
          </cell>
          <cell r="B755" t="str">
            <v xml:space="preserve">MONT-CINE CBIA MONTERIA                           </v>
          </cell>
          <cell r="C755">
            <v>0</v>
          </cell>
          <cell r="D755">
            <v>0</v>
          </cell>
          <cell r="E755">
            <v>0</v>
          </cell>
          <cell r="F755">
            <v>0</v>
          </cell>
          <cell r="G755">
            <v>0</v>
          </cell>
          <cell r="H755">
            <v>0</v>
          </cell>
          <cell r="I755">
            <v>0</v>
          </cell>
          <cell r="J755">
            <v>0</v>
          </cell>
          <cell r="K755">
            <v>0</v>
          </cell>
          <cell r="L755">
            <v>0</v>
          </cell>
          <cell r="M755">
            <v>0</v>
          </cell>
          <cell r="N755">
            <v>0</v>
          </cell>
          <cell r="O755">
            <v>0</v>
          </cell>
          <cell r="P755">
            <v>0</v>
          </cell>
          <cell r="Q755">
            <v>0</v>
          </cell>
          <cell r="R755">
            <v>0</v>
          </cell>
          <cell r="S755">
            <v>0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>
            <v>0</v>
          </cell>
          <cell r="AH755">
            <v>0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 t="e">
            <v>#REF!</v>
          </cell>
          <cell r="AU755">
            <v>890900076</v>
          </cell>
          <cell r="AV755" t="str">
            <v xml:space="preserve">CINE COLOMBIA S.A.                      </v>
          </cell>
          <cell r="AW755">
            <v>0</v>
          </cell>
          <cell r="AX755">
            <v>0</v>
          </cell>
          <cell r="AY755">
            <v>0</v>
          </cell>
          <cell r="AZ755">
            <v>0</v>
          </cell>
          <cell r="BA755">
            <v>0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  <cell r="BF755">
            <v>0</v>
          </cell>
          <cell r="BG755" t="str">
            <v/>
          </cell>
          <cell r="BH755" t="str">
            <v/>
          </cell>
        </row>
        <row r="756">
          <cell r="A756" t="str">
            <v>2042-617</v>
          </cell>
          <cell r="B756" t="str">
            <v xml:space="preserve">PER-CINE CBIA VICTORIA                            </v>
          </cell>
          <cell r="C756">
            <v>0</v>
          </cell>
          <cell r="D756">
            <v>0</v>
          </cell>
          <cell r="E756">
            <v>0</v>
          </cell>
          <cell r="F756">
            <v>0</v>
          </cell>
          <cell r="G756">
            <v>0</v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>
            <v>0</v>
          </cell>
          <cell r="P756">
            <v>0</v>
          </cell>
          <cell r="Q756">
            <v>0</v>
          </cell>
          <cell r="R756">
            <v>0</v>
          </cell>
          <cell r="S756">
            <v>0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>
            <v>0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 t="e">
            <v>#REF!</v>
          </cell>
          <cell r="AU756">
            <v>890900076</v>
          </cell>
          <cell r="AV756" t="str">
            <v xml:space="preserve">CINE COLOMBIA S.A.                      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>
            <v>0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  <cell r="BF756">
            <v>0</v>
          </cell>
          <cell r="BG756" t="str">
            <v/>
          </cell>
          <cell r="BH756" t="str">
            <v/>
          </cell>
        </row>
        <row r="757">
          <cell r="A757" t="str">
            <v>2042-618</v>
          </cell>
          <cell r="B757" t="str">
            <v xml:space="preserve">CL-CINE CBIA UNICENTRO CA                         </v>
          </cell>
          <cell r="C757">
            <v>0</v>
          </cell>
          <cell r="D757">
            <v>0</v>
          </cell>
          <cell r="E757">
            <v>0</v>
          </cell>
          <cell r="F757">
            <v>0</v>
          </cell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  <cell r="N757">
            <v>0</v>
          </cell>
          <cell r="O757">
            <v>0</v>
          </cell>
          <cell r="P757">
            <v>0</v>
          </cell>
          <cell r="Q757">
            <v>0</v>
          </cell>
          <cell r="R757">
            <v>0</v>
          </cell>
          <cell r="S757">
            <v>0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>
            <v>0</v>
          </cell>
          <cell r="AH757">
            <v>0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 t="e">
            <v>#REF!</v>
          </cell>
          <cell r="AU757">
            <v>890900076</v>
          </cell>
          <cell r="AV757" t="str">
            <v xml:space="preserve">CINE COLOMBIA S.A.                      </v>
          </cell>
          <cell r="AW757">
            <v>0</v>
          </cell>
          <cell r="AX757">
            <v>0</v>
          </cell>
          <cell r="AY757">
            <v>0</v>
          </cell>
          <cell r="AZ757">
            <v>0</v>
          </cell>
          <cell r="BA757">
            <v>0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  <cell r="BF757">
            <v>0</v>
          </cell>
          <cell r="BG757" t="str">
            <v/>
          </cell>
          <cell r="BH757" t="str">
            <v/>
          </cell>
        </row>
        <row r="758">
          <cell r="A758" t="str">
            <v>2042-619</v>
          </cell>
          <cell r="B758" t="str">
            <v xml:space="preserve">CL-CINE CBIA UNICENTRO CA                         </v>
          </cell>
          <cell r="C758">
            <v>0</v>
          </cell>
          <cell r="D758">
            <v>0</v>
          </cell>
          <cell r="E758">
            <v>0</v>
          </cell>
          <cell r="F758">
            <v>0</v>
          </cell>
          <cell r="G758">
            <v>0</v>
          </cell>
          <cell r="H758">
            <v>0</v>
          </cell>
          <cell r="I758">
            <v>0</v>
          </cell>
          <cell r="J758">
            <v>0</v>
          </cell>
          <cell r="K758">
            <v>0</v>
          </cell>
          <cell r="L758">
            <v>0</v>
          </cell>
          <cell r="M758">
            <v>0</v>
          </cell>
          <cell r="N758">
            <v>0</v>
          </cell>
          <cell r="O758">
            <v>0</v>
          </cell>
          <cell r="P758">
            <v>0</v>
          </cell>
          <cell r="Q758">
            <v>0</v>
          </cell>
          <cell r="R758">
            <v>0</v>
          </cell>
          <cell r="S758">
            <v>0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>
            <v>0</v>
          </cell>
          <cell r="AH758">
            <v>0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 t="e">
            <v>#REF!</v>
          </cell>
          <cell r="AU758">
            <v>890900076</v>
          </cell>
          <cell r="AV758" t="str">
            <v xml:space="preserve">CINE COLOMBIA S.A.                      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>
            <v>0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  <cell r="BF758">
            <v>0</v>
          </cell>
          <cell r="BG758" t="str">
            <v/>
          </cell>
          <cell r="BH758" t="str">
            <v/>
          </cell>
        </row>
        <row r="759">
          <cell r="A759" t="str">
            <v>2042-620</v>
          </cell>
          <cell r="B759" t="str">
            <v xml:space="preserve">BTA-CINE CBIA CENTRO MAYO                         </v>
          </cell>
          <cell r="C759">
            <v>0</v>
          </cell>
          <cell r="D759">
            <v>0</v>
          </cell>
          <cell r="E759">
            <v>0</v>
          </cell>
          <cell r="F759">
            <v>0</v>
          </cell>
          <cell r="G759">
            <v>0</v>
          </cell>
          <cell r="H759">
            <v>0</v>
          </cell>
          <cell r="I759">
            <v>0</v>
          </cell>
          <cell r="J759">
            <v>0</v>
          </cell>
          <cell r="K759">
            <v>0</v>
          </cell>
          <cell r="L759">
            <v>0</v>
          </cell>
          <cell r="M759">
            <v>0</v>
          </cell>
          <cell r="N759">
            <v>0</v>
          </cell>
          <cell r="O759">
            <v>0</v>
          </cell>
          <cell r="P759">
            <v>0</v>
          </cell>
          <cell r="Q759">
            <v>0</v>
          </cell>
          <cell r="R759">
            <v>0</v>
          </cell>
          <cell r="S759">
            <v>0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>
            <v>0</v>
          </cell>
          <cell r="AH759">
            <v>0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 t="e">
            <v>#REF!</v>
          </cell>
          <cell r="AU759">
            <v>890900076</v>
          </cell>
          <cell r="AV759" t="str">
            <v xml:space="preserve">CINE COLOMBIA S.A.                      </v>
          </cell>
          <cell r="AW759">
            <v>0</v>
          </cell>
          <cell r="AX759">
            <v>0</v>
          </cell>
          <cell r="AY759">
            <v>0</v>
          </cell>
          <cell r="AZ759">
            <v>0</v>
          </cell>
          <cell r="BA759">
            <v>0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  <cell r="BF759">
            <v>0</v>
          </cell>
          <cell r="BG759" t="str">
            <v/>
          </cell>
          <cell r="BH759" t="str">
            <v/>
          </cell>
        </row>
        <row r="760">
          <cell r="A760" t="str">
            <v>2042-621</v>
          </cell>
          <cell r="B760" t="str">
            <v xml:space="preserve">CGENA-CINECBIA CARIB PLAZ                         </v>
          </cell>
          <cell r="C760">
            <v>0</v>
          </cell>
          <cell r="D760">
            <v>0</v>
          </cell>
          <cell r="E760">
            <v>0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0</v>
          </cell>
          <cell r="L760">
            <v>0</v>
          </cell>
          <cell r="M760">
            <v>0</v>
          </cell>
          <cell r="N760">
            <v>0</v>
          </cell>
          <cell r="O760">
            <v>0</v>
          </cell>
          <cell r="P760">
            <v>0</v>
          </cell>
          <cell r="Q760">
            <v>0</v>
          </cell>
          <cell r="R760">
            <v>0</v>
          </cell>
          <cell r="S760">
            <v>0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>
            <v>0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 t="e">
            <v>#REF!</v>
          </cell>
          <cell r="AU760">
            <v>890900076</v>
          </cell>
          <cell r="AV760" t="str">
            <v xml:space="preserve">CINE COLOMBIA S.A.                      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>
            <v>0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  <cell r="BF760">
            <v>0</v>
          </cell>
          <cell r="BG760" t="str">
            <v/>
          </cell>
          <cell r="BH760" t="str">
            <v/>
          </cell>
        </row>
        <row r="761">
          <cell r="A761" t="str">
            <v>2042-622</v>
          </cell>
          <cell r="B761" t="str">
            <v xml:space="preserve">BMGA-CINE CBIA CABECERA                           </v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>
            <v>0</v>
          </cell>
          <cell r="P761">
            <v>0</v>
          </cell>
          <cell r="Q761">
            <v>0</v>
          </cell>
          <cell r="R761">
            <v>0</v>
          </cell>
          <cell r="S761">
            <v>0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>
            <v>0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 t="e">
            <v>#REF!</v>
          </cell>
          <cell r="AU761">
            <v>890900076</v>
          </cell>
          <cell r="AV761" t="str">
            <v xml:space="preserve">CINE COLOMBIA S.A.                      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>
            <v>0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  <cell r="BF761">
            <v>0</v>
          </cell>
          <cell r="BG761" t="str">
            <v/>
          </cell>
          <cell r="BH761" t="str">
            <v/>
          </cell>
        </row>
        <row r="762">
          <cell r="A762" t="str">
            <v>2042-623</v>
          </cell>
          <cell r="B762" t="str">
            <v xml:space="preserve">MONT-CINE CBIA ALAMEDA                            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  <cell r="N762">
            <v>0</v>
          </cell>
          <cell r="O762">
            <v>0</v>
          </cell>
          <cell r="P762">
            <v>0</v>
          </cell>
          <cell r="Q762">
            <v>0</v>
          </cell>
          <cell r="R762">
            <v>0</v>
          </cell>
          <cell r="S762">
            <v>0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>
            <v>0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 t="e">
            <v>#REF!</v>
          </cell>
          <cell r="AU762">
            <v>890900076</v>
          </cell>
          <cell r="AV762" t="str">
            <v xml:space="preserve">CINE COLOMBIA S.A.                      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>
            <v>0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  <cell r="BF762">
            <v>0</v>
          </cell>
          <cell r="BG762" t="str">
            <v/>
          </cell>
          <cell r="BH762" t="str">
            <v/>
          </cell>
        </row>
        <row r="763">
          <cell r="A763" t="str">
            <v>2042-624</v>
          </cell>
          <cell r="B763" t="str">
            <v xml:space="preserve">BTA-CINE CBIA MULTIPLEX                           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  <cell r="N763">
            <v>0</v>
          </cell>
          <cell r="O763">
            <v>0</v>
          </cell>
          <cell r="P763">
            <v>60000</v>
          </cell>
          <cell r="Q763">
            <v>0</v>
          </cell>
          <cell r="R763">
            <v>0</v>
          </cell>
          <cell r="S763">
            <v>0</v>
          </cell>
          <cell r="T763">
            <v>0</v>
          </cell>
          <cell r="U763">
            <v>0</v>
          </cell>
          <cell r="V763">
            <v>750000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810000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>
            <v>0</v>
          </cell>
          <cell r="AH763">
            <v>0</v>
          </cell>
          <cell r="AI763">
            <v>0</v>
          </cell>
          <cell r="AJ763">
            <v>0</v>
          </cell>
          <cell r="AK763">
            <v>0</v>
          </cell>
          <cell r="AL763">
            <v>0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 t="e">
            <v>#REF!</v>
          </cell>
          <cell r="AU763">
            <v>890900076</v>
          </cell>
          <cell r="AV763" t="str">
            <v xml:space="preserve">CINE COLOMBIA S.A.                      </v>
          </cell>
          <cell r="AW763">
            <v>0</v>
          </cell>
          <cell r="AX763">
            <v>0</v>
          </cell>
          <cell r="AY763">
            <v>0</v>
          </cell>
          <cell r="AZ763">
            <v>0</v>
          </cell>
          <cell r="BA763">
            <v>0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  <cell r="BF763">
            <v>0</v>
          </cell>
          <cell r="BG763" t="str">
            <v/>
          </cell>
          <cell r="BH763" t="str">
            <v/>
          </cell>
        </row>
        <row r="764">
          <cell r="A764" t="str">
            <v>2042-625</v>
          </cell>
          <cell r="B764" t="str">
            <v xml:space="preserve">CL-CINE CBIA UNICENTTRO                           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  <cell r="P764">
            <v>0</v>
          </cell>
          <cell r="Q764">
            <v>0</v>
          </cell>
          <cell r="R764">
            <v>0</v>
          </cell>
          <cell r="S764">
            <v>0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>
            <v>0</v>
          </cell>
          <cell r="AH764">
            <v>0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 t="e">
            <v>#REF!</v>
          </cell>
          <cell r="AU764">
            <v>890900076</v>
          </cell>
          <cell r="AV764" t="str">
            <v xml:space="preserve">CINE COLOMBIA S.A.                      </v>
          </cell>
          <cell r="AW764">
            <v>0</v>
          </cell>
          <cell r="AX764">
            <v>0</v>
          </cell>
          <cell r="AY764">
            <v>0</v>
          </cell>
          <cell r="AZ764">
            <v>0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  <cell r="BF764">
            <v>0</v>
          </cell>
          <cell r="BG764" t="str">
            <v/>
          </cell>
          <cell r="BH764" t="str">
            <v/>
          </cell>
        </row>
        <row r="765">
          <cell r="A765" t="str">
            <v>2042-626</v>
          </cell>
          <cell r="B765" t="str">
            <v xml:space="preserve">MD-CINE CBIA SANTA FE                             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  <cell r="P765">
            <v>0</v>
          </cell>
          <cell r="Q765">
            <v>0</v>
          </cell>
          <cell r="R765">
            <v>0</v>
          </cell>
          <cell r="S765">
            <v>0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>
            <v>0</v>
          </cell>
          <cell r="AK765">
            <v>0</v>
          </cell>
          <cell r="AL765">
            <v>0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 t="e">
            <v>#REF!</v>
          </cell>
          <cell r="AU765">
            <v>890900076</v>
          </cell>
          <cell r="AV765" t="str">
            <v xml:space="preserve">CINE COLOMBIA S.A.                      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>
            <v>0</v>
          </cell>
          <cell r="BD765">
            <v>0</v>
          </cell>
          <cell r="BE765">
            <v>0</v>
          </cell>
          <cell r="BF765">
            <v>0</v>
          </cell>
          <cell r="BG765" t="str">
            <v/>
          </cell>
          <cell r="BH765" t="str">
            <v/>
          </cell>
        </row>
        <row r="766">
          <cell r="A766" t="str">
            <v>2042-627</v>
          </cell>
          <cell r="B766" t="str">
            <v xml:space="preserve">CGENA-CARIBE PLAZA                                </v>
          </cell>
          <cell r="C766">
            <v>0</v>
          </cell>
          <cell r="D766">
            <v>0</v>
          </cell>
          <cell r="E766">
            <v>0</v>
          </cell>
          <cell r="F766">
            <v>0</v>
          </cell>
          <cell r="G766">
            <v>0</v>
          </cell>
          <cell r="H766">
            <v>0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  <cell r="M766">
            <v>0</v>
          </cell>
          <cell r="N766">
            <v>0</v>
          </cell>
          <cell r="O766">
            <v>0</v>
          </cell>
          <cell r="P766">
            <v>0</v>
          </cell>
          <cell r="Q766">
            <v>0</v>
          </cell>
          <cell r="R766">
            <v>0</v>
          </cell>
          <cell r="S766">
            <v>0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>
            <v>0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 t="e">
            <v>#REF!</v>
          </cell>
          <cell r="AU766">
            <v>890900076</v>
          </cell>
          <cell r="AV766" t="str">
            <v xml:space="preserve">CINE COLOMBIA S.A.                      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>
            <v>0</v>
          </cell>
          <cell r="BE766">
            <v>0</v>
          </cell>
          <cell r="BF766">
            <v>0</v>
          </cell>
          <cell r="BG766" t="str">
            <v/>
          </cell>
          <cell r="BH766" t="str">
            <v/>
          </cell>
        </row>
        <row r="767">
          <cell r="A767" t="str">
            <v>2042-629</v>
          </cell>
          <cell r="B767" t="str">
            <v xml:space="preserve">ARM-CINE CBIA PORTQUINDIO                         </v>
          </cell>
          <cell r="C767">
            <v>0</v>
          </cell>
          <cell r="D767">
            <v>0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  <cell r="N767">
            <v>0</v>
          </cell>
          <cell r="O767">
            <v>0</v>
          </cell>
          <cell r="P767">
            <v>0</v>
          </cell>
          <cell r="Q767">
            <v>0</v>
          </cell>
          <cell r="R767">
            <v>0</v>
          </cell>
          <cell r="S767">
            <v>0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>
            <v>0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 t="e">
            <v>#REF!</v>
          </cell>
          <cell r="AU767">
            <v>890900076</v>
          </cell>
          <cell r="AV767" t="str">
            <v xml:space="preserve">CINE COLOMBIA S.A.                      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  <cell r="BF767">
            <v>0</v>
          </cell>
          <cell r="BG767" t="str">
            <v/>
          </cell>
          <cell r="BH767" t="str">
            <v/>
          </cell>
        </row>
        <row r="768">
          <cell r="A768" t="str">
            <v>2042-630</v>
          </cell>
          <cell r="B768" t="str">
            <v xml:space="preserve">BQ-CINE CBIA BARRANQUILLA                         </v>
          </cell>
          <cell r="C768">
            <v>0</v>
          </cell>
          <cell r="D768">
            <v>0</v>
          </cell>
          <cell r="E768">
            <v>0</v>
          </cell>
          <cell r="F768">
            <v>0</v>
          </cell>
          <cell r="G768">
            <v>0</v>
          </cell>
          <cell r="H768">
            <v>0</v>
          </cell>
          <cell r="I768">
            <v>0</v>
          </cell>
          <cell r="J768">
            <v>0</v>
          </cell>
          <cell r="K768">
            <v>0</v>
          </cell>
          <cell r="L768">
            <v>0</v>
          </cell>
          <cell r="M768">
            <v>0</v>
          </cell>
          <cell r="N768">
            <v>0</v>
          </cell>
          <cell r="O768">
            <v>0</v>
          </cell>
          <cell r="P768">
            <v>31864</v>
          </cell>
          <cell r="Q768">
            <v>686886</v>
          </cell>
          <cell r="R768">
            <v>1185</v>
          </cell>
          <cell r="S768">
            <v>0</v>
          </cell>
          <cell r="T768">
            <v>1185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721120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>
            <v>0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 t="e">
            <v>#REF!</v>
          </cell>
          <cell r="AU768">
            <v>890900076</v>
          </cell>
          <cell r="AV768" t="str">
            <v xml:space="preserve">CINE COLOMBIA S.A.                      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  <cell r="BF768">
            <v>0</v>
          </cell>
          <cell r="BG768" t="str">
            <v/>
          </cell>
          <cell r="BH768" t="str">
            <v/>
          </cell>
        </row>
        <row r="769">
          <cell r="A769" t="str">
            <v>2042-631</v>
          </cell>
          <cell r="B769" t="str">
            <v xml:space="preserve">BMGA-CAÑAVERAL CABECERA                           </v>
          </cell>
          <cell r="C769">
            <v>0</v>
          </cell>
          <cell r="D769">
            <v>0</v>
          </cell>
          <cell r="E769">
            <v>0</v>
          </cell>
          <cell r="F769">
            <v>0</v>
          </cell>
          <cell r="G769">
            <v>0</v>
          </cell>
          <cell r="H769">
            <v>0</v>
          </cell>
          <cell r="I769">
            <v>0</v>
          </cell>
          <cell r="J769">
            <v>0</v>
          </cell>
          <cell r="K769">
            <v>0</v>
          </cell>
          <cell r="L769">
            <v>0</v>
          </cell>
          <cell r="M769">
            <v>0</v>
          </cell>
          <cell r="N769">
            <v>0</v>
          </cell>
          <cell r="O769">
            <v>0</v>
          </cell>
          <cell r="P769">
            <v>0</v>
          </cell>
          <cell r="Q769">
            <v>0</v>
          </cell>
          <cell r="R769">
            <v>0</v>
          </cell>
          <cell r="S769">
            <v>0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>
            <v>0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 t="e">
            <v>#REF!</v>
          </cell>
          <cell r="AU769">
            <v>890900076</v>
          </cell>
          <cell r="AV769" t="str">
            <v xml:space="preserve">CINE COLOMBIA S.A.                      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  <cell r="BF769">
            <v>0</v>
          </cell>
          <cell r="BG769" t="str">
            <v/>
          </cell>
          <cell r="BH769" t="str">
            <v/>
          </cell>
        </row>
        <row r="770">
          <cell r="A770" t="str">
            <v>2042-632</v>
          </cell>
          <cell r="B770" t="str">
            <v xml:space="preserve">CL-MULTIPLEX VARIOS                               </v>
          </cell>
          <cell r="C770">
            <v>0</v>
          </cell>
          <cell r="D770">
            <v>0</v>
          </cell>
          <cell r="E770">
            <v>0</v>
          </cell>
          <cell r="F770">
            <v>0</v>
          </cell>
          <cell r="G770">
            <v>0</v>
          </cell>
          <cell r="H770">
            <v>0</v>
          </cell>
          <cell r="I770">
            <v>0</v>
          </cell>
          <cell r="J770">
            <v>0</v>
          </cell>
          <cell r="K770">
            <v>0</v>
          </cell>
          <cell r="L770">
            <v>0</v>
          </cell>
          <cell r="M770">
            <v>0</v>
          </cell>
          <cell r="N770">
            <v>0</v>
          </cell>
          <cell r="O770">
            <v>0</v>
          </cell>
          <cell r="P770">
            <v>0</v>
          </cell>
          <cell r="Q770">
            <v>0</v>
          </cell>
          <cell r="R770">
            <v>0</v>
          </cell>
          <cell r="S770">
            <v>0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>
            <v>0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 t="e">
            <v>#REF!</v>
          </cell>
          <cell r="AU770">
            <v>890900076</v>
          </cell>
          <cell r="AV770" t="str">
            <v xml:space="preserve">CINE COLOMBIA S.A.                      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  <cell r="BF770">
            <v>0</v>
          </cell>
          <cell r="BG770" t="str">
            <v/>
          </cell>
          <cell r="BH770" t="str">
            <v/>
          </cell>
        </row>
        <row r="771">
          <cell r="A771" t="str">
            <v>2042-633</v>
          </cell>
          <cell r="B771" t="str">
            <v xml:space="preserve">CGENA-CINE CBIA                                   </v>
          </cell>
          <cell r="C771">
            <v>0</v>
          </cell>
          <cell r="D771">
            <v>0</v>
          </cell>
          <cell r="E771">
            <v>0</v>
          </cell>
          <cell r="F771">
            <v>0</v>
          </cell>
          <cell r="G771">
            <v>0</v>
          </cell>
          <cell r="H771">
            <v>0</v>
          </cell>
          <cell r="I771">
            <v>0</v>
          </cell>
          <cell r="J771">
            <v>0</v>
          </cell>
          <cell r="K771">
            <v>0</v>
          </cell>
          <cell r="L771">
            <v>0</v>
          </cell>
          <cell r="M771">
            <v>0</v>
          </cell>
          <cell r="N771">
            <v>0</v>
          </cell>
          <cell r="O771">
            <v>0</v>
          </cell>
          <cell r="P771">
            <v>0</v>
          </cell>
          <cell r="Q771">
            <v>0</v>
          </cell>
          <cell r="R771">
            <v>0</v>
          </cell>
          <cell r="S771">
            <v>0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>
            <v>0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 t="e">
            <v>#REF!</v>
          </cell>
          <cell r="AU771">
            <v>890900076</v>
          </cell>
          <cell r="AV771" t="str">
            <v xml:space="preserve">CINE COLOMBIA S.A.                      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>
            <v>0</v>
          </cell>
          <cell r="BD771">
            <v>0</v>
          </cell>
          <cell r="BE771">
            <v>0</v>
          </cell>
          <cell r="BF771">
            <v>0</v>
          </cell>
          <cell r="BG771" t="str">
            <v/>
          </cell>
          <cell r="BH771" t="str">
            <v/>
          </cell>
        </row>
        <row r="772">
          <cell r="A772" t="str">
            <v>2042-634</v>
          </cell>
          <cell r="B772" t="str">
            <v xml:space="preserve">MANIZ-MULTIPLEXFUNDADORES                         </v>
          </cell>
          <cell r="C772">
            <v>0</v>
          </cell>
          <cell r="D772">
            <v>0</v>
          </cell>
          <cell r="E772">
            <v>0</v>
          </cell>
          <cell r="F772">
            <v>0</v>
          </cell>
          <cell r="G772">
            <v>0</v>
          </cell>
          <cell r="H772">
            <v>0</v>
          </cell>
          <cell r="I772">
            <v>0</v>
          </cell>
          <cell r="J772">
            <v>0</v>
          </cell>
          <cell r="K772">
            <v>0</v>
          </cell>
          <cell r="L772">
            <v>0</v>
          </cell>
          <cell r="M772">
            <v>0</v>
          </cell>
          <cell r="N772">
            <v>0</v>
          </cell>
          <cell r="O772">
            <v>0</v>
          </cell>
          <cell r="P772">
            <v>0</v>
          </cell>
          <cell r="Q772">
            <v>0</v>
          </cell>
          <cell r="R772">
            <v>0</v>
          </cell>
          <cell r="S772">
            <v>0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>
            <v>0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 t="e">
            <v>#REF!</v>
          </cell>
          <cell r="AU772">
            <v>890900076</v>
          </cell>
          <cell r="AV772" t="str">
            <v xml:space="preserve">CINE COLOMBIA S.A.                      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>
            <v>0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  <cell r="BF772">
            <v>0</v>
          </cell>
          <cell r="BG772" t="str">
            <v/>
          </cell>
          <cell r="BH772" t="str">
            <v/>
          </cell>
        </row>
        <row r="773">
          <cell r="A773" t="str">
            <v>2042-635</v>
          </cell>
          <cell r="B773" t="str">
            <v xml:space="preserve">MD-MULTIPLEX VARIOS                               </v>
          </cell>
          <cell r="C773">
            <v>0</v>
          </cell>
          <cell r="D773">
            <v>0</v>
          </cell>
          <cell r="E773">
            <v>0</v>
          </cell>
          <cell r="F773">
            <v>0</v>
          </cell>
          <cell r="G773">
            <v>0</v>
          </cell>
          <cell r="H773">
            <v>0</v>
          </cell>
          <cell r="I773">
            <v>0</v>
          </cell>
          <cell r="J773">
            <v>0</v>
          </cell>
          <cell r="K773">
            <v>0</v>
          </cell>
          <cell r="L773">
            <v>0</v>
          </cell>
          <cell r="M773">
            <v>0</v>
          </cell>
          <cell r="N773">
            <v>0</v>
          </cell>
          <cell r="O773">
            <v>0</v>
          </cell>
          <cell r="P773">
            <v>0</v>
          </cell>
          <cell r="Q773">
            <v>0</v>
          </cell>
          <cell r="R773">
            <v>0</v>
          </cell>
          <cell r="S773">
            <v>0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>
            <v>0</v>
          </cell>
          <cell r="AK773">
            <v>0</v>
          </cell>
          <cell r="AL773">
            <v>0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 t="e">
            <v>#REF!</v>
          </cell>
          <cell r="AU773">
            <v>890900076</v>
          </cell>
          <cell r="AV773" t="str">
            <v xml:space="preserve">CINE COLOMBIA S.A.                      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>
            <v>0</v>
          </cell>
          <cell r="BD773">
            <v>0</v>
          </cell>
          <cell r="BE773">
            <v>0</v>
          </cell>
          <cell r="BF773">
            <v>0</v>
          </cell>
          <cell r="BG773" t="str">
            <v/>
          </cell>
          <cell r="BH773" t="str">
            <v/>
          </cell>
        </row>
        <row r="774">
          <cell r="A774" t="str">
            <v>2042-636</v>
          </cell>
          <cell r="B774" t="str">
            <v xml:space="preserve">MONT-MULTIPLEX ALAMEDA                            </v>
          </cell>
          <cell r="C774">
            <v>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  <cell r="L774">
            <v>0</v>
          </cell>
          <cell r="M774">
            <v>0</v>
          </cell>
          <cell r="N774">
            <v>0</v>
          </cell>
          <cell r="O774">
            <v>0</v>
          </cell>
          <cell r="P774">
            <v>0</v>
          </cell>
          <cell r="Q774">
            <v>0</v>
          </cell>
          <cell r="R774">
            <v>0</v>
          </cell>
          <cell r="S774">
            <v>0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>
            <v>0</v>
          </cell>
          <cell r="AK774">
            <v>0</v>
          </cell>
          <cell r="AL774">
            <v>0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 t="e">
            <v>#REF!</v>
          </cell>
          <cell r="AU774">
            <v>890900076</v>
          </cell>
          <cell r="AV774" t="str">
            <v xml:space="preserve">CINE COLOMBIA S.A.                      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>
            <v>0</v>
          </cell>
          <cell r="BD774">
            <v>0</v>
          </cell>
          <cell r="BE774">
            <v>0</v>
          </cell>
          <cell r="BF774">
            <v>0</v>
          </cell>
          <cell r="BG774" t="str">
            <v/>
          </cell>
          <cell r="BH774" t="str">
            <v/>
          </cell>
        </row>
        <row r="775">
          <cell r="A775" t="str">
            <v>2042-637</v>
          </cell>
          <cell r="B775" t="str">
            <v xml:space="preserve">PER-CINE CBIA VICTORIA                            </v>
          </cell>
          <cell r="C775">
            <v>0</v>
          </cell>
          <cell r="D775">
            <v>0</v>
          </cell>
          <cell r="E775">
            <v>0</v>
          </cell>
          <cell r="F775">
            <v>0</v>
          </cell>
          <cell r="G775">
            <v>0</v>
          </cell>
          <cell r="H775">
            <v>0</v>
          </cell>
          <cell r="I775">
            <v>0</v>
          </cell>
          <cell r="J775">
            <v>0</v>
          </cell>
          <cell r="K775">
            <v>0</v>
          </cell>
          <cell r="L775">
            <v>0</v>
          </cell>
          <cell r="M775">
            <v>0</v>
          </cell>
          <cell r="N775">
            <v>0</v>
          </cell>
          <cell r="O775">
            <v>0</v>
          </cell>
          <cell r="P775">
            <v>0</v>
          </cell>
          <cell r="Q775">
            <v>0</v>
          </cell>
          <cell r="R775">
            <v>0</v>
          </cell>
          <cell r="S775">
            <v>0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>
            <v>0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 t="e">
            <v>#REF!</v>
          </cell>
          <cell r="AU775">
            <v>890900076</v>
          </cell>
          <cell r="AV775" t="str">
            <v xml:space="preserve">CINE COLOMBIA S.A.                      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  <cell r="BF775">
            <v>0</v>
          </cell>
          <cell r="BG775" t="str">
            <v/>
          </cell>
          <cell r="BH775" t="str">
            <v/>
          </cell>
        </row>
        <row r="776">
          <cell r="A776" t="str">
            <v>2042-638</v>
          </cell>
          <cell r="B776" t="str">
            <v xml:space="preserve">MONT-CINE CBIA MONTERIA                           </v>
          </cell>
          <cell r="C776">
            <v>0</v>
          </cell>
          <cell r="D776">
            <v>0</v>
          </cell>
          <cell r="E776">
            <v>0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L776">
            <v>0</v>
          </cell>
          <cell r="M776">
            <v>0</v>
          </cell>
          <cell r="N776">
            <v>0</v>
          </cell>
          <cell r="O776">
            <v>0</v>
          </cell>
          <cell r="P776">
            <v>0</v>
          </cell>
          <cell r="Q776">
            <v>0</v>
          </cell>
          <cell r="R776">
            <v>0</v>
          </cell>
          <cell r="S776">
            <v>0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>
            <v>0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 t="e">
            <v>#REF!</v>
          </cell>
          <cell r="AU776">
            <v>890900076</v>
          </cell>
          <cell r="AV776" t="str">
            <v xml:space="preserve">CINE COLOMBIA S.A.                      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>
            <v>0</v>
          </cell>
          <cell r="BD776">
            <v>0</v>
          </cell>
          <cell r="BE776">
            <v>0</v>
          </cell>
          <cell r="BF776">
            <v>0</v>
          </cell>
          <cell r="BG776" t="str">
            <v/>
          </cell>
          <cell r="BH776" t="str">
            <v/>
          </cell>
        </row>
        <row r="777">
          <cell r="A777" t="str">
            <v>2042-639</v>
          </cell>
          <cell r="B777" t="str">
            <v xml:space="preserve">BTA-CINE CBIA AMERICAS                            </v>
          </cell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  <cell r="K777">
            <v>0</v>
          </cell>
          <cell r="L777">
            <v>0</v>
          </cell>
          <cell r="M777">
            <v>0</v>
          </cell>
          <cell r="N777">
            <v>0</v>
          </cell>
          <cell r="O777">
            <v>0</v>
          </cell>
          <cell r="P777">
            <v>0</v>
          </cell>
          <cell r="Q777">
            <v>0</v>
          </cell>
          <cell r="R777">
            <v>0</v>
          </cell>
          <cell r="S777">
            <v>0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>
            <v>0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 t="e">
            <v>#REF!</v>
          </cell>
          <cell r="AU777">
            <v>890900076</v>
          </cell>
          <cell r="AV777" t="str">
            <v xml:space="preserve">CINE COLOMBIA S.A.                      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  <cell r="BF777">
            <v>0</v>
          </cell>
          <cell r="BG777" t="str">
            <v/>
          </cell>
          <cell r="BH777" t="str">
            <v/>
          </cell>
        </row>
        <row r="778">
          <cell r="A778" t="str">
            <v>2042-640</v>
          </cell>
          <cell r="B778" t="str">
            <v xml:space="preserve">BTA-OFICINAS EN BOGOTA                            </v>
          </cell>
          <cell r="C778">
            <v>0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275168</v>
          </cell>
          <cell r="L778">
            <v>0</v>
          </cell>
          <cell r="M778">
            <v>0</v>
          </cell>
          <cell r="N778">
            <v>0</v>
          </cell>
          <cell r="O778">
            <v>275168</v>
          </cell>
          <cell r="P778">
            <v>0</v>
          </cell>
          <cell r="Q778">
            <v>0</v>
          </cell>
          <cell r="R778">
            <v>0</v>
          </cell>
          <cell r="S778">
            <v>0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59958</v>
          </cell>
          <cell r="Y778">
            <v>0</v>
          </cell>
          <cell r="Z778">
            <v>0</v>
          </cell>
          <cell r="AA778">
            <v>0</v>
          </cell>
          <cell r="AB778">
            <v>59958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>
            <v>0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 t="e">
            <v>#REF!</v>
          </cell>
          <cell r="AU778" t="str">
            <v/>
          </cell>
          <cell r="AV778" t="str">
            <v/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  <cell r="BF778">
            <v>0</v>
          </cell>
          <cell r="BG778" t="str">
            <v/>
          </cell>
          <cell r="BH778">
            <v>0.21789597627631119</v>
          </cell>
        </row>
        <row r="779">
          <cell r="A779" t="str">
            <v>2042-641</v>
          </cell>
          <cell r="B779" t="str">
            <v xml:space="preserve">BTA-CINE CBIA OF PRINCIPA                         </v>
          </cell>
          <cell r="C779">
            <v>0</v>
          </cell>
          <cell r="D779">
            <v>0</v>
          </cell>
          <cell r="E779">
            <v>0</v>
          </cell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  <cell r="N779">
            <v>0</v>
          </cell>
          <cell r="O779">
            <v>0</v>
          </cell>
          <cell r="P779">
            <v>0</v>
          </cell>
          <cell r="Q779">
            <v>0</v>
          </cell>
          <cell r="R779">
            <v>0</v>
          </cell>
          <cell r="S779">
            <v>0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>
            <v>0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 t="e">
            <v>#REF!</v>
          </cell>
          <cell r="AU779">
            <v>890900076</v>
          </cell>
          <cell r="AV779" t="str">
            <v xml:space="preserve">CINE COLOMBIA S.A.                      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>
            <v>0</v>
          </cell>
          <cell r="BE779">
            <v>0</v>
          </cell>
          <cell r="BF779">
            <v>0</v>
          </cell>
          <cell r="BG779" t="str">
            <v/>
          </cell>
          <cell r="BH779" t="str">
            <v/>
          </cell>
        </row>
        <row r="780">
          <cell r="A780" t="str">
            <v>2042-642</v>
          </cell>
          <cell r="B780" t="str">
            <v xml:space="preserve">BMGA-MULTIPLEXCAÑAVERAL                           </v>
          </cell>
          <cell r="C780">
            <v>0</v>
          </cell>
          <cell r="D780">
            <v>0</v>
          </cell>
          <cell r="E780">
            <v>0</v>
          </cell>
          <cell r="F780">
            <v>0</v>
          </cell>
          <cell r="G780">
            <v>0</v>
          </cell>
          <cell r="H780">
            <v>0</v>
          </cell>
          <cell r="I780">
            <v>0</v>
          </cell>
          <cell r="J780">
            <v>0</v>
          </cell>
          <cell r="K780">
            <v>0</v>
          </cell>
          <cell r="L780">
            <v>0</v>
          </cell>
          <cell r="M780">
            <v>0</v>
          </cell>
          <cell r="N780">
            <v>0</v>
          </cell>
          <cell r="O780">
            <v>0</v>
          </cell>
          <cell r="P780">
            <v>0</v>
          </cell>
          <cell r="Q780">
            <v>0</v>
          </cell>
          <cell r="R780">
            <v>0</v>
          </cell>
          <cell r="S780">
            <v>0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>
            <v>0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 t="e">
            <v>#REF!</v>
          </cell>
          <cell r="AU780">
            <v>890900076</v>
          </cell>
          <cell r="AV780" t="str">
            <v xml:space="preserve">CINE COLOMBIA S.A.                      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>
            <v>0</v>
          </cell>
          <cell r="BD780">
            <v>0</v>
          </cell>
          <cell r="BE780">
            <v>0</v>
          </cell>
          <cell r="BF780">
            <v>0</v>
          </cell>
          <cell r="BG780" t="str">
            <v/>
          </cell>
          <cell r="BH780" t="str">
            <v/>
          </cell>
        </row>
        <row r="781">
          <cell r="A781" t="str">
            <v>2042-643</v>
          </cell>
          <cell r="B781" t="str">
            <v xml:space="preserve">CL-MULTIPLEX COSMOCENTRO                          </v>
          </cell>
          <cell r="C781">
            <v>0</v>
          </cell>
          <cell r="D781">
            <v>0</v>
          </cell>
          <cell r="E781">
            <v>0</v>
          </cell>
          <cell r="F781">
            <v>0</v>
          </cell>
          <cell r="G781">
            <v>0</v>
          </cell>
          <cell r="H781">
            <v>0</v>
          </cell>
          <cell r="I781">
            <v>0</v>
          </cell>
          <cell r="J781">
            <v>0</v>
          </cell>
          <cell r="K781">
            <v>0</v>
          </cell>
          <cell r="L781">
            <v>0</v>
          </cell>
          <cell r="M781">
            <v>0</v>
          </cell>
          <cell r="N781">
            <v>0</v>
          </cell>
          <cell r="O781">
            <v>0</v>
          </cell>
          <cell r="P781">
            <v>0</v>
          </cell>
          <cell r="Q781">
            <v>0</v>
          </cell>
          <cell r="R781">
            <v>0</v>
          </cell>
          <cell r="S781">
            <v>0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>
            <v>0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 t="e">
            <v>#REF!</v>
          </cell>
          <cell r="AU781">
            <v>890900076</v>
          </cell>
          <cell r="AV781" t="str">
            <v xml:space="preserve">CINE COLOMBIA S.A.                      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  <cell r="BF781">
            <v>0</v>
          </cell>
          <cell r="BG781" t="str">
            <v/>
          </cell>
          <cell r="BH781" t="str">
            <v/>
          </cell>
        </row>
        <row r="782">
          <cell r="A782" t="str">
            <v>2042-644</v>
          </cell>
          <cell r="B782" t="str">
            <v xml:space="preserve">MD-MULTIPLEX SANTAFE                              </v>
          </cell>
          <cell r="C782">
            <v>0</v>
          </cell>
          <cell r="D782">
            <v>0</v>
          </cell>
          <cell r="E782">
            <v>0</v>
          </cell>
          <cell r="F782">
            <v>0</v>
          </cell>
          <cell r="G782">
            <v>0</v>
          </cell>
          <cell r="H782">
            <v>0</v>
          </cell>
          <cell r="I782">
            <v>0</v>
          </cell>
          <cell r="J782">
            <v>0</v>
          </cell>
          <cell r="K782">
            <v>0</v>
          </cell>
          <cell r="L782">
            <v>0</v>
          </cell>
          <cell r="M782">
            <v>0</v>
          </cell>
          <cell r="N782">
            <v>0</v>
          </cell>
          <cell r="O782">
            <v>0</v>
          </cell>
          <cell r="P782">
            <v>0</v>
          </cell>
          <cell r="Q782">
            <v>0</v>
          </cell>
          <cell r="R782">
            <v>0</v>
          </cell>
          <cell r="S782">
            <v>0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>
            <v>0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 t="e">
            <v>#REF!</v>
          </cell>
          <cell r="AU782">
            <v>890900076</v>
          </cell>
          <cell r="AV782" t="str">
            <v xml:space="preserve">CINE COLOMBIA S.A.                      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  <cell r="BF782">
            <v>0</v>
          </cell>
          <cell r="BG782" t="str">
            <v/>
          </cell>
          <cell r="BH782" t="str">
            <v/>
          </cell>
        </row>
        <row r="783">
          <cell r="A783" t="str">
            <v>2042-645</v>
          </cell>
          <cell r="B783" t="str">
            <v xml:space="preserve">CL-MULTIPLEX RIO CAUCA                            </v>
          </cell>
          <cell r="C783">
            <v>0</v>
          </cell>
          <cell r="D783">
            <v>0</v>
          </cell>
          <cell r="E783">
            <v>0</v>
          </cell>
          <cell r="F783">
            <v>0</v>
          </cell>
          <cell r="G783">
            <v>0</v>
          </cell>
          <cell r="H783">
            <v>0</v>
          </cell>
          <cell r="I783">
            <v>0</v>
          </cell>
          <cell r="J783">
            <v>0</v>
          </cell>
          <cell r="K783">
            <v>0</v>
          </cell>
          <cell r="L783">
            <v>0</v>
          </cell>
          <cell r="M783">
            <v>0</v>
          </cell>
          <cell r="N783">
            <v>0</v>
          </cell>
          <cell r="O783">
            <v>0</v>
          </cell>
          <cell r="P783">
            <v>0</v>
          </cell>
          <cell r="Q783">
            <v>0</v>
          </cell>
          <cell r="R783">
            <v>0</v>
          </cell>
          <cell r="S783">
            <v>0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>
            <v>0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 t="e">
            <v>#REF!</v>
          </cell>
          <cell r="AU783">
            <v>890900076</v>
          </cell>
          <cell r="AV783" t="str">
            <v xml:space="preserve">CINE COLOMBIA S.A.                      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>
            <v>0</v>
          </cell>
          <cell r="BE783">
            <v>0</v>
          </cell>
          <cell r="BF783">
            <v>0</v>
          </cell>
          <cell r="BG783" t="str">
            <v/>
          </cell>
          <cell r="BH783" t="str">
            <v/>
          </cell>
        </row>
        <row r="784">
          <cell r="A784" t="str">
            <v>2042-646</v>
          </cell>
          <cell r="B784" t="str">
            <v xml:space="preserve">BTA-MULTIPLEX GALERIAS                            </v>
          </cell>
          <cell r="C784">
            <v>0</v>
          </cell>
          <cell r="D784">
            <v>0</v>
          </cell>
          <cell r="E784">
            <v>0</v>
          </cell>
          <cell r="F784">
            <v>0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  <cell r="L784">
            <v>0</v>
          </cell>
          <cell r="M784">
            <v>0</v>
          </cell>
          <cell r="N784">
            <v>0</v>
          </cell>
          <cell r="O784">
            <v>0</v>
          </cell>
          <cell r="P784">
            <v>0</v>
          </cell>
          <cell r="Q784">
            <v>0</v>
          </cell>
          <cell r="R784">
            <v>0</v>
          </cell>
          <cell r="S784">
            <v>0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>
            <v>0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 t="e">
            <v>#REF!</v>
          </cell>
          <cell r="AU784">
            <v>890900076</v>
          </cell>
          <cell r="AV784" t="str">
            <v xml:space="preserve">CINE COLOMBIA S.A.                      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  <cell r="BF784">
            <v>0</v>
          </cell>
          <cell r="BG784" t="str">
            <v/>
          </cell>
          <cell r="BH784" t="str">
            <v/>
          </cell>
        </row>
        <row r="785">
          <cell r="A785" t="str">
            <v>2042-647</v>
          </cell>
          <cell r="B785" t="str">
            <v xml:space="preserve">BTA-MULTIPLEX ANDINO                              </v>
          </cell>
          <cell r="C785">
            <v>0</v>
          </cell>
          <cell r="D785">
            <v>0</v>
          </cell>
          <cell r="E785">
            <v>0</v>
          </cell>
          <cell r="F785">
            <v>0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  <cell r="N785">
            <v>0</v>
          </cell>
          <cell r="O785">
            <v>0</v>
          </cell>
          <cell r="P785">
            <v>0</v>
          </cell>
          <cell r="Q785">
            <v>0</v>
          </cell>
          <cell r="R785">
            <v>0</v>
          </cell>
          <cell r="S785">
            <v>0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 t="e">
            <v>#REF!</v>
          </cell>
          <cell r="AU785">
            <v>890900076</v>
          </cell>
          <cell r="AV785" t="str">
            <v xml:space="preserve">CINE COLOMBIA S.A.                      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>
            <v>0</v>
          </cell>
          <cell r="BE785">
            <v>0</v>
          </cell>
          <cell r="BF785">
            <v>0</v>
          </cell>
          <cell r="BG785" t="str">
            <v/>
          </cell>
          <cell r="BH785" t="str">
            <v/>
          </cell>
        </row>
        <row r="786">
          <cell r="A786" t="str">
            <v>2042-648</v>
          </cell>
          <cell r="B786" t="str">
            <v xml:space="preserve">CL-MULTIPLEX PALMETO                              </v>
          </cell>
          <cell r="C786">
            <v>0</v>
          </cell>
          <cell r="D786">
            <v>0</v>
          </cell>
          <cell r="E786">
            <v>0</v>
          </cell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  <cell r="N786">
            <v>0</v>
          </cell>
          <cell r="O786">
            <v>0</v>
          </cell>
          <cell r="P786">
            <v>0</v>
          </cell>
          <cell r="Q786">
            <v>0</v>
          </cell>
          <cell r="R786">
            <v>0</v>
          </cell>
          <cell r="S786">
            <v>0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>
            <v>0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 t="e">
            <v>#REF!</v>
          </cell>
          <cell r="AU786">
            <v>890900076</v>
          </cell>
          <cell r="AV786" t="str">
            <v xml:space="preserve">CINE COLOMBIA S.A.                      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  <cell r="BF786">
            <v>0</v>
          </cell>
          <cell r="BG786" t="str">
            <v/>
          </cell>
          <cell r="BH786" t="str">
            <v/>
          </cell>
        </row>
        <row r="787">
          <cell r="A787" t="str">
            <v>2042-649</v>
          </cell>
          <cell r="B787" t="str">
            <v xml:space="preserve">CL-MULTIPLEX PALMETO                              </v>
          </cell>
          <cell r="C787">
            <v>0</v>
          </cell>
          <cell r="D787">
            <v>0</v>
          </cell>
          <cell r="E787">
            <v>0</v>
          </cell>
          <cell r="F787">
            <v>0</v>
          </cell>
          <cell r="G787">
            <v>0</v>
          </cell>
          <cell r="H787">
            <v>0</v>
          </cell>
          <cell r="I787">
            <v>0</v>
          </cell>
          <cell r="J787">
            <v>0</v>
          </cell>
          <cell r="K787">
            <v>0</v>
          </cell>
          <cell r="L787">
            <v>0</v>
          </cell>
          <cell r="M787">
            <v>0</v>
          </cell>
          <cell r="N787">
            <v>0</v>
          </cell>
          <cell r="O787">
            <v>0</v>
          </cell>
          <cell r="P787">
            <v>0</v>
          </cell>
          <cell r="Q787">
            <v>0</v>
          </cell>
          <cell r="R787">
            <v>0</v>
          </cell>
          <cell r="S787">
            <v>0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>
            <v>0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 t="e">
            <v>#REF!</v>
          </cell>
          <cell r="AU787">
            <v>890900076</v>
          </cell>
          <cell r="AV787" t="str">
            <v xml:space="preserve">CINE COLOMBIA S.A.                      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  <cell r="BF787">
            <v>0</v>
          </cell>
          <cell r="BG787" t="str">
            <v/>
          </cell>
          <cell r="BH787" t="str">
            <v/>
          </cell>
        </row>
        <row r="788">
          <cell r="A788" t="str">
            <v>2042-650</v>
          </cell>
          <cell r="B788" t="str">
            <v xml:space="preserve">BQ-CINE COLOMBIA                                  </v>
          </cell>
          <cell r="C788">
            <v>0</v>
          </cell>
          <cell r="D788">
            <v>0</v>
          </cell>
          <cell r="E788">
            <v>0</v>
          </cell>
          <cell r="F788">
            <v>0</v>
          </cell>
          <cell r="G788">
            <v>0</v>
          </cell>
          <cell r="H788">
            <v>0</v>
          </cell>
          <cell r="I788">
            <v>0</v>
          </cell>
          <cell r="J788">
            <v>0</v>
          </cell>
          <cell r="K788">
            <v>0</v>
          </cell>
          <cell r="L788">
            <v>0</v>
          </cell>
          <cell r="M788">
            <v>0</v>
          </cell>
          <cell r="N788">
            <v>0</v>
          </cell>
          <cell r="O788">
            <v>0</v>
          </cell>
          <cell r="P788">
            <v>0</v>
          </cell>
          <cell r="Q788">
            <v>0</v>
          </cell>
          <cell r="R788">
            <v>0</v>
          </cell>
          <cell r="S788">
            <v>0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 t="e">
            <v>#REF!</v>
          </cell>
          <cell r="AU788">
            <v>890900076</v>
          </cell>
          <cell r="AV788" t="str">
            <v xml:space="preserve">CINE COLOMBIA S.A.                      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>
            <v>0</v>
          </cell>
          <cell r="BD788">
            <v>0</v>
          </cell>
          <cell r="BE788">
            <v>0</v>
          </cell>
          <cell r="BF788">
            <v>0</v>
          </cell>
          <cell r="BG788" t="str">
            <v/>
          </cell>
          <cell r="BH788" t="str">
            <v/>
          </cell>
        </row>
        <row r="789">
          <cell r="A789" t="str">
            <v>2042-651</v>
          </cell>
          <cell r="B789" t="str">
            <v xml:space="preserve">CGENA-CINE COLOMBIA MANEJ                         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  <cell r="N789">
            <v>0</v>
          </cell>
          <cell r="O789">
            <v>0</v>
          </cell>
          <cell r="P789">
            <v>0</v>
          </cell>
          <cell r="Q789">
            <v>0</v>
          </cell>
          <cell r="R789">
            <v>0</v>
          </cell>
          <cell r="S789">
            <v>0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>
            <v>0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 t="e">
            <v>#REF!</v>
          </cell>
          <cell r="AU789">
            <v>890900076</v>
          </cell>
          <cell r="AV789" t="str">
            <v xml:space="preserve">CINE COLOMBIA S.A.                      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>
            <v>0</v>
          </cell>
          <cell r="BE789">
            <v>0</v>
          </cell>
          <cell r="BF789">
            <v>0</v>
          </cell>
          <cell r="BG789" t="str">
            <v/>
          </cell>
          <cell r="BH789" t="str">
            <v/>
          </cell>
        </row>
        <row r="790">
          <cell r="A790" t="str">
            <v>2042-652</v>
          </cell>
          <cell r="B790" t="str">
            <v xml:space="preserve">PER- MULTIPLEX VICTORIA                           </v>
          </cell>
          <cell r="C790">
            <v>2951960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  <cell r="N790">
            <v>0</v>
          </cell>
          <cell r="O790">
            <v>2951960</v>
          </cell>
          <cell r="P790">
            <v>1950000</v>
          </cell>
          <cell r="Q790">
            <v>0</v>
          </cell>
          <cell r="R790">
            <v>0</v>
          </cell>
          <cell r="S790">
            <v>0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1950000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>
            <v>0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 t="e">
            <v>#REF!</v>
          </cell>
          <cell r="AU790" t="str">
            <v/>
          </cell>
          <cell r="AV790" t="str">
            <v/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  <cell r="BF790">
            <v>0</v>
          </cell>
          <cell r="BG790" t="str">
            <v/>
          </cell>
          <cell r="BH790">
            <v>0.66057805661323321</v>
          </cell>
        </row>
        <row r="791">
          <cell r="A791" t="str">
            <v>2042-653</v>
          </cell>
          <cell r="B791" t="str">
            <v xml:space="preserve">BTA-MULTIPLEX CEDRITOS                            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  <cell r="N791">
            <v>0</v>
          </cell>
          <cell r="O791">
            <v>0</v>
          </cell>
          <cell r="P791">
            <v>0</v>
          </cell>
          <cell r="Q791">
            <v>0</v>
          </cell>
          <cell r="R791">
            <v>0</v>
          </cell>
          <cell r="S791">
            <v>0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 t="e">
            <v>#REF!</v>
          </cell>
          <cell r="AU791">
            <v>890900076</v>
          </cell>
          <cell r="AV791" t="str">
            <v xml:space="preserve">CINE COLOMBIA S.A.                      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>
            <v>0</v>
          </cell>
          <cell r="BD791">
            <v>0</v>
          </cell>
          <cell r="BE791">
            <v>0</v>
          </cell>
          <cell r="BF791">
            <v>0</v>
          </cell>
          <cell r="BG791" t="str">
            <v/>
          </cell>
          <cell r="BH791" t="str">
            <v/>
          </cell>
        </row>
        <row r="792">
          <cell r="A792" t="str">
            <v>2042-654</v>
          </cell>
          <cell r="B792" t="str">
            <v xml:space="preserve">BTA-MULTIPLEX AMERICAS                            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  <cell r="N792">
            <v>0</v>
          </cell>
          <cell r="O792">
            <v>0</v>
          </cell>
          <cell r="P792">
            <v>0</v>
          </cell>
          <cell r="Q792">
            <v>0</v>
          </cell>
          <cell r="R792">
            <v>0</v>
          </cell>
          <cell r="S792">
            <v>0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>
            <v>0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 t="e">
            <v>#REF!</v>
          </cell>
          <cell r="AU792">
            <v>890900076</v>
          </cell>
          <cell r="AV792" t="str">
            <v xml:space="preserve">CINE COLOMBIA S.A.                      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  <cell r="BF792">
            <v>0</v>
          </cell>
          <cell r="BG792" t="str">
            <v/>
          </cell>
          <cell r="BH792" t="str">
            <v/>
          </cell>
        </row>
        <row r="793">
          <cell r="A793" t="str">
            <v>2042-655</v>
          </cell>
          <cell r="B793" t="str">
            <v xml:space="preserve">BTA-MULTIPLEX UNICENTRO                           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  <cell r="N793">
            <v>0</v>
          </cell>
          <cell r="O793">
            <v>0</v>
          </cell>
          <cell r="P793">
            <v>0</v>
          </cell>
          <cell r="Q793">
            <v>0</v>
          </cell>
          <cell r="R793">
            <v>0</v>
          </cell>
          <cell r="S793">
            <v>0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 t="e">
            <v>#REF!</v>
          </cell>
          <cell r="AU793">
            <v>890900076</v>
          </cell>
          <cell r="AV793" t="str">
            <v xml:space="preserve">CINE COLOMBIA S.A.                      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>
            <v>0</v>
          </cell>
          <cell r="BE793">
            <v>0</v>
          </cell>
          <cell r="BF793">
            <v>0</v>
          </cell>
          <cell r="BG793" t="str">
            <v/>
          </cell>
          <cell r="BH793" t="str">
            <v/>
          </cell>
        </row>
        <row r="794">
          <cell r="A794" t="str">
            <v>2042-656</v>
          </cell>
          <cell r="B794" t="str">
            <v xml:space="preserve">CGENA-MULTIPLEXCASTELLANA                         </v>
          </cell>
          <cell r="C794">
            <v>0</v>
          </cell>
          <cell r="D794">
            <v>0</v>
          </cell>
          <cell r="E794">
            <v>0</v>
          </cell>
          <cell r="F794">
            <v>0</v>
          </cell>
          <cell r="G794">
            <v>0</v>
          </cell>
          <cell r="H794">
            <v>0</v>
          </cell>
          <cell r="I794">
            <v>0</v>
          </cell>
          <cell r="J794">
            <v>0</v>
          </cell>
          <cell r="K794">
            <v>0</v>
          </cell>
          <cell r="L794">
            <v>0</v>
          </cell>
          <cell r="M794">
            <v>0</v>
          </cell>
          <cell r="N794">
            <v>0</v>
          </cell>
          <cell r="O794">
            <v>0</v>
          </cell>
          <cell r="P794">
            <v>0</v>
          </cell>
          <cell r="Q794">
            <v>0</v>
          </cell>
          <cell r="R794">
            <v>0</v>
          </cell>
          <cell r="S794">
            <v>0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>
            <v>0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 t="e">
            <v>#REF!</v>
          </cell>
          <cell r="AU794">
            <v>890900076</v>
          </cell>
          <cell r="AV794" t="str">
            <v xml:space="preserve">CINE COLOMBIA S.A.                      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  <cell r="BF794">
            <v>0</v>
          </cell>
          <cell r="BG794" t="str">
            <v/>
          </cell>
          <cell r="BH794" t="str">
            <v/>
          </cell>
        </row>
        <row r="795">
          <cell r="A795" t="str">
            <v>2042-657</v>
          </cell>
          <cell r="B795" t="str">
            <v xml:space="preserve">BTA-MULTIPLEX ANDINO                              </v>
          </cell>
          <cell r="C795">
            <v>0</v>
          </cell>
          <cell r="D795">
            <v>0</v>
          </cell>
          <cell r="E795">
            <v>0</v>
          </cell>
          <cell r="F795">
            <v>0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  <cell r="M795">
            <v>0</v>
          </cell>
          <cell r="N795">
            <v>0</v>
          </cell>
          <cell r="O795">
            <v>0</v>
          </cell>
          <cell r="P795">
            <v>0</v>
          </cell>
          <cell r="Q795">
            <v>0</v>
          </cell>
          <cell r="R795">
            <v>0</v>
          </cell>
          <cell r="S795">
            <v>0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 t="e">
            <v>#REF!</v>
          </cell>
          <cell r="AU795">
            <v>890900076</v>
          </cell>
          <cell r="AV795" t="str">
            <v xml:space="preserve">CINE COLOMBIA S.A.                      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>
            <v>0</v>
          </cell>
          <cell r="BD795">
            <v>0</v>
          </cell>
          <cell r="BE795">
            <v>0</v>
          </cell>
          <cell r="BF795">
            <v>0</v>
          </cell>
          <cell r="BG795" t="str">
            <v/>
          </cell>
          <cell r="BH795" t="str">
            <v/>
          </cell>
        </row>
        <row r="796">
          <cell r="A796" t="str">
            <v>2042-658</v>
          </cell>
          <cell r="B796" t="str">
            <v xml:space="preserve">CL-MULTIPLEX COSMOCENTRO                          </v>
          </cell>
          <cell r="C796">
            <v>0</v>
          </cell>
          <cell r="D796">
            <v>0</v>
          </cell>
          <cell r="E796">
            <v>0</v>
          </cell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  <cell r="K796">
            <v>0</v>
          </cell>
          <cell r="L796">
            <v>0</v>
          </cell>
          <cell r="M796">
            <v>0</v>
          </cell>
          <cell r="N796">
            <v>0</v>
          </cell>
          <cell r="O796">
            <v>0</v>
          </cell>
          <cell r="P796">
            <v>0</v>
          </cell>
          <cell r="Q796">
            <v>0</v>
          </cell>
          <cell r="R796">
            <v>0</v>
          </cell>
          <cell r="S796">
            <v>0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>
            <v>0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 t="e">
            <v>#REF!</v>
          </cell>
          <cell r="AU796">
            <v>890900076</v>
          </cell>
          <cell r="AV796" t="str">
            <v xml:space="preserve">CINE COLOMBIA S.A.                      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  <cell r="BF796">
            <v>0</v>
          </cell>
          <cell r="BG796" t="str">
            <v/>
          </cell>
          <cell r="BH796" t="str">
            <v/>
          </cell>
        </row>
        <row r="797">
          <cell r="A797" t="str">
            <v>2042-659</v>
          </cell>
          <cell r="B797" t="str">
            <v xml:space="preserve">CGENA-CARIBE PLAZA                                </v>
          </cell>
          <cell r="C797">
            <v>0</v>
          </cell>
          <cell r="D797">
            <v>0</v>
          </cell>
          <cell r="E797">
            <v>0</v>
          </cell>
          <cell r="F797">
            <v>0</v>
          </cell>
          <cell r="G797">
            <v>0</v>
          </cell>
          <cell r="H797">
            <v>0</v>
          </cell>
          <cell r="I797">
            <v>0</v>
          </cell>
          <cell r="J797">
            <v>0</v>
          </cell>
          <cell r="K797">
            <v>0</v>
          </cell>
          <cell r="L797">
            <v>0</v>
          </cell>
          <cell r="M797">
            <v>0</v>
          </cell>
          <cell r="N797">
            <v>0</v>
          </cell>
          <cell r="O797">
            <v>0</v>
          </cell>
          <cell r="P797">
            <v>0</v>
          </cell>
          <cell r="Q797">
            <v>0</v>
          </cell>
          <cell r="R797">
            <v>0</v>
          </cell>
          <cell r="S797">
            <v>0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>
            <v>0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 t="e">
            <v>#REF!</v>
          </cell>
          <cell r="AU797">
            <v>890900076</v>
          </cell>
          <cell r="AV797" t="str">
            <v xml:space="preserve">CINE COLOMBIA S.A.                      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  <cell r="BF797">
            <v>0</v>
          </cell>
          <cell r="BG797" t="str">
            <v/>
          </cell>
          <cell r="BH797" t="str">
            <v/>
          </cell>
        </row>
        <row r="798">
          <cell r="A798" t="str">
            <v>2042-660</v>
          </cell>
          <cell r="B798" t="str">
            <v xml:space="preserve">BQ-MULTIPLEX CINECOLOMBIA                         </v>
          </cell>
          <cell r="C798">
            <v>0</v>
          </cell>
          <cell r="D798">
            <v>0</v>
          </cell>
          <cell r="E798">
            <v>0</v>
          </cell>
          <cell r="F798">
            <v>0</v>
          </cell>
          <cell r="G798">
            <v>0</v>
          </cell>
          <cell r="H798">
            <v>0</v>
          </cell>
          <cell r="I798">
            <v>0</v>
          </cell>
          <cell r="J798">
            <v>0</v>
          </cell>
          <cell r="K798">
            <v>0</v>
          </cell>
          <cell r="L798">
            <v>0</v>
          </cell>
          <cell r="M798">
            <v>0</v>
          </cell>
          <cell r="N798">
            <v>0</v>
          </cell>
          <cell r="O798">
            <v>0</v>
          </cell>
          <cell r="P798">
            <v>0</v>
          </cell>
          <cell r="Q798">
            <v>0</v>
          </cell>
          <cell r="R798">
            <v>0</v>
          </cell>
          <cell r="S798">
            <v>0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>
            <v>0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 t="e">
            <v>#REF!</v>
          </cell>
          <cell r="AU798">
            <v>890900076</v>
          </cell>
          <cell r="AV798" t="str">
            <v xml:space="preserve">CINE COLOMBIA S.A.                      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  <cell r="BF798">
            <v>0</v>
          </cell>
          <cell r="BG798" t="str">
            <v/>
          </cell>
          <cell r="BH798" t="str">
            <v/>
          </cell>
        </row>
        <row r="799">
          <cell r="A799" t="str">
            <v>2042-661</v>
          </cell>
          <cell r="B799" t="str">
            <v xml:space="preserve">BTA-MULTIPLEX ANDINO                              </v>
          </cell>
          <cell r="C799">
            <v>697480</v>
          </cell>
          <cell r="D799">
            <v>0</v>
          </cell>
          <cell r="E799">
            <v>0</v>
          </cell>
          <cell r="F799">
            <v>0</v>
          </cell>
          <cell r="G799">
            <v>0</v>
          </cell>
          <cell r="H799">
            <v>0</v>
          </cell>
          <cell r="I799">
            <v>0</v>
          </cell>
          <cell r="J799">
            <v>0</v>
          </cell>
          <cell r="K799">
            <v>0</v>
          </cell>
          <cell r="L799">
            <v>0</v>
          </cell>
          <cell r="M799">
            <v>0</v>
          </cell>
          <cell r="N799">
            <v>0</v>
          </cell>
          <cell r="O799">
            <v>697480</v>
          </cell>
          <cell r="P799">
            <v>0</v>
          </cell>
          <cell r="Q799">
            <v>0</v>
          </cell>
          <cell r="R799">
            <v>0</v>
          </cell>
          <cell r="S799">
            <v>0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>
            <v>0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 t="e">
            <v>#REF!</v>
          </cell>
          <cell r="AU799" t="str">
            <v/>
          </cell>
          <cell r="AV799" t="str">
            <v/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>
            <v>0</v>
          </cell>
          <cell r="BD799">
            <v>0</v>
          </cell>
          <cell r="BE799">
            <v>0</v>
          </cell>
          <cell r="BF799">
            <v>0</v>
          </cell>
          <cell r="BG799" t="str">
            <v/>
          </cell>
          <cell r="BH799">
            <v>0</v>
          </cell>
        </row>
        <row r="800">
          <cell r="A800" t="str">
            <v>2042-662</v>
          </cell>
          <cell r="B800" t="str">
            <v xml:space="preserve">BMGA-MULTIPLEX CANAVERAL                          </v>
          </cell>
          <cell r="C800">
            <v>0</v>
          </cell>
          <cell r="D800">
            <v>0</v>
          </cell>
          <cell r="E800">
            <v>0</v>
          </cell>
          <cell r="F800">
            <v>0</v>
          </cell>
          <cell r="G800">
            <v>0</v>
          </cell>
          <cell r="H800">
            <v>0</v>
          </cell>
          <cell r="I800">
            <v>0</v>
          </cell>
          <cell r="J800">
            <v>0</v>
          </cell>
          <cell r="K800">
            <v>0</v>
          </cell>
          <cell r="L800">
            <v>0</v>
          </cell>
          <cell r="M800">
            <v>0</v>
          </cell>
          <cell r="N800">
            <v>0</v>
          </cell>
          <cell r="O800">
            <v>0</v>
          </cell>
          <cell r="P800">
            <v>0</v>
          </cell>
          <cell r="Q800">
            <v>0</v>
          </cell>
          <cell r="R800">
            <v>0</v>
          </cell>
          <cell r="S800">
            <v>0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>
            <v>0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 t="e">
            <v>#REF!</v>
          </cell>
          <cell r="AU800">
            <v>890900076</v>
          </cell>
          <cell r="AV800" t="str">
            <v xml:space="preserve">CINE COLOMBIA S.A.                      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  <cell r="BF800">
            <v>0</v>
          </cell>
          <cell r="BG800" t="str">
            <v/>
          </cell>
          <cell r="BH800" t="str">
            <v/>
          </cell>
        </row>
        <row r="801">
          <cell r="A801" t="str">
            <v>2042-663</v>
          </cell>
          <cell r="B801" t="str">
            <v xml:space="preserve">PER-MULTIPLEX VICTORIA                            </v>
          </cell>
          <cell r="C801">
            <v>0</v>
          </cell>
          <cell r="D801">
            <v>0</v>
          </cell>
          <cell r="E801">
            <v>0</v>
          </cell>
          <cell r="F801">
            <v>0</v>
          </cell>
          <cell r="G801">
            <v>0</v>
          </cell>
          <cell r="H801">
            <v>0</v>
          </cell>
          <cell r="I801">
            <v>0</v>
          </cell>
          <cell r="J801">
            <v>0</v>
          </cell>
          <cell r="K801">
            <v>0</v>
          </cell>
          <cell r="L801">
            <v>0</v>
          </cell>
          <cell r="M801">
            <v>0</v>
          </cell>
          <cell r="N801">
            <v>0</v>
          </cell>
          <cell r="O801">
            <v>0</v>
          </cell>
          <cell r="P801">
            <v>0</v>
          </cell>
          <cell r="Q801">
            <v>0</v>
          </cell>
          <cell r="R801">
            <v>0</v>
          </cell>
          <cell r="S801">
            <v>0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>
            <v>0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 t="e">
            <v>#REF!</v>
          </cell>
          <cell r="AU801">
            <v>890900076</v>
          </cell>
          <cell r="AV801" t="str">
            <v xml:space="preserve">CINE COLOMBIA S.A.                      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  <cell r="BF801">
            <v>0</v>
          </cell>
          <cell r="BG801" t="str">
            <v/>
          </cell>
          <cell r="BH801" t="str">
            <v/>
          </cell>
        </row>
        <row r="802">
          <cell r="A802" t="str">
            <v>2042-664</v>
          </cell>
          <cell r="B802" t="str">
            <v xml:space="preserve">BTA-MULTIPLEX AMERICAS                            </v>
          </cell>
          <cell r="C802">
            <v>0</v>
          </cell>
          <cell r="D802">
            <v>0</v>
          </cell>
          <cell r="E802">
            <v>0</v>
          </cell>
          <cell r="F802">
            <v>0</v>
          </cell>
          <cell r="G802">
            <v>0</v>
          </cell>
          <cell r="H802">
            <v>0</v>
          </cell>
          <cell r="I802">
            <v>0</v>
          </cell>
          <cell r="J802">
            <v>0</v>
          </cell>
          <cell r="K802">
            <v>0</v>
          </cell>
          <cell r="L802">
            <v>0</v>
          </cell>
          <cell r="M802">
            <v>0</v>
          </cell>
          <cell r="N802">
            <v>0</v>
          </cell>
          <cell r="O802">
            <v>0</v>
          </cell>
          <cell r="P802">
            <v>0</v>
          </cell>
          <cell r="Q802">
            <v>0</v>
          </cell>
          <cell r="R802">
            <v>0</v>
          </cell>
          <cell r="S802">
            <v>0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>
            <v>0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 t="e">
            <v>#REF!</v>
          </cell>
          <cell r="AU802">
            <v>890900076</v>
          </cell>
          <cell r="AV802" t="str">
            <v xml:space="preserve">CINE COLOMBIA S.A.                      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>
            <v>0</v>
          </cell>
          <cell r="BD802">
            <v>0</v>
          </cell>
          <cell r="BE802">
            <v>0</v>
          </cell>
          <cell r="BF802">
            <v>0</v>
          </cell>
          <cell r="BG802" t="str">
            <v/>
          </cell>
          <cell r="BH802" t="str">
            <v/>
          </cell>
        </row>
        <row r="803">
          <cell r="A803" t="str">
            <v>2042-665</v>
          </cell>
          <cell r="B803" t="str">
            <v xml:space="preserve">CHIA-MULTIPLEX CENTROCHIA                         </v>
          </cell>
          <cell r="C803">
            <v>0</v>
          </cell>
          <cell r="D803">
            <v>2712178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I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  <cell r="N803">
            <v>0</v>
          </cell>
          <cell r="O803">
            <v>2712178</v>
          </cell>
          <cell r="P803">
            <v>28574</v>
          </cell>
          <cell r="Q803">
            <v>316969</v>
          </cell>
          <cell r="R803">
            <v>8638</v>
          </cell>
          <cell r="S803">
            <v>0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354181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>
            <v>0</v>
          </cell>
          <cell r="AK803">
            <v>0</v>
          </cell>
          <cell r="AL803">
            <v>0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 t="e">
            <v>#REF!</v>
          </cell>
          <cell r="AU803" t="str">
            <v/>
          </cell>
          <cell r="AV803" t="str">
            <v/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>
            <v>0</v>
          </cell>
          <cell r="BD803">
            <v>0</v>
          </cell>
          <cell r="BE803">
            <v>0</v>
          </cell>
          <cell r="BF803">
            <v>0</v>
          </cell>
          <cell r="BG803" t="str">
            <v/>
          </cell>
          <cell r="BH803">
            <v>0.13058914274800548</v>
          </cell>
        </row>
        <row r="804">
          <cell r="A804" t="str">
            <v>2042-666</v>
          </cell>
          <cell r="B804" t="str">
            <v xml:space="preserve">CL-MULTIPLEX PALMETO                              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  <cell r="P804">
            <v>0</v>
          </cell>
          <cell r="Q804">
            <v>0</v>
          </cell>
          <cell r="R804">
            <v>0</v>
          </cell>
          <cell r="S804">
            <v>0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>
            <v>0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 t="e">
            <v>#REF!</v>
          </cell>
          <cell r="AU804">
            <v>890900076</v>
          </cell>
          <cell r="AV804" t="str">
            <v xml:space="preserve">CINE COLOMBIA S.A.                      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  <cell r="BF804">
            <v>0</v>
          </cell>
          <cell r="BG804" t="str">
            <v/>
          </cell>
          <cell r="BH804" t="str">
            <v/>
          </cell>
        </row>
        <row r="805">
          <cell r="A805" t="str">
            <v>2042-667</v>
          </cell>
          <cell r="B805" t="str">
            <v xml:space="preserve">CL-MULTIPLEX PALMETO                              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  <cell r="N805">
            <v>0</v>
          </cell>
          <cell r="O805">
            <v>0</v>
          </cell>
          <cell r="P805">
            <v>0</v>
          </cell>
          <cell r="Q805">
            <v>0</v>
          </cell>
          <cell r="R805">
            <v>0</v>
          </cell>
          <cell r="S805">
            <v>0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>
            <v>0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 t="e">
            <v>#REF!</v>
          </cell>
          <cell r="AU805">
            <v>890900076</v>
          </cell>
          <cell r="AV805" t="str">
            <v xml:space="preserve">CINE COLOMBIA S.A.                      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  <cell r="BF805">
            <v>0</v>
          </cell>
          <cell r="BG805" t="str">
            <v/>
          </cell>
          <cell r="BH805" t="str">
            <v/>
          </cell>
        </row>
        <row r="806">
          <cell r="A806" t="str">
            <v>2042-668</v>
          </cell>
          <cell r="B806" t="str">
            <v xml:space="preserve">BQ-CHILLER MULTIPLEX                              </v>
          </cell>
          <cell r="C806">
            <v>0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  <cell r="K806">
            <v>0</v>
          </cell>
          <cell r="L806">
            <v>0</v>
          </cell>
          <cell r="M806">
            <v>0</v>
          </cell>
          <cell r="N806">
            <v>0</v>
          </cell>
          <cell r="O806">
            <v>0</v>
          </cell>
          <cell r="P806">
            <v>0</v>
          </cell>
          <cell r="Q806">
            <v>0</v>
          </cell>
          <cell r="R806">
            <v>0</v>
          </cell>
          <cell r="S806">
            <v>0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>
            <v>0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 t="e">
            <v>#REF!</v>
          </cell>
          <cell r="AU806">
            <v>890900076</v>
          </cell>
          <cell r="AV806" t="str">
            <v xml:space="preserve">CINE COLOMBIA S.A.                      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>
            <v>0</v>
          </cell>
          <cell r="BE806">
            <v>0</v>
          </cell>
          <cell r="BF806">
            <v>0</v>
          </cell>
          <cell r="BG806" t="str">
            <v/>
          </cell>
          <cell r="BH806" t="str">
            <v/>
          </cell>
        </row>
        <row r="807">
          <cell r="A807" t="str">
            <v>2042-669</v>
          </cell>
          <cell r="B807" t="str">
            <v xml:space="preserve">BTA-MULTIPLEX C MAYOR                             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0</v>
          </cell>
          <cell r="L807">
            <v>0</v>
          </cell>
          <cell r="M807">
            <v>0</v>
          </cell>
          <cell r="N807">
            <v>0</v>
          </cell>
          <cell r="O807">
            <v>0</v>
          </cell>
          <cell r="P807">
            <v>0</v>
          </cell>
          <cell r="Q807">
            <v>0</v>
          </cell>
          <cell r="R807">
            <v>0</v>
          </cell>
          <cell r="S807">
            <v>0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>
            <v>0</v>
          </cell>
          <cell r="AH807">
            <v>0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 t="e">
            <v>#REF!</v>
          </cell>
          <cell r="AU807">
            <v>890900076</v>
          </cell>
          <cell r="AV807" t="str">
            <v xml:space="preserve">CINE COLOMBIA S.A.                      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>
            <v>0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  <cell r="BF807">
            <v>0</v>
          </cell>
          <cell r="BG807" t="str">
            <v/>
          </cell>
          <cell r="BH807" t="str">
            <v/>
          </cell>
        </row>
        <row r="808">
          <cell r="A808" t="str">
            <v>2042-670</v>
          </cell>
          <cell r="B808" t="str">
            <v xml:space="preserve">CL-MULTIPLEX COSMOCENTRO                          </v>
          </cell>
          <cell r="C808">
            <v>0</v>
          </cell>
          <cell r="D808">
            <v>0</v>
          </cell>
          <cell r="E808">
            <v>0</v>
          </cell>
          <cell r="F808">
            <v>0</v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  <cell r="K808">
            <v>0</v>
          </cell>
          <cell r="L808">
            <v>0</v>
          </cell>
          <cell r="M808">
            <v>0</v>
          </cell>
          <cell r="N808">
            <v>0</v>
          </cell>
          <cell r="O808">
            <v>0</v>
          </cell>
          <cell r="P808">
            <v>0</v>
          </cell>
          <cell r="Q808">
            <v>0</v>
          </cell>
          <cell r="R808">
            <v>0</v>
          </cell>
          <cell r="S808">
            <v>0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>
            <v>0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 t="e">
            <v>#REF!</v>
          </cell>
          <cell r="AU808">
            <v>890900076</v>
          </cell>
          <cell r="AV808" t="str">
            <v xml:space="preserve">CINE COLOMBIA S.A.                      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  <cell r="BF808">
            <v>0</v>
          </cell>
          <cell r="BG808" t="str">
            <v/>
          </cell>
          <cell r="BH808" t="str">
            <v/>
          </cell>
        </row>
        <row r="809">
          <cell r="A809" t="str">
            <v>2042-671</v>
          </cell>
          <cell r="B809" t="str">
            <v xml:space="preserve">CL-MULTIPLEX COSMOCENTRO                          </v>
          </cell>
          <cell r="C809">
            <v>5266892</v>
          </cell>
          <cell r="D809">
            <v>0</v>
          </cell>
          <cell r="E809">
            <v>0</v>
          </cell>
          <cell r="F809">
            <v>0</v>
          </cell>
          <cell r="G809">
            <v>0</v>
          </cell>
          <cell r="H809">
            <v>0</v>
          </cell>
          <cell r="I809">
            <v>0</v>
          </cell>
          <cell r="J809">
            <v>0</v>
          </cell>
          <cell r="K809">
            <v>0</v>
          </cell>
          <cell r="L809">
            <v>0</v>
          </cell>
          <cell r="M809">
            <v>0</v>
          </cell>
          <cell r="N809">
            <v>0</v>
          </cell>
          <cell r="O809">
            <v>5266892</v>
          </cell>
          <cell r="P809">
            <v>153521</v>
          </cell>
          <cell r="Q809">
            <v>4436</v>
          </cell>
          <cell r="R809">
            <v>0</v>
          </cell>
          <cell r="S809">
            <v>0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480000</v>
          </cell>
          <cell r="Y809">
            <v>0</v>
          </cell>
          <cell r="Z809">
            <v>0</v>
          </cell>
          <cell r="AA809">
            <v>0</v>
          </cell>
          <cell r="AB809">
            <v>637957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>
            <v>0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 t="e">
            <v>#REF!</v>
          </cell>
          <cell r="AU809" t="str">
            <v/>
          </cell>
          <cell r="AV809" t="str">
            <v/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>
            <v>0</v>
          </cell>
          <cell r="BE809">
            <v>0</v>
          </cell>
          <cell r="BF809">
            <v>0</v>
          </cell>
          <cell r="BG809" t="str">
            <v/>
          </cell>
          <cell r="BH809">
            <v>0.12112589360100795</v>
          </cell>
        </row>
        <row r="810">
          <cell r="A810" t="str">
            <v>2042-672</v>
          </cell>
          <cell r="B810" t="str">
            <v xml:space="preserve">BTA-MULTIPLEX PORTAL 80                           </v>
          </cell>
          <cell r="C810">
            <v>9433216</v>
          </cell>
          <cell r="D810">
            <v>0</v>
          </cell>
          <cell r="E810">
            <v>0</v>
          </cell>
          <cell r="F810">
            <v>0</v>
          </cell>
          <cell r="G810">
            <v>0</v>
          </cell>
          <cell r="H810">
            <v>0</v>
          </cell>
          <cell r="I810">
            <v>0</v>
          </cell>
          <cell r="J810">
            <v>0</v>
          </cell>
          <cell r="K810">
            <v>0</v>
          </cell>
          <cell r="L810">
            <v>0</v>
          </cell>
          <cell r="M810">
            <v>0</v>
          </cell>
          <cell r="N810">
            <v>0</v>
          </cell>
          <cell r="O810">
            <v>9433216</v>
          </cell>
          <cell r="P810">
            <v>1556262</v>
          </cell>
          <cell r="Q810">
            <v>47508</v>
          </cell>
          <cell r="R810">
            <v>0</v>
          </cell>
          <cell r="S810">
            <v>0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1603770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 t="e">
            <v>#REF!</v>
          </cell>
          <cell r="AU810" t="str">
            <v/>
          </cell>
          <cell r="AV810" t="str">
            <v/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  <cell r="BF810">
            <v>0</v>
          </cell>
          <cell r="BG810" t="str">
            <v/>
          </cell>
          <cell r="BH810">
            <v>0.17001306871378755</v>
          </cell>
        </row>
        <row r="811">
          <cell r="A811" t="str">
            <v>2042-673</v>
          </cell>
          <cell r="B811" t="str">
            <v xml:space="preserve">CL-MULTIPLEX CHIPICHAPE                           </v>
          </cell>
          <cell r="C811">
            <v>7747965</v>
          </cell>
          <cell r="D811">
            <v>0</v>
          </cell>
          <cell r="E811">
            <v>0</v>
          </cell>
          <cell r="F811">
            <v>0</v>
          </cell>
          <cell r="G811">
            <v>0</v>
          </cell>
          <cell r="H811">
            <v>0</v>
          </cell>
          <cell r="I811">
            <v>0</v>
          </cell>
          <cell r="J811">
            <v>0</v>
          </cell>
          <cell r="K811">
            <v>0</v>
          </cell>
          <cell r="L811">
            <v>0</v>
          </cell>
          <cell r="M811">
            <v>0</v>
          </cell>
          <cell r="N811">
            <v>0</v>
          </cell>
          <cell r="O811">
            <v>7747965</v>
          </cell>
          <cell r="P811">
            <v>378254</v>
          </cell>
          <cell r="Q811">
            <v>316336</v>
          </cell>
          <cell r="R811">
            <v>4754</v>
          </cell>
          <cell r="S811">
            <v>0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699344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>
            <v>0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 t="e">
            <v>#REF!</v>
          </cell>
          <cell r="AU811" t="str">
            <v/>
          </cell>
          <cell r="AV811" t="str">
            <v/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>
            <v>0</v>
          </cell>
          <cell r="BD811">
            <v>0</v>
          </cell>
          <cell r="BE811">
            <v>0</v>
          </cell>
          <cell r="BF811">
            <v>0</v>
          </cell>
          <cell r="BG811" t="str">
            <v/>
          </cell>
          <cell r="BH811">
            <v>9.0261636442601378E-2</v>
          </cell>
        </row>
        <row r="812">
          <cell r="A812" t="str">
            <v>2042-674</v>
          </cell>
          <cell r="B812" t="str">
            <v xml:space="preserve">CL-MULTIPLEX UNICENTRO                            </v>
          </cell>
          <cell r="C812">
            <v>0</v>
          </cell>
          <cell r="D812">
            <v>7413112</v>
          </cell>
          <cell r="E812">
            <v>0</v>
          </cell>
          <cell r="F812">
            <v>0</v>
          </cell>
          <cell r="G812">
            <v>0</v>
          </cell>
          <cell r="H812">
            <v>0</v>
          </cell>
          <cell r="I812">
            <v>0</v>
          </cell>
          <cell r="J812">
            <v>0</v>
          </cell>
          <cell r="K812">
            <v>0</v>
          </cell>
          <cell r="L812">
            <v>0</v>
          </cell>
          <cell r="M812">
            <v>0</v>
          </cell>
          <cell r="N812">
            <v>0</v>
          </cell>
          <cell r="O812">
            <v>7413112</v>
          </cell>
          <cell r="P812">
            <v>548160</v>
          </cell>
          <cell r="Q812">
            <v>1103731</v>
          </cell>
          <cell r="R812">
            <v>51548</v>
          </cell>
          <cell r="S812">
            <v>0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1703439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>
            <v>0</v>
          </cell>
          <cell r="AK812">
            <v>0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 t="e">
            <v>#REF!</v>
          </cell>
          <cell r="AU812" t="str">
            <v/>
          </cell>
          <cell r="AV812" t="str">
            <v/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>
            <v>0</v>
          </cell>
          <cell r="BD812">
            <v>0</v>
          </cell>
          <cell r="BE812">
            <v>0</v>
          </cell>
          <cell r="BF812">
            <v>0</v>
          </cell>
          <cell r="BG812" t="str">
            <v/>
          </cell>
          <cell r="BH812">
            <v>0.22978730120359708</v>
          </cell>
        </row>
        <row r="813">
          <cell r="A813" t="str">
            <v>2042-675</v>
          </cell>
          <cell r="B813" t="str">
            <v xml:space="preserve">CL-MULTIPLEX RIO CAUCA                            </v>
          </cell>
          <cell r="C813">
            <v>0</v>
          </cell>
          <cell r="D813">
            <v>0</v>
          </cell>
          <cell r="E813">
            <v>0</v>
          </cell>
          <cell r="F813">
            <v>0</v>
          </cell>
          <cell r="G813">
            <v>0</v>
          </cell>
          <cell r="H813">
            <v>0</v>
          </cell>
          <cell r="I813">
            <v>0</v>
          </cell>
          <cell r="J813">
            <v>0</v>
          </cell>
          <cell r="K813">
            <v>0</v>
          </cell>
          <cell r="L813">
            <v>0</v>
          </cell>
          <cell r="M813">
            <v>0</v>
          </cell>
          <cell r="N813">
            <v>0</v>
          </cell>
          <cell r="O813">
            <v>0</v>
          </cell>
          <cell r="P813">
            <v>0</v>
          </cell>
          <cell r="Q813">
            <v>0</v>
          </cell>
          <cell r="R813">
            <v>0</v>
          </cell>
          <cell r="S813">
            <v>0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>
            <v>0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 t="e">
            <v>#REF!</v>
          </cell>
          <cell r="AU813">
            <v>890900076</v>
          </cell>
          <cell r="AV813" t="str">
            <v xml:space="preserve">CINE COLOMBIA S.A.                      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  <cell r="BF813">
            <v>0</v>
          </cell>
          <cell r="BG813" t="str">
            <v/>
          </cell>
          <cell r="BH813" t="str">
            <v/>
          </cell>
        </row>
        <row r="814">
          <cell r="A814" t="str">
            <v>2042-676</v>
          </cell>
          <cell r="B814" t="str">
            <v xml:space="preserve">BQ-CINE COLOMBIA SA                               </v>
          </cell>
          <cell r="C814">
            <v>0</v>
          </cell>
          <cell r="D814">
            <v>0</v>
          </cell>
          <cell r="E814">
            <v>0</v>
          </cell>
          <cell r="F814">
            <v>0</v>
          </cell>
          <cell r="G814">
            <v>0</v>
          </cell>
          <cell r="H814">
            <v>0</v>
          </cell>
          <cell r="I814">
            <v>0</v>
          </cell>
          <cell r="J814">
            <v>0</v>
          </cell>
          <cell r="K814">
            <v>0</v>
          </cell>
          <cell r="L814">
            <v>0</v>
          </cell>
          <cell r="M814">
            <v>0</v>
          </cell>
          <cell r="N814">
            <v>0</v>
          </cell>
          <cell r="O814">
            <v>0</v>
          </cell>
          <cell r="P814">
            <v>0</v>
          </cell>
          <cell r="Q814">
            <v>0</v>
          </cell>
          <cell r="R814">
            <v>0</v>
          </cell>
          <cell r="S814">
            <v>0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>
            <v>0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 t="e">
            <v>#REF!</v>
          </cell>
          <cell r="AU814">
            <v>890900076</v>
          </cell>
          <cell r="AV814" t="str">
            <v xml:space="preserve">CINE COLOMBIA S.A.                      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  <cell r="BF814">
            <v>0</v>
          </cell>
          <cell r="BG814" t="str">
            <v/>
          </cell>
          <cell r="BH814" t="str">
            <v/>
          </cell>
        </row>
        <row r="815">
          <cell r="A815" t="str">
            <v>2042-677</v>
          </cell>
          <cell r="B815" t="str">
            <v xml:space="preserve">BQ-CINE COLOMBIA SA                               </v>
          </cell>
          <cell r="C815">
            <v>0</v>
          </cell>
          <cell r="D815">
            <v>0</v>
          </cell>
          <cell r="E815">
            <v>0</v>
          </cell>
          <cell r="F815">
            <v>0</v>
          </cell>
          <cell r="G815">
            <v>0</v>
          </cell>
          <cell r="H815">
            <v>0</v>
          </cell>
          <cell r="I815">
            <v>0</v>
          </cell>
          <cell r="J815">
            <v>0</v>
          </cell>
          <cell r="K815">
            <v>0</v>
          </cell>
          <cell r="L815">
            <v>0</v>
          </cell>
          <cell r="M815">
            <v>0</v>
          </cell>
          <cell r="N815">
            <v>0</v>
          </cell>
          <cell r="O815">
            <v>0</v>
          </cell>
          <cell r="P815">
            <v>0</v>
          </cell>
          <cell r="Q815">
            <v>0</v>
          </cell>
          <cell r="R815">
            <v>0</v>
          </cell>
          <cell r="S815">
            <v>0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>
            <v>0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 t="e">
            <v>#REF!</v>
          </cell>
          <cell r="AU815">
            <v>890900076</v>
          </cell>
          <cell r="AV815" t="str">
            <v xml:space="preserve">CINE COLOMBIA S.A.                      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>
            <v>0</v>
          </cell>
          <cell r="BD815">
            <v>0</v>
          </cell>
          <cell r="BE815">
            <v>0</v>
          </cell>
          <cell r="BF815">
            <v>0</v>
          </cell>
          <cell r="BG815" t="str">
            <v/>
          </cell>
          <cell r="BH815" t="str">
            <v/>
          </cell>
        </row>
        <row r="816">
          <cell r="A816" t="str">
            <v>2042-678</v>
          </cell>
          <cell r="B816" t="str">
            <v xml:space="preserve">MONT-CINE COLOMBIA SA                             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  <cell r="N816">
            <v>0</v>
          </cell>
          <cell r="O816">
            <v>0</v>
          </cell>
          <cell r="P816">
            <v>0</v>
          </cell>
          <cell r="Q816">
            <v>0</v>
          </cell>
          <cell r="R816">
            <v>0</v>
          </cell>
          <cell r="S816">
            <v>0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>
            <v>0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 t="e">
            <v>#REF!</v>
          </cell>
          <cell r="AU816">
            <v>890900076</v>
          </cell>
          <cell r="AV816" t="str">
            <v xml:space="preserve">CINE COLOMBIA S.A.                      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>
            <v>0</v>
          </cell>
          <cell r="BE816">
            <v>0</v>
          </cell>
          <cell r="BF816">
            <v>0</v>
          </cell>
          <cell r="BG816" t="str">
            <v/>
          </cell>
          <cell r="BH816" t="str">
            <v/>
          </cell>
        </row>
        <row r="817">
          <cell r="A817" t="str">
            <v>2042-679</v>
          </cell>
          <cell r="B817" t="str">
            <v xml:space="preserve">CL-MULTIPLEX RIO CAUCA                            </v>
          </cell>
          <cell r="C817">
            <v>0</v>
          </cell>
          <cell r="D817">
            <v>0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  <cell r="I817">
            <v>0</v>
          </cell>
          <cell r="J817">
            <v>0</v>
          </cell>
          <cell r="K817">
            <v>0</v>
          </cell>
          <cell r="L817">
            <v>0</v>
          </cell>
          <cell r="M817">
            <v>0</v>
          </cell>
          <cell r="N817">
            <v>0</v>
          </cell>
          <cell r="O817">
            <v>0</v>
          </cell>
          <cell r="P817">
            <v>0</v>
          </cell>
          <cell r="Q817">
            <v>0</v>
          </cell>
          <cell r="R817">
            <v>0</v>
          </cell>
          <cell r="S817">
            <v>0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>
            <v>0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 t="e">
            <v>#REF!</v>
          </cell>
          <cell r="AU817">
            <v>890900076</v>
          </cell>
          <cell r="AV817" t="str">
            <v xml:space="preserve">CINE COLOMBIA S.A.                      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  <cell r="BF817">
            <v>0</v>
          </cell>
          <cell r="BG817" t="str">
            <v/>
          </cell>
          <cell r="BH817" t="str">
            <v/>
          </cell>
        </row>
        <row r="818">
          <cell r="A818" t="str">
            <v>2042-680</v>
          </cell>
          <cell r="B818" t="str">
            <v xml:space="preserve">ARM-MULTIPLEX PORTAL                              </v>
          </cell>
          <cell r="C818">
            <v>439385</v>
          </cell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  <cell r="I818">
            <v>0</v>
          </cell>
          <cell r="J818">
            <v>0</v>
          </cell>
          <cell r="K818">
            <v>0</v>
          </cell>
          <cell r="L818">
            <v>0</v>
          </cell>
          <cell r="M818">
            <v>0</v>
          </cell>
          <cell r="N818">
            <v>0</v>
          </cell>
          <cell r="O818">
            <v>439385</v>
          </cell>
          <cell r="P818">
            <v>169907</v>
          </cell>
          <cell r="Q818">
            <v>0</v>
          </cell>
          <cell r="R818">
            <v>0</v>
          </cell>
          <cell r="S818">
            <v>0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169907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>
            <v>0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 t="e">
            <v>#REF!</v>
          </cell>
          <cell r="AU818" t="str">
            <v/>
          </cell>
          <cell r="AV818" t="str">
            <v/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>
            <v>0</v>
          </cell>
          <cell r="BE818">
            <v>0</v>
          </cell>
          <cell r="BF818">
            <v>0</v>
          </cell>
          <cell r="BG818" t="str">
            <v/>
          </cell>
          <cell r="BH818">
            <v>0.38669276374933143</v>
          </cell>
        </row>
        <row r="819">
          <cell r="A819" t="str">
            <v>2042-681</v>
          </cell>
          <cell r="B819" t="str">
            <v xml:space="preserve">MONT-CINE COLOMBIA SA                             </v>
          </cell>
          <cell r="C819">
            <v>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  <cell r="M819">
            <v>0</v>
          </cell>
          <cell r="N819">
            <v>0</v>
          </cell>
          <cell r="O819">
            <v>0</v>
          </cell>
          <cell r="P819">
            <v>0</v>
          </cell>
          <cell r="Q819">
            <v>0</v>
          </cell>
          <cell r="R819">
            <v>0</v>
          </cell>
          <cell r="S819">
            <v>0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>
            <v>0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 t="e">
            <v>#REF!</v>
          </cell>
          <cell r="AU819">
            <v>890900076</v>
          </cell>
          <cell r="AV819" t="str">
            <v xml:space="preserve">CINE COLOMBIA S.A.                      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>
            <v>0</v>
          </cell>
          <cell r="BD819">
            <v>0</v>
          </cell>
          <cell r="BE819">
            <v>0</v>
          </cell>
          <cell r="BF819">
            <v>0</v>
          </cell>
          <cell r="BG819" t="str">
            <v/>
          </cell>
          <cell r="BH819" t="str">
            <v/>
          </cell>
        </row>
        <row r="820">
          <cell r="A820" t="str">
            <v>2042-682</v>
          </cell>
          <cell r="B820" t="str">
            <v xml:space="preserve">CL-MULTIPLEX UNICENTRO                            </v>
          </cell>
          <cell r="C820">
            <v>0</v>
          </cell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  <cell r="N820">
            <v>0</v>
          </cell>
          <cell r="O820">
            <v>0</v>
          </cell>
          <cell r="P820">
            <v>0</v>
          </cell>
          <cell r="Q820">
            <v>0</v>
          </cell>
          <cell r="R820">
            <v>0</v>
          </cell>
          <cell r="S820">
            <v>0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>
            <v>0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 t="e">
            <v>#REF!</v>
          </cell>
          <cell r="AU820">
            <v>890900076</v>
          </cell>
          <cell r="AV820" t="str">
            <v xml:space="preserve">CINE COLOMBIA S.A.                      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  <cell r="BF820">
            <v>0</v>
          </cell>
          <cell r="BG820" t="str">
            <v/>
          </cell>
          <cell r="BH820" t="str">
            <v/>
          </cell>
        </row>
        <row r="821">
          <cell r="A821" t="str">
            <v>2042-683</v>
          </cell>
          <cell r="B821" t="str">
            <v xml:space="preserve">BTA-MULTIPLEX C MAYOR                             </v>
          </cell>
          <cell r="C821">
            <v>0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  <cell r="N821">
            <v>0</v>
          </cell>
          <cell r="O821">
            <v>0</v>
          </cell>
          <cell r="P821">
            <v>0</v>
          </cell>
          <cell r="Q821">
            <v>0</v>
          </cell>
          <cell r="R821">
            <v>0</v>
          </cell>
          <cell r="S821">
            <v>0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>
            <v>0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 t="e">
            <v>#REF!</v>
          </cell>
          <cell r="AU821">
            <v>890900076</v>
          </cell>
          <cell r="AV821" t="str">
            <v xml:space="preserve">CINE COLOMBIA S.A.                      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>
            <v>0</v>
          </cell>
          <cell r="BD821">
            <v>0</v>
          </cell>
          <cell r="BE821">
            <v>0</v>
          </cell>
          <cell r="BF821">
            <v>0</v>
          </cell>
          <cell r="BG821" t="str">
            <v/>
          </cell>
          <cell r="BH821" t="str">
            <v/>
          </cell>
        </row>
        <row r="822">
          <cell r="A822" t="str">
            <v>2042-684</v>
          </cell>
          <cell r="B822" t="str">
            <v xml:space="preserve">ARM-MULTIPLEX PORTAL                              </v>
          </cell>
          <cell r="C822">
            <v>1363530</v>
          </cell>
          <cell r="D822">
            <v>0</v>
          </cell>
          <cell r="E822">
            <v>0</v>
          </cell>
          <cell r="F822">
            <v>0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0</v>
          </cell>
          <cell r="L822">
            <v>0</v>
          </cell>
          <cell r="M822">
            <v>0</v>
          </cell>
          <cell r="N822">
            <v>0</v>
          </cell>
          <cell r="O822">
            <v>1363530</v>
          </cell>
          <cell r="P822">
            <v>0</v>
          </cell>
          <cell r="Q822">
            <v>0</v>
          </cell>
          <cell r="R822">
            <v>0</v>
          </cell>
          <cell r="S822">
            <v>0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>
            <v>0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 t="e">
            <v>#REF!</v>
          </cell>
          <cell r="AU822" t="str">
            <v/>
          </cell>
          <cell r="AV822" t="str">
            <v/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>
            <v>0</v>
          </cell>
          <cell r="BE822">
            <v>0</v>
          </cell>
          <cell r="BF822">
            <v>0</v>
          </cell>
          <cell r="BG822" t="str">
            <v/>
          </cell>
          <cell r="BH822">
            <v>0</v>
          </cell>
        </row>
        <row r="823">
          <cell r="A823" t="str">
            <v>2042-686</v>
          </cell>
          <cell r="B823" t="str">
            <v xml:space="preserve">PER-MULTIPLEX VICTORIA                            </v>
          </cell>
          <cell r="C823">
            <v>0</v>
          </cell>
          <cell r="D823">
            <v>0</v>
          </cell>
          <cell r="E823">
            <v>0</v>
          </cell>
          <cell r="F823">
            <v>0</v>
          </cell>
          <cell r="G823">
            <v>0</v>
          </cell>
          <cell r="H823">
            <v>0</v>
          </cell>
          <cell r="I823">
            <v>0</v>
          </cell>
          <cell r="J823">
            <v>0</v>
          </cell>
          <cell r="K823">
            <v>0</v>
          </cell>
          <cell r="L823">
            <v>0</v>
          </cell>
          <cell r="M823">
            <v>0</v>
          </cell>
          <cell r="N823">
            <v>0</v>
          </cell>
          <cell r="O823">
            <v>0</v>
          </cell>
          <cell r="P823">
            <v>0</v>
          </cell>
          <cell r="Q823">
            <v>0</v>
          </cell>
          <cell r="R823">
            <v>0</v>
          </cell>
          <cell r="S823">
            <v>0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>
            <v>0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 t="e">
            <v>#REF!</v>
          </cell>
          <cell r="AU823">
            <v>890900076</v>
          </cell>
          <cell r="AV823" t="str">
            <v xml:space="preserve">CINE COLOMBIA S.A.                      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  <cell r="BF823">
            <v>0</v>
          </cell>
          <cell r="BG823" t="str">
            <v/>
          </cell>
          <cell r="BH823" t="str">
            <v/>
          </cell>
        </row>
        <row r="824">
          <cell r="A824" t="str">
            <v>2042-687</v>
          </cell>
          <cell r="B824" t="str">
            <v xml:space="preserve">BTA-MULTIPLEX SANTAFE                             </v>
          </cell>
          <cell r="C824">
            <v>0</v>
          </cell>
          <cell r="D824">
            <v>0</v>
          </cell>
          <cell r="E824">
            <v>0</v>
          </cell>
          <cell r="F824">
            <v>0</v>
          </cell>
          <cell r="G824">
            <v>0</v>
          </cell>
          <cell r="H824">
            <v>0</v>
          </cell>
          <cell r="I824">
            <v>0</v>
          </cell>
          <cell r="J824">
            <v>0</v>
          </cell>
          <cell r="K824">
            <v>0</v>
          </cell>
          <cell r="L824">
            <v>0</v>
          </cell>
          <cell r="M824">
            <v>0</v>
          </cell>
          <cell r="N824">
            <v>0</v>
          </cell>
          <cell r="O824">
            <v>0</v>
          </cell>
          <cell r="P824">
            <v>0</v>
          </cell>
          <cell r="Q824">
            <v>0</v>
          </cell>
          <cell r="R824">
            <v>0</v>
          </cell>
          <cell r="S824">
            <v>0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>
            <v>0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 t="e">
            <v>#REF!</v>
          </cell>
          <cell r="AU824">
            <v>890900076</v>
          </cell>
          <cell r="AV824" t="str">
            <v xml:space="preserve">CINE COLOMBIA S.A.                      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>
            <v>0</v>
          </cell>
          <cell r="BE824">
            <v>0</v>
          </cell>
          <cell r="BF824">
            <v>0</v>
          </cell>
          <cell r="BG824" t="str">
            <v/>
          </cell>
          <cell r="BH824" t="str">
            <v/>
          </cell>
        </row>
        <row r="825">
          <cell r="A825" t="str">
            <v>2042-688</v>
          </cell>
          <cell r="B825" t="str">
            <v xml:space="preserve">BQ-BUENAVISTA                                     </v>
          </cell>
          <cell r="C825">
            <v>0</v>
          </cell>
          <cell r="D825">
            <v>0</v>
          </cell>
          <cell r="E825">
            <v>0</v>
          </cell>
          <cell r="F825">
            <v>0</v>
          </cell>
          <cell r="G825">
            <v>0</v>
          </cell>
          <cell r="H825">
            <v>0</v>
          </cell>
          <cell r="I825">
            <v>0</v>
          </cell>
          <cell r="J825">
            <v>0</v>
          </cell>
          <cell r="K825">
            <v>0</v>
          </cell>
          <cell r="L825">
            <v>0</v>
          </cell>
          <cell r="M825">
            <v>0</v>
          </cell>
          <cell r="N825">
            <v>0</v>
          </cell>
          <cell r="O825">
            <v>0</v>
          </cell>
          <cell r="P825">
            <v>0</v>
          </cell>
          <cell r="Q825">
            <v>0</v>
          </cell>
          <cell r="R825">
            <v>0</v>
          </cell>
          <cell r="S825">
            <v>0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>
            <v>0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 t="e">
            <v>#REF!</v>
          </cell>
          <cell r="AU825">
            <v>890900076</v>
          </cell>
          <cell r="AV825" t="str">
            <v xml:space="preserve">CINE COLOMBIA S.A.                      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>
            <v>0</v>
          </cell>
          <cell r="BE825">
            <v>0</v>
          </cell>
          <cell r="BF825">
            <v>0</v>
          </cell>
          <cell r="BG825" t="str">
            <v/>
          </cell>
          <cell r="BH825" t="str">
            <v/>
          </cell>
        </row>
        <row r="826">
          <cell r="A826" t="str">
            <v>2042-689</v>
          </cell>
          <cell r="B826" t="str">
            <v xml:space="preserve">BQ-MULTIPLEX BUENAVISTA                           </v>
          </cell>
          <cell r="C826">
            <v>16246816</v>
          </cell>
          <cell r="D826">
            <v>0</v>
          </cell>
          <cell r="E826">
            <v>0</v>
          </cell>
          <cell r="F826">
            <v>0</v>
          </cell>
          <cell r="G826">
            <v>0</v>
          </cell>
          <cell r="H826">
            <v>0</v>
          </cell>
          <cell r="I826">
            <v>0</v>
          </cell>
          <cell r="J826">
            <v>0</v>
          </cell>
          <cell r="K826">
            <v>0</v>
          </cell>
          <cell r="L826">
            <v>0</v>
          </cell>
          <cell r="M826">
            <v>0</v>
          </cell>
          <cell r="N826">
            <v>0</v>
          </cell>
          <cell r="O826">
            <v>16246816</v>
          </cell>
          <cell r="P826">
            <v>1153256</v>
          </cell>
          <cell r="Q826">
            <v>14061991</v>
          </cell>
          <cell r="R826">
            <v>2191325</v>
          </cell>
          <cell r="S826">
            <v>500000</v>
          </cell>
          <cell r="T826">
            <v>770000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18676572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5110013</v>
          </cell>
          <cell r="AH826">
            <v>0</v>
          </cell>
          <cell r="AI826">
            <v>0</v>
          </cell>
          <cell r="AJ826">
            <v>0</v>
          </cell>
          <cell r="AK826">
            <v>0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 t="e">
            <v>#REF!</v>
          </cell>
          <cell r="AU826" t="str">
            <v/>
          </cell>
          <cell r="AV826" t="str">
            <v/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>
            <v>0</v>
          </cell>
          <cell r="BD826">
            <v>0</v>
          </cell>
          <cell r="BE826">
            <v>0</v>
          </cell>
          <cell r="BF826">
            <v>0</v>
          </cell>
          <cell r="BG826" t="str">
            <v/>
          </cell>
          <cell r="BH826">
            <v>1.1495527492894608</v>
          </cell>
        </row>
        <row r="827">
          <cell r="A827" t="str">
            <v>2042-690</v>
          </cell>
          <cell r="B827" t="str">
            <v xml:space="preserve">BQ-BUENAVISTA                                     </v>
          </cell>
          <cell r="C827">
            <v>0</v>
          </cell>
          <cell r="D827">
            <v>0</v>
          </cell>
          <cell r="E827">
            <v>0</v>
          </cell>
          <cell r="F827">
            <v>0</v>
          </cell>
          <cell r="G827">
            <v>0</v>
          </cell>
          <cell r="H827">
            <v>0</v>
          </cell>
          <cell r="I827">
            <v>0</v>
          </cell>
          <cell r="J827">
            <v>0</v>
          </cell>
          <cell r="K827">
            <v>0</v>
          </cell>
          <cell r="L827">
            <v>0</v>
          </cell>
          <cell r="M827">
            <v>0</v>
          </cell>
          <cell r="N827">
            <v>0</v>
          </cell>
          <cell r="O827">
            <v>0</v>
          </cell>
          <cell r="P827">
            <v>0</v>
          </cell>
          <cell r="Q827">
            <v>0</v>
          </cell>
          <cell r="R827">
            <v>0</v>
          </cell>
          <cell r="S827">
            <v>0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>
            <v>0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 t="e">
            <v>#REF!</v>
          </cell>
          <cell r="AU827">
            <v>890900076</v>
          </cell>
          <cell r="AV827" t="str">
            <v xml:space="preserve">CINE COLOMBIA S.A.                      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  <cell r="BF827">
            <v>0</v>
          </cell>
          <cell r="BG827" t="str">
            <v/>
          </cell>
          <cell r="BH827" t="str">
            <v/>
          </cell>
        </row>
        <row r="828">
          <cell r="A828" t="str">
            <v>2042-691</v>
          </cell>
          <cell r="B828" t="str">
            <v xml:space="preserve">BTA-MULTIPLEX SANTAFE                             </v>
          </cell>
          <cell r="C828">
            <v>0</v>
          </cell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H828">
            <v>0</v>
          </cell>
          <cell r="I828">
            <v>0</v>
          </cell>
          <cell r="J828">
            <v>0</v>
          </cell>
          <cell r="K828">
            <v>0</v>
          </cell>
          <cell r="L828">
            <v>0</v>
          </cell>
          <cell r="M828">
            <v>0</v>
          </cell>
          <cell r="N828">
            <v>0</v>
          </cell>
          <cell r="O828">
            <v>0</v>
          </cell>
          <cell r="P828">
            <v>0</v>
          </cell>
          <cell r="Q828">
            <v>0</v>
          </cell>
          <cell r="R828">
            <v>0</v>
          </cell>
          <cell r="S828">
            <v>0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>
            <v>0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 t="e">
            <v>#REF!</v>
          </cell>
          <cell r="AU828">
            <v>890900076</v>
          </cell>
          <cell r="AV828" t="str">
            <v xml:space="preserve">CINE COLOMBIA S.A.                      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  <cell r="BF828">
            <v>0</v>
          </cell>
          <cell r="BG828" t="str">
            <v/>
          </cell>
          <cell r="BH828" t="str">
            <v/>
          </cell>
        </row>
        <row r="829">
          <cell r="A829" t="str">
            <v>2042-692</v>
          </cell>
          <cell r="B829" t="str">
            <v xml:space="preserve">BTA-MULTIPLEX EMBAJADOR                           </v>
          </cell>
          <cell r="C829">
            <v>0</v>
          </cell>
          <cell r="D829">
            <v>199780</v>
          </cell>
          <cell r="E829">
            <v>0</v>
          </cell>
          <cell r="F829">
            <v>0</v>
          </cell>
          <cell r="G829">
            <v>0</v>
          </cell>
          <cell r="H829">
            <v>0</v>
          </cell>
          <cell r="I829">
            <v>0</v>
          </cell>
          <cell r="J829">
            <v>0</v>
          </cell>
          <cell r="K829">
            <v>0</v>
          </cell>
          <cell r="L829">
            <v>0</v>
          </cell>
          <cell r="M829">
            <v>0</v>
          </cell>
          <cell r="N829">
            <v>0</v>
          </cell>
          <cell r="O829">
            <v>199780</v>
          </cell>
          <cell r="P829">
            <v>0</v>
          </cell>
          <cell r="Q829">
            <v>0</v>
          </cell>
          <cell r="R829">
            <v>0</v>
          </cell>
          <cell r="S829">
            <v>0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>
            <v>0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 t="e">
            <v>#REF!</v>
          </cell>
          <cell r="AU829" t="str">
            <v/>
          </cell>
          <cell r="AV829" t="str">
            <v/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  <cell r="BF829">
            <v>0</v>
          </cell>
          <cell r="BG829" t="str">
            <v/>
          </cell>
          <cell r="BH829">
            <v>0</v>
          </cell>
        </row>
        <row r="830">
          <cell r="A830" t="str">
            <v>2042-693</v>
          </cell>
          <cell r="B830" t="str">
            <v xml:space="preserve">BTA-MULTIPLEX SANTAFE                             </v>
          </cell>
          <cell r="C830">
            <v>0</v>
          </cell>
          <cell r="D830">
            <v>0</v>
          </cell>
          <cell r="E830">
            <v>0</v>
          </cell>
          <cell r="F830">
            <v>0</v>
          </cell>
          <cell r="G830">
            <v>0</v>
          </cell>
          <cell r="H830">
            <v>0</v>
          </cell>
          <cell r="I830">
            <v>0</v>
          </cell>
          <cell r="J830">
            <v>0</v>
          </cell>
          <cell r="K830">
            <v>0</v>
          </cell>
          <cell r="L830">
            <v>0</v>
          </cell>
          <cell r="M830">
            <v>0</v>
          </cell>
          <cell r="N830">
            <v>0</v>
          </cell>
          <cell r="O830">
            <v>0</v>
          </cell>
          <cell r="P830">
            <v>0</v>
          </cell>
          <cell r="Q830">
            <v>641912</v>
          </cell>
          <cell r="R830">
            <v>0</v>
          </cell>
          <cell r="S830">
            <v>0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641912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>
            <v>0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 t="e">
            <v>#REF!</v>
          </cell>
          <cell r="AU830" t="str">
            <v/>
          </cell>
          <cell r="AV830" t="str">
            <v/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>
            <v>0</v>
          </cell>
          <cell r="BE830">
            <v>0</v>
          </cell>
          <cell r="BF830">
            <v>0</v>
          </cell>
          <cell r="BG830" t="str">
            <v/>
          </cell>
          <cell r="BH830" t="str">
            <v/>
          </cell>
        </row>
        <row r="831">
          <cell r="A831" t="str">
            <v>2042-694</v>
          </cell>
          <cell r="B831" t="str">
            <v xml:space="preserve">BQ-MULTIPLEX BUENAVISTA                           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  <cell r="M831">
            <v>0</v>
          </cell>
          <cell r="N831">
            <v>0</v>
          </cell>
          <cell r="O831">
            <v>0</v>
          </cell>
          <cell r="P831">
            <v>0</v>
          </cell>
          <cell r="Q831">
            <v>0</v>
          </cell>
          <cell r="R831">
            <v>0</v>
          </cell>
          <cell r="S831">
            <v>0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>
            <v>0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 t="e">
            <v>#REF!</v>
          </cell>
          <cell r="AU831">
            <v>890900076</v>
          </cell>
          <cell r="AV831" t="str">
            <v xml:space="preserve">CINE COLOMBIA S.A.                      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>
            <v>0</v>
          </cell>
          <cell r="BE831">
            <v>0</v>
          </cell>
          <cell r="BF831">
            <v>0</v>
          </cell>
          <cell r="BG831" t="str">
            <v/>
          </cell>
          <cell r="BH831" t="str">
            <v/>
          </cell>
        </row>
        <row r="832">
          <cell r="A832" t="str">
            <v>2042-695</v>
          </cell>
          <cell r="B832" t="str">
            <v xml:space="preserve">MD-MULTIPLEX VIZCAYA                              </v>
          </cell>
          <cell r="C832">
            <v>0</v>
          </cell>
          <cell r="D832">
            <v>914592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  <cell r="M832">
            <v>0</v>
          </cell>
          <cell r="N832">
            <v>0</v>
          </cell>
          <cell r="O832">
            <v>914592</v>
          </cell>
          <cell r="P832">
            <v>0</v>
          </cell>
          <cell r="Q832">
            <v>0</v>
          </cell>
          <cell r="R832">
            <v>0</v>
          </cell>
          <cell r="S832">
            <v>0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 t="e">
            <v>#REF!</v>
          </cell>
          <cell r="AU832" t="str">
            <v/>
          </cell>
          <cell r="AV832" t="str">
            <v/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  <cell r="BF832">
            <v>0</v>
          </cell>
          <cell r="BG832" t="str">
            <v/>
          </cell>
          <cell r="BH832">
            <v>0</v>
          </cell>
        </row>
        <row r="833">
          <cell r="A833" t="str">
            <v>2042-696</v>
          </cell>
          <cell r="B833" t="str">
            <v xml:space="preserve">MD-MULTIPLEX MOLINOS                              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0</v>
          </cell>
          <cell r="L833">
            <v>0</v>
          </cell>
          <cell r="M833">
            <v>0</v>
          </cell>
          <cell r="N833">
            <v>0</v>
          </cell>
          <cell r="O833">
            <v>0</v>
          </cell>
          <cell r="P833">
            <v>0</v>
          </cell>
          <cell r="Q833">
            <v>0</v>
          </cell>
          <cell r="R833">
            <v>0</v>
          </cell>
          <cell r="S833">
            <v>0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>
            <v>0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 t="e">
            <v>#REF!</v>
          </cell>
          <cell r="AU833">
            <v>890900076</v>
          </cell>
          <cell r="AV833" t="str">
            <v xml:space="preserve">CINE COLOMBIA S.A.                      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  <cell r="BF833">
            <v>0</v>
          </cell>
          <cell r="BG833" t="str">
            <v/>
          </cell>
          <cell r="BH833" t="str">
            <v/>
          </cell>
        </row>
        <row r="834">
          <cell r="A834" t="str">
            <v>2042-697</v>
          </cell>
          <cell r="B834" t="str">
            <v xml:space="preserve">BTA-MULTIPLEX G ESTACION                          </v>
          </cell>
          <cell r="C834">
            <v>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  <cell r="L834">
            <v>0</v>
          </cell>
          <cell r="M834">
            <v>0</v>
          </cell>
          <cell r="N834">
            <v>0</v>
          </cell>
          <cell r="O834">
            <v>0</v>
          </cell>
          <cell r="P834">
            <v>0</v>
          </cell>
          <cell r="Q834">
            <v>0</v>
          </cell>
          <cell r="R834">
            <v>0</v>
          </cell>
          <cell r="S834">
            <v>0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>
            <v>0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 t="e">
            <v>#REF!</v>
          </cell>
          <cell r="AU834" t="str">
            <v/>
          </cell>
          <cell r="AV834" t="str">
            <v/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>
            <v>0</v>
          </cell>
          <cell r="BD834">
            <v>0</v>
          </cell>
          <cell r="BE834">
            <v>0</v>
          </cell>
          <cell r="BF834">
            <v>0</v>
          </cell>
          <cell r="BG834" t="str">
            <v/>
          </cell>
          <cell r="BH834" t="str">
            <v/>
          </cell>
        </row>
        <row r="835">
          <cell r="A835" t="str">
            <v>2042-698</v>
          </cell>
          <cell r="B835" t="str">
            <v xml:space="preserve">BTA-MULTIPLEX METROPOLIS                          </v>
          </cell>
          <cell r="C835">
            <v>0</v>
          </cell>
          <cell r="D835">
            <v>157850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I835">
            <v>0</v>
          </cell>
          <cell r="J835">
            <v>0</v>
          </cell>
          <cell r="K835">
            <v>0</v>
          </cell>
          <cell r="L835">
            <v>0</v>
          </cell>
          <cell r="M835">
            <v>0</v>
          </cell>
          <cell r="N835">
            <v>0</v>
          </cell>
          <cell r="O835">
            <v>157850</v>
          </cell>
          <cell r="P835">
            <v>1550</v>
          </cell>
          <cell r="Q835">
            <v>58275</v>
          </cell>
          <cell r="R835">
            <v>3702</v>
          </cell>
          <cell r="S835">
            <v>0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63527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 t="e">
            <v>#REF!</v>
          </cell>
          <cell r="AU835" t="str">
            <v/>
          </cell>
          <cell r="AV835" t="str">
            <v/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  <cell r="BF835">
            <v>0</v>
          </cell>
          <cell r="BG835" t="str">
            <v/>
          </cell>
          <cell r="BH835">
            <v>0.40245169464681657</v>
          </cell>
        </row>
        <row r="836">
          <cell r="A836" t="str">
            <v>2042-699</v>
          </cell>
          <cell r="B836" t="str">
            <v xml:space="preserve">BTA-MULTIPLEX UNICENTRO                           </v>
          </cell>
          <cell r="C836">
            <v>0</v>
          </cell>
          <cell r="D836">
            <v>0</v>
          </cell>
          <cell r="E836">
            <v>0</v>
          </cell>
          <cell r="F836">
            <v>0</v>
          </cell>
          <cell r="G836">
            <v>0</v>
          </cell>
          <cell r="H836">
            <v>0</v>
          </cell>
          <cell r="I836">
            <v>0</v>
          </cell>
          <cell r="J836">
            <v>0</v>
          </cell>
          <cell r="K836">
            <v>0</v>
          </cell>
          <cell r="L836">
            <v>0</v>
          </cell>
          <cell r="M836">
            <v>0</v>
          </cell>
          <cell r="N836">
            <v>0</v>
          </cell>
          <cell r="O836">
            <v>0</v>
          </cell>
          <cell r="P836">
            <v>0</v>
          </cell>
          <cell r="Q836">
            <v>0</v>
          </cell>
          <cell r="R836">
            <v>0</v>
          </cell>
          <cell r="S836">
            <v>0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>
            <v>0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 t="e">
            <v>#REF!</v>
          </cell>
          <cell r="AU836" t="str">
            <v/>
          </cell>
          <cell r="AV836" t="str">
            <v/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>
            <v>0</v>
          </cell>
          <cell r="BE836">
            <v>0</v>
          </cell>
          <cell r="BF836">
            <v>0</v>
          </cell>
          <cell r="BG836" t="str">
            <v/>
          </cell>
          <cell r="BH836" t="str">
            <v/>
          </cell>
        </row>
        <row r="837">
          <cell r="A837" t="str">
            <v>2042-700</v>
          </cell>
          <cell r="B837" t="str">
            <v xml:space="preserve">BQ-MULTIPLEX BUENAVISTA                           </v>
          </cell>
          <cell r="C837">
            <v>0</v>
          </cell>
          <cell r="D837">
            <v>0</v>
          </cell>
          <cell r="E837">
            <v>0</v>
          </cell>
          <cell r="F837">
            <v>0</v>
          </cell>
          <cell r="G837">
            <v>0</v>
          </cell>
          <cell r="H837">
            <v>0</v>
          </cell>
          <cell r="I837">
            <v>0</v>
          </cell>
          <cell r="J837">
            <v>0</v>
          </cell>
          <cell r="K837">
            <v>0</v>
          </cell>
          <cell r="L837">
            <v>0</v>
          </cell>
          <cell r="M837">
            <v>0</v>
          </cell>
          <cell r="N837">
            <v>0</v>
          </cell>
          <cell r="O837">
            <v>0</v>
          </cell>
          <cell r="P837">
            <v>0</v>
          </cell>
          <cell r="Q837">
            <v>0</v>
          </cell>
          <cell r="R837">
            <v>0</v>
          </cell>
          <cell r="S837">
            <v>0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 t="e">
            <v>#REF!</v>
          </cell>
          <cell r="AU837">
            <v>890900076</v>
          </cell>
          <cell r="AV837" t="str">
            <v xml:space="preserve">CINE COLOMBIA S.A.                      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  <cell r="BF837">
            <v>0</v>
          </cell>
          <cell r="BG837" t="str">
            <v/>
          </cell>
          <cell r="BH837" t="str">
            <v/>
          </cell>
        </row>
        <row r="838">
          <cell r="A838" t="str">
            <v>2042-701</v>
          </cell>
          <cell r="B838" t="str">
            <v xml:space="preserve">BTA-OFICINAS PRINCIPALES                          </v>
          </cell>
          <cell r="C838">
            <v>0</v>
          </cell>
          <cell r="D838">
            <v>2421747</v>
          </cell>
          <cell r="E838">
            <v>0</v>
          </cell>
          <cell r="F838">
            <v>0</v>
          </cell>
          <cell r="G838">
            <v>0</v>
          </cell>
          <cell r="H838">
            <v>0</v>
          </cell>
          <cell r="I838">
            <v>0</v>
          </cell>
          <cell r="J838">
            <v>0</v>
          </cell>
          <cell r="K838">
            <v>0</v>
          </cell>
          <cell r="L838">
            <v>0</v>
          </cell>
          <cell r="M838">
            <v>0</v>
          </cell>
          <cell r="N838">
            <v>0</v>
          </cell>
          <cell r="O838">
            <v>2421747</v>
          </cell>
          <cell r="P838">
            <v>50000</v>
          </cell>
          <cell r="Q838">
            <v>152411</v>
          </cell>
          <cell r="R838">
            <v>5213</v>
          </cell>
          <cell r="S838">
            <v>0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207624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 t="e">
            <v>#REF!</v>
          </cell>
          <cell r="AU838" t="str">
            <v/>
          </cell>
          <cell r="AV838" t="str">
            <v/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  <cell r="BF838">
            <v>0</v>
          </cell>
          <cell r="BG838" t="str">
            <v/>
          </cell>
          <cell r="BH838">
            <v>8.5733150490121382E-2</v>
          </cell>
        </row>
        <row r="839">
          <cell r="A839" t="str">
            <v>2042-702</v>
          </cell>
          <cell r="B839" t="str">
            <v xml:space="preserve">MD-MULTIPLEX VIZCAYA                              </v>
          </cell>
          <cell r="C839">
            <v>0</v>
          </cell>
          <cell r="D839">
            <v>0</v>
          </cell>
          <cell r="E839">
            <v>0</v>
          </cell>
          <cell r="F839">
            <v>0</v>
          </cell>
          <cell r="G839">
            <v>0</v>
          </cell>
          <cell r="H839">
            <v>0</v>
          </cell>
          <cell r="I839">
            <v>0</v>
          </cell>
          <cell r="J839">
            <v>0</v>
          </cell>
          <cell r="K839">
            <v>0</v>
          </cell>
          <cell r="L839">
            <v>0</v>
          </cell>
          <cell r="M839">
            <v>0</v>
          </cell>
          <cell r="N839">
            <v>0</v>
          </cell>
          <cell r="O839">
            <v>0</v>
          </cell>
          <cell r="P839">
            <v>34394</v>
          </cell>
          <cell r="Q839">
            <v>0</v>
          </cell>
          <cell r="R839">
            <v>0</v>
          </cell>
          <cell r="S839">
            <v>0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34394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>
            <v>0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 t="e">
            <v>#REF!</v>
          </cell>
          <cell r="AU839" t="str">
            <v/>
          </cell>
          <cell r="AV839" t="str">
            <v/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>
            <v>0</v>
          </cell>
          <cell r="BE839">
            <v>0</v>
          </cell>
          <cell r="BF839">
            <v>0</v>
          </cell>
          <cell r="BG839" t="str">
            <v/>
          </cell>
          <cell r="BH839" t="str">
            <v/>
          </cell>
        </row>
        <row r="840">
          <cell r="A840" t="str">
            <v>2042-703</v>
          </cell>
          <cell r="B840" t="str">
            <v xml:space="preserve">CL-MULTIPLEX COSMOCENTRO                          </v>
          </cell>
          <cell r="C840">
            <v>610106</v>
          </cell>
          <cell r="D840">
            <v>0</v>
          </cell>
          <cell r="E840">
            <v>0</v>
          </cell>
          <cell r="F840">
            <v>0</v>
          </cell>
          <cell r="G840">
            <v>0</v>
          </cell>
          <cell r="H840">
            <v>0</v>
          </cell>
          <cell r="I840">
            <v>0</v>
          </cell>
          <cell r="J840">
            <v>0</v>
          </cell>
          <cell r="K840">
            <v>0</v>
          </cell>
          <cell r="L840">
            <v>0</v>
          </cell>
          <cell r="M840">
            <v>0</v>
          </cell>
          <cell r="N840">
            <v>0</v>
          </cell>
          <cell r="O840">
            <v>610106</v>
          </cell>
          <cell r="P840">
            <v>0</v>
          </cell>
          <cell r="Q840">
            <v>0</v>
          </cell>
          <cell r="R840">
            <v>0</v>
          </cell>
          <cell r="S840">
            <v>0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 t="e">
            <v>#REF!</v>
          </cell>
          <cell r="AU840" t="str">
            <v/>
          </cell>
          <cell r="AV840" t="str">
            <v/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  <cell r="BF840">
            <v>0</v>
          </cell>
          <cell r="BG840" t="str">
            <v/>
          </cell>
          <cell r="BH840">
            <v>0</v>
          </cell>
        </row>
        <row r="841">
          <cell r="A841" t="str">
            <v>2042-704</v>
          </cell>
          <cell r="B841" t="str">
            <v xml:space="preserve">BTA-MULTIPLEX ISERRA 100                          </v>
          </cell>
          <cell r="C841">
            <v>2047094</v>
          </cell>
          <cell r="D841">
            <v>0</v>
          </cell>
          <cell r="E841">
            <v>0</v>
          </cell>
          <cell r="F841">
            <v>0</v>
          </cell>
          <cell r="G841">
            <v>0</v>
          </cell>
          <cell r="H841">
            <v>0</v>
          </cell>
          <cell r="I841">
            <v>0</v>
          </cell>
          <cell r="J841">
            <v>0</v>
          </cell>
          <cell r="K841">
            <v>0</v>
          </cell>
          <cell r="L841">
            <v>0</v>
          </cell>
          <cell r="M841">
            <v>0</v>
          </cell>
          <cell r="N841">
            <v>0</v>
          </cell>
          <cell r="O841">
            <v>2047094</v>
          </cell>
          <cell r="P841">
            <v>9069</v>
          </cell>
          <cell r="Q841">
            <v>0</v>
          </cell>
          <cell r="R841">
            <v>0</v>
          </cell>
          <cell r="S841">
            <v>0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9069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 t="e">
            <v>#REF!</v>
          </cell>
          <cell r="AU841" t="str">
            <v/>
          </cell>
          <cell r="AV841" t="str">
            <v/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  <cell r="BF841">
            <v>0</v>
          </cell>
          <cell r="BG841" t="str">
            <v/>
          </cell>
          <cell r="BH841">
            <v>4.4301824928410713E-3</v>
          </cell>
        </row>
        <row r="842">
          <cell r="A842" t="str">
            <v>2042-705</v>
          </cell>
          <cell r="B842" t="str">
            <v xml:space="preserve">MD-MULTIPLEX VIZCAYA                              </v>
          </cell>
          <cell r="C842">
            <v>273056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  <cell r="L842">
            <v>0</v>
          </cell>
          <cell r="M842">
            <v>0</v>
          </cell>
          <cell r="N842">
            <v>0</v>
          </cell>
          <cell r="O842">
            <v>273056</v>
          </cell>
          <cell r="P842">
            <v>0</v>
          </cell>
          <cell r="Q842">
            <v>0</v>
          </cell>
          <cell r="R842">
            <v>0</v>
          </cell>
          <cell r="S842">
            <v>0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>
            <v>0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 t="e">
            <v>#REF!</v>
          </cell>
          <cell r="AU842" t="str">
            <v/>
          </cell>
          <cell r="AV842" t="str">
            <v/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>
            <v>0</v>
          </cell>
          <cell r="BE842">
            <v>0</v>
          </cell>
          <cell r="BF842">
            <v>0</v>
          </cell>
          <cell r="BG842" t="str">
            <v/>
          </cell>
          <cell r="BH842">
            <v>0</v>
          </cell>
        </row>
        <row r="843">
          <cell r="A843" t="str">
            <v>2042-706</v>
          </cell>
          <cell r="B843" t="str">
            <v xml:space="preserve">CL-MULTIPLEX PALMETO                              </v>
          </cell>
          <cell r="C843">
            <v>0</v>
          </cell>
          <cell r="D843">
            <v>0</v>
          </cell>
          <cell r="E843">
            <v>0</v>
          </cell>
          <cell r="F843">
            <v>0</v>
          </cell>
          <cell r="G843">
            <v>0</v>
          </cell>
          <cell r="H843">
            <v>0</v>
          </cell>
          <cell r="I843">
            <v>0</v>
          </cell>
          <cell r="J843">
            <v>0</v>
          </cell>
          <cell r="K843">
            <v>0</v>
          </cell>
          <cell r="L843">
            <v>0</v>
          </cell>
          <cell r="M843">
            <v>0</v>
          </cell>
          <cell r="N843">
            <v>0</v>
          </cell>
          <cell r="O843">
            <v>0</v>
          </cell>
          <cell r="P843">
            <v>0</v>
          </cell>
          <cell r="Q843">
            <v>0</v>
          </cell>
          <cell r="R843">
            <v>0</v>
          </cell>
          <cell r="S843">
            <v>0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>
            <v>0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 t="e">
            <v>#REF!</v>
          </cell>
          <cell r="AU843">
            <v>890900076</v>
          </cell>
          <cell r="AV843" t="str">
            <v xml:space="preserve">CINE COLOMBIA S.A.                      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>
            <v>0</v>
          </cell>
          <cell r="BD843">
            <v>0</v>
          </cell>
          <cell r="BE843">
            <v>0</v>
          </cell>
          <cell r="BF843">
            <v>0</v>
          </cell>
          <cell r="BG843" t="str">
            <v/>
          </cell>
          <cell r="BH843" t="str">
            <v/>
          </cell>
        </row>
        <row r="844">
          <cell r="A844" t="str">
            <v>2042-707</v>
          </cell>
          <cell r="B844" t="str">
            <v xml:space="preserve">BTA-MULTIPLEX ANDINO                              </v>
          </cell>
          <cell r="C844">
            <v>170370</v>
          </cell>
          <cell r="D844">
            <v>0</v>
          </cell>
          <cell r="E844">
            <v>0</v>
          </cell>
          <cell r="F844">
            <v>0</v>
          </cell>
          <cell r="G844">
            <v>0</v>
          </cell>
          <cell r="H844">
            <v>0</v>
          </cell>
          <cell r="I844">
            <v>0</v>
          </cell>
          <cell r="J844">
            <v>0</v>
          </cell>
          <cell r="K844">
            <v>0</v>
          </cell>
          <cell r="L844">
            <v>0</v>
          </cell>
          <cell r="M844">
            <v>0</v>
          </cell>
          <cell r="N844">
            <v>0</v>
          </cell>
          <cell r="O844">
            <v>170370</v>
          </cell>
          <cell r="P844">
            <v>0</v>
          </cell>
          <cell r="Q844">
            <v>0</v>
          </cell>
          <cell r="R844">
            <v>0</v>
          </cell>
          <cell r="S844">
            <v>0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 t="e">
            <v>#REF!</v>
          </cell>
          <cell r="AU844" t="str">
            <v/>
          </cell>
          <cell r="AV844" t="str">
            <v/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  <cell r="BF844">
            <v>0</v>
          </cell>
          <cell r="BG844" t="str">
            <v/>
          </cell>
          <cell r="BH844">
            <v>0</v>
          </cell>
        </row>
        <row r="845">
          <cell r="A845" t="str">
            <v>2042-708</v>
          </cell>
          <cell r="B845" t="str">
            <v xml:space="preserve">BQ-MULTIPLEX BUENAVISTA                           </v>
          </cell>
          <cell r="C845">
            <v>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  <cell r="P845">
            <v>0</v>
          </cell>
          <cell r="Q845">
            <v>0</v>
          </cell>
          <cell r="R845">
            <v>0</v>
          </cell>
          <cell r="S845">
            <v>0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>
            <v>0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 t="e">
            <v>#REF!</v>
          </cell>
          <cell r="AU845">
            <v>890900076</v>
          </cell>
          <cell r="AV845" t="str">
            <v xml:space="preserve">CINE COLOMBIA S.A.                      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>
            <v>0</v>
          </cell>
          <cell r="BD845">
            <v>0</v>
          </cell>
          <cell r="BE845">
            <v>0</v>
          </cell>
          <cell r="BF845">
            <v>0</v>
          </cell>
          <cell r="BG845" t="str">
            <v/>
          </cell>
          <cell r="BH845" t="str">
            <v/>
          </cell>
        </row>
        <row r="846">
          <cell r="A846" t="str">
            <v>2042-709</v>
          </cell>
          <cell r="B846" t="str">
            <v xml:space="preserve">CL-MULTIPLEX COSMOCENTRO                          </v>
          </cell>
          <cell r="C846">
            <v>1158234</v>
          </cell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  <cell r="N846">
            <v>0</v>
          </cell>
          <cell r="O846">
            <v>1158234</v>
          </cell>
          <cell r="P846">
            <v>542103</v>
          </cell>
          <cell r="Q846">
            <v>94796</v>
          </cell>
          <cell r="R846">
            <v>12700</v>
          </cell>
          <cell r="S846">
            <v>0</v>
          </cell>
          <cell r="T846">
            <v>7828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657427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 t="e">
            <v>#REF!</v>
          </cell>
          <cell r="AU846" t="str">
            <v/>
          </cell>
          <cell r="AV846" t="str">
            <v/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  <cell r="BF846">
            <v>0</v>
          </cell>
          <cell r="BG846" t="str">
            <v/>
          </cell>
          <cell r="BH846">
            <v>0.5676115534512024</v>
          </cell>
        </row>
        <row r="847">
          <cell r="A847" t="str">
            <v>2042-710</v>
          </cell>
          <cell r="B847" t="str">
            <v xml:space="preserve">BQ-MULTIPLEX SALA 3 BUENA                         </v>
          </cell>
          <cell r="C847">
            <v>432600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  <cell r="K847">
            <v>0</v>
          </cell>
          <cell r="L847">
            <v>0</v>
          </cell>
          <cell r="M847">
            <v>0</v>
          </cell>
          <cell r="N847">
            <v>0</v>
          </cell>
          <cell r="O847">
            <v>432600</v>
          </cell>
          <cell r="P847">
            <v>139000</v>
          </cell>
          <cell r="Q847">
            <v>0</v>
          </cell>
          <cell r="R847">
            <v>0</v>
          </cell>
          <cell r="S847">
            <v>0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139000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>
            <v>0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 t="e">
            <v>#REF!</v>
          </cell>
          <cell r="AU847" t="str">
            <v/>
          </cell>
          <cell r="AV847" t="str">
            <v/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>
            <v>0</v>
          </cell>
          <cell r="BE847">
            <v>0</v>
          </cell>
          <cell r="BF847">
            <v>0</v>
          </cell>
          <cell r="BG847" t="str">
            <v/>
          </cell>
          <cell r="BH847">
            <v>0.32131299121590384</v>
          </cell>
        </row>
        <row r="848">
          <cell r="A848" t="str">
            <v>2042-711</v>
          </cell>
          <cell r="B848" t="str">
            <v xml:space="preserve">BTA-MULTIPLEX ANDINO                              </v>
          </cell>
          <cell r="C848">
            <v>0</v>
          </cell>
          <cell r="D848">
            <v>702198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702198</v>
          </cell>
          <cell r="P848">
            <v>95601</v>
          </cell>
          <cell r="Q848">
            <v>330150</v>
          </cell>
          <cell r="R848">
            <v>0</v>
          </cell>
          <cell r="S848">
            <v>0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425751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 t="e">
            <v>#REF!</v>
          </cell>
          <cell r="AU848" t="str">
            <v/>
          </cell>
          <cell r="AV848" t="str">
            <v/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  <cell r="BF848">
            <v>0</v>
          </cell>
          <cell r="BG848" t="str">
            <v/>
          </cell>
          <cell r="BH848">
            <v>0.60631189493561644</v>
          </cell>
        </row>
        <row r="849">
          <cell r="A849" t="str">
            <v>2042-712</v>
          </cell>
          <cell r="B849" t="str">
            <v xml:space="preserve">BQ-MULTIPLEX BUENAVISTA                           </v>
          </cell>
          <cell r="C849">
            <v>1281000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  <cell r="N849">
            <v>0</v>
          </cell>
          <cell r="O849">
            <v>1281000</v>
          </cell>
          <cell r="P849">
            <v>943998</v>
          </cell>
          <cell r="Q849">
            <v>15894</v>
          </cell>
          <cell r="R849">
            <v>12340</v>
          </cell>
          <cell r="S849">
            <v>0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972232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 t="e">
            <v>#REF!</v>
          </cell>
          <cell r="AU849" t="str">
            <v/>
          </cell>
          <cell r="AV849" t="str">
            <v/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  <cell r="BF849">
            <v>0</v>
          </cell>
          <cell r="BG849" t="str">
            <v/>
          </cell>
          <cell r="BH849">
            <v>0.75896330991412964</v>
          </cell>
        </row>
        <row r="850">
          <cell r="A850" t="str">
            <v>2042-713</v>
          </cell>
          <cell r="B850" t="str">
            <v xml:space="preserve">BTA-HACIENDA STA BARBARA                          </v>
          </cell>
          <cell r="C850">
            <v>0</v>
          </cell>
          <cell r="D850">
            <v>0</v>
          </cell>
          <cell r="E850">
            <v>0</v>
          </cell>
          <cell r="F850">
            <v>0</v>
          </cell>
          <cell r="G850">
            <v>0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  <cell r="L850">
            <v>0</v>
          </cell>
          <cell r="M850">
            <v>0</v>
          </cell>
          <cell r="N850">
            <v>7071980</v>
          </cell>
          <cell r="O850">
            <v>7071980</v>
          </cell>
          <cell r="P850">
            <v>0</v>
          </cell>
          <cell r="Q850">
            <v>3070000</v>
          </cell>
          <cell r="R850">
            <v>0</v>
          </cell>
          <cell r="S850">
            <v>0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1241643</v>
          </cell>
          <cell r="AB850">
            <v>4311643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>
            <v>0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7682575</v>
          </cell>
          <cell r="AP850">
            <v>0</v>
          </cell>
          <cell r="AQ850">
            <v>0</v>
          </cell>
          <cell r="AR850">
            <v>0</v>
          </cell>
          <cell r="AS850" t="e">
            <v>#REF!</v>
          </cell>
          <cell r="AU850" t="str">
            <v/>
          </cell>
          <cell r="AV850" t="str">
            <v/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>
            <v>0</v>
          </cell>
          <cell r="BD850">
            <v>0</v>
          </cell>
          <cell r="BE850">
            <v>0</v>
          </cell>
          <cell r="BF850">
            <v>0</v>
          </cell>
          <cell r="BG850" t="str">
            <v/>
          </cell>
          <cell r="BH850">
            <v>0.609679750225538</v>
          </cell>
        </row>
        <row r="851">
          <cell r="A851" t="str">
            <v>2042-714</v>
          </cell>
          <cell r="B851" t="str">
            <v xml:space="preserve">BTA-MULTIPLEX METROPOLIS                          </v>
          </cell>
          <cell r="C851">
            <v>0</v>
          </cell>
          <cell r="D851">
            <v>0</v>
          </cell>
          <cell r="E851">
            <v>0</v>
          </cell>
          <cell r="F851">
            <v>0</v>
          </cell>
          <cell r="G851">
            <v>3026562</v>
          </cell>
          <cell r="H851">
            <v>0</v>
          </cell>
          <cell r="I851">
            <v>0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  <cell r="N851">
            <v>0</v>
          </cell>
          <cell r="O851">
            <v>3026562</v>
          </cell>
          <cell r="P851">
            <v>270000</v>
          </cell>
          <cell r="Q851">
            <v>0</v>
          </cell>
          <cell r="R851">
            <v>252343</v>
          </cell>
          <cell r="S851">
            <v>767363.95</v>
          </cell>
          <cell r="T851">
            <v>267792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1557498.95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 t="e">
            <v>#REF!</v>
          </cell>
          <cell r="AU851" t="str">
            <v/>
          </cell>
          <cell r="AV851" t="str">
            <v/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  <cell r="BF851">
            <v>0</v>
          </cell>
          <cell r="BG851" t="str">
            <v/>
          </cell>
          <cell r="BH851">
            <v>0.51460996008011728</v>
          </cell>
        </row>
        <row r="852">
          <cell r="A852" t="str">
            <v>2042-715</v>
          </cell>
          <cell r="B852" t="str">
            <v xml:space="preserve">BQ-MULTIPLEX BQUILLA                              </v>
          </cell>
          <cell r="C852">
            <v>462000</v>
          </cell>
          <cell r="D852">
            <v>0</v>
          </cell>
          <cell r="E852">
            <v>0</v>
          </cell>
          <cell r="F852">
            <v>0</v>
          </cell>
          <cell r="G852">
            <v>0</v>
          </cell>
          <cell r="H852">
            <v>0</v>
          </cell>
          <cell r="I852">
            <v>0</v>
          </cell>
          <cell r="J852">
            <v>0</v>
          </cell>
          <cell r="K852">
            <v>0</v>
          </cell>
          <cell r="L852">
            <v>0</v>
          </cell>
          <cell r="M852">
            <v>0</v>
          </cell>
          <cell r="N852">
            <v>0</v>
          </cell>
          <cell r="O852">
            <v>462000</v>
          </cell>
          <cell r="P852">
            <v>69106</v>
          </cell>
          <cell r="Q852">
            <v>247300</v>
          </cell>
          <cell r="R852">
            <v>0</v>
          </cell>
          <cell r="S852">
            <v>0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316406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>
            <v>0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 t="e">
            <v>#REF!</v>
          </cell>
          <cell r="AU852" t="str">
            <v/>
          </cell>
          <cell r="AV852" t="str">
            <v/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>
            <v>0</v>
          </cell>
          <cell r="BE852">
            <v>0</v>
          </cell>
          <cell r="BF852">
            <v>0</v>
          </cell>
          <cell r="BG852" t="str">
            <v/>
          </cell>
          <cell r="BH852">
            <v>0.68486147186147184</v>
          </cell>
        </row>
        <row r="853">
          <cell r="A853" t="str">
            <v>2042-716</v>
          </cell>
          <cell r="B853" t="str">
            <v xml:space="preserve">BQ-MULTIPLEX BQUILLA                              </v>
          </cell>
          <cell r="C853">
            <v>301600</v>
          </cell>
          <cell r="D853">
            <v>0</v>
          </cell>
          <cell r="E853">
            <v>0</v>
          </cell>
          <cell r="F853">
            <v>0</v>
          </cell>
          <cell r="G853">
            <v>0</v>
          </cell>
          <cell r="H853">
            <v>0</v>
          </cell>
          <cell r="I853">
            <v>0</v>
          </cell>
          <cell r="J853">
            <v>0</v>
          </cell>
          <cell r="K853">
            <v>0</v>
          </cell>
          <cell r="L853">
            <v>0</v>
          </cell>
          <cell r="M853">
            <v>0</v>
          </cell>
          <cell r="N853">
            <v>0</v>
          </cell>
          <cell r="O853">
            <v>301600</v>
          </cell>
          <cell r="P853">
            <v>125300</v>
          </cell>
          <cell r="Q853">
            <v>0</v>
          </cell>
          <cell r="R853">
            <v>0</v>
          </cell>
          <cell r="S853">
            <v>0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125300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>
            <v>0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 t="e">
            <v>#REF!</v>
          </cell>
          <cell r="AU853" t="str">
            <v/>
          </cell>
          <cell r="AV853" t="str">
            <v/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  <cell r="BF853">
            <v>0</v>
          </cell>
          <cell r="BG853" t="str">
            <v/>
          </cell>
          <cell r="BH853">
            <v>0.41545092838196285</v>
          </cell>
        </row>
        <row r="854">
          <cell r="A854" t="str">
            <v>2042-717</v>
          </cell>
          <cell r="B854" t="str">
            <v xml:space="preserve">BTA-MULTIPLEX UNICENTRO                           </v>
          </cell>
          <cell r="C854">
            <v>0</v>
          </cell>
          <cell r="D854">
            <v>2217869</v>
          </cell>
          <cell r="E854">
            <v>0</v>
          </cell>
          <cell r="F854">
            <v>0</v>
          </cell>
          <cell r="G854">
            <v>0</v>
          </cell>
          <cell r="H854">
            <v>0</v>
          </cell>
          <cell r="I854">
            <v>0</v>
          </cell>
          <cell r="J854">
            <v>0</v>
          </cell>
          <cell r="K854">
            <v>0</v>
          </cell>
          <cell r="L854">
            <v>0</v>
          </cell>
          <cell r="M854">
            <v>0</v>
          </cell>
          <cell r="N854">
            <v>0</v>
          </cell>
          <cell r="O854">
            <v>2217869</v>
          </cell>
          <cell r="P854">
            <v>1249598</v>
          </cell>
          <cell r="Q854">
            <v>292064</v>
          </cell>
          <cell r="R854">
            <v>11105</v>
          </cell>
          <cell r="S854">
            <v>0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1552767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>
            <v>0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 t="e">
            <v>#REF!</v>
          </cell>
          <cell r="AU854" t="str">
            <v/>
          </cell>
          <cell r="AV854" t="str">
            <v/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>
            <v>0</v>
          </cell>
          <cell r="BD854">
            <v>0</v>
          </cell>
          <cell r="BE854">
            <v>0</v>
          </cell>
          <cell r="BF854">
            <v>0</v>
          </cell>
          <cell r="BG854" t="str">
            <v/>
          </cell>
          <cell r="BH854">
            <v>0.70011664349878189</v>
          </cell>
        </row>
        <row r="855">
          <cell r="A855" t="str">
            <v>2042-718</v>
          </cell>
          <cell r="B855" t="str">
            <v xml:space="preserve">BTA-MULTIPLEX UNICENTRO                           </v>
          </cell>
          <cell r="C855">
            <v>0</v>
          </cell>
          <cell r="D855">
            <v>330106</v>
          </cell>
          <cell r="E855">
            <v>0</v>
          </cell>
          <cell r="F855">
            <v>0</v>
          </cell>
          <cell r="G855">
            <v>0</v>
          </cell>
          <cell r="H855">
            <v>0</v>
          </cell>
          <cell r="I855">
            <v>0</v>
          </cell>
          <cell r="J855">
            <v>0</v>
          </cell>
          <cell r="K855">
            <v>0</v>
          </cell>
          <cell r="L855">
            <v>0</v>
          </cell>
          <cell r="M855">
            <v>0</v>
          </cell>
          <cell r="N855">
            <v>0</v>
          </cell>
          <cell r="O855">
            <v>330106</v>
          </cell>
          <cell r="P855">
            <v>161000</v>
          </cell>
          <cell r="Q855">
            <v>83955</v>
          </cell>
          <cell r="R855">
            <v>9255</v>
          </cell>
          <cell r="S855">
            <v>0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254210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>
            <v>0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 t="e">
            <v>#REF!</v>
          </cell>
          <cell r="AU855" t="str">
            <v/>
          </cell>
          <cell r="AV855" t="str">
            <v/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>
            <v>0</v>
          </cell>
          <cell r="BE855">
            <v>0</v>
          </cell>
          <cell r="BF855">
            <v>0</v>
          </cell>
          <cell r="BG855" t="str">
            <v/>
          </cell>
          <cell r="BH855">
            <v>0.77008597238462795</v>
          </cell>
        </row>
        <row r="856">
          <cell r="A856" t="str">
            <v>2042-719</v>
          </cell>
          <cell r="B856" t="str">
            <v xml:space="preserve">BTA-MULTIPLEX METROPOLIS                          </v>
          </cell>
          <cell r="C856">
            <v>0</v>
          </cell>
          <cell r="D856">
            <v>909398</v>
          </cell>
          <cell r="E856">
            <v>0</v>
          </cell>
          <cell r="F856">
            <v>0</v>
          </cell>
          <cell r="G856">
            <v>0</v>
          </cell>
          <cell r="H856">
            <v>0</v>
          </cell>
          <cell r="I856">
            <v>0</v>
          </cell>
          <cell r="J856">
            <v>0</v>
          </cell>
          <cell r="K856">
            <v>0</v>
          </cell>
          <cell r="L856">
            <v>0</v>
          </cell>
          <cell r="M856">
            <v>0</v>
          </cell>
          <cell r="N856">
            <v>0</v>
          </cell>
          <cell r="O856">
            <v>909398</v>
          </cell>
          <cell r="P856">
            <v>322800</v>
          </cell>
          <cell r="Q856">
            <v>30100</v>
          </cell>
          <cell r="R856">
            <v>0</v>
          </cell>
          <cell r="S856">
            <v>0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352900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>
            <v>0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 t="e">
            <v>#REF!</v>
          </cell>
          <cell r="AU856" t="str">
            <v/>
          </cell>
          <cell r="AV856" t="str">
            <v/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  <cell r="BF856">
            <v>0</v>
          </cell>
          <cell r="BG856" t="str">
            <v/>
          </cell>
          <cell r="BH856">
            <v>0.38805891369895251</v>
          </cell>
        </row>
        <row r="857">
          <cell r="A857" t="str">
            <v>2042-720</v>
          </cell>
          <cell r="B857" t="str">
            <v xml:space="preserve">BTA-MULTIPLEX UNICENTRO                           </v>
          </cell>
          <cell r="C857">
            <v>0</v>
          </cell>
          <cell r="D857">
            <v>243376</v>
          </cell>
          <cell r="E857">
            <v>0</v>
          </cell>
          <cell r="F857">
            <v>0</v>
          </cell>
          <cell r="G857">
            <v>0</v>
          </cell>
          <cell r="H857">
            <v>0</v>
          </cell>
          <cell r="I857">
            <v>0</v>
          </cell>
          <cell r="J857">
            <v>0</v>
          </cell>
          <cell r="K857">
            <v>0</v>
          </cell>
          <cell r="L857">
            <v>0</v>
          </cell>
          <cell r="M857">
            <v>0</v>
          </cell>
          <cell r="N857">
            <v>0</v>
          </cell>
          <cell r="O857">
            <v>243376</v>
          </cell>
          <cell r="P857">
            <v>36000</v>
          </cell>
          <cell r="Q857">
            <v>34367</v>
          </cell>
          <cell r="R857">
            <v>3085</v>
          </cell>
          <cell r="S857">
            <v>0</v>
          </cell>
          <cell r="T857">
            <v>0</v>
          </cell>
          <cell r="U857">
            <v>5100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78552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>
            <v>0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 t="e">
            <v>#REF!</v>
          </cell>
          <cell r="AU857" t="str">
            <v/>
          </cell>
          <cell r="AV857" t="str">
            <v/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>
            <v>0</v>
          </cell>
          <cell r="BE857">
            <v>0</v>
          </cell>
          <cell r="BF857">
            <v>0</v>
          </cell>
          <cell r="BG857" t="str">
            <v/>
          </cell>
          <cell r="BH857">
            <v>0.32275984484912235</v>
          </cell>
        </row>
        <row r="858">
          <cell r="A858" t="str">
            <v>2042-721</v>
          </cell>
          <cell r="B858" t="str">
            <v xml:space="preserve">BTA-MULTIPLEX ANDINO                              </v>
          </cell>
          <cell r="C858">
            <v>0</v>
          </cell>
          <cell r="D858">
            <v>210588</v>
          </cell>
          <cell r="E858">
            <v>0</v>
          </cell>
          <cell r="F858">
            <v>0</v>
          </cell>
          <cell r="G858">
            <v>0</v>
          </cell>
          <cell r="H858">
            <v>0</v>
          </cell>
          <cell r="I858">
            <v>0</v>
          </cell>
          <cell r="J858">
            <v>0</v>
          </cell>
          <cell r="K858">
            <v>0</v>
          </cell>
          <cell r="L858">
            <v>0</v>
          </cell>
          <cell r="M858">
            <v>0</v>
          </cell>
          <cell r="N858">
            <v>0</v>
          </cell>
          <cell r="O858">
            <v>210588</v>
          </cell>
          <cell r="P858">
            <v>105600</v>
          </cell>
          <cell r="Q858">
            <v>0</v>
          </cell>
          <cell r="R858">
            <v>0</v>
          </cell>
          <cell r="S858">
            <v>0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105600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 t="e">
            <v>#REF!</v>
          </cell>
          <cell r="AU858" t="str">
            <v/>
          </cell>
          <cell r="AV858" t="str">
            <v/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  <cell r="BF858">
            <v>0</v>
          </cell>
          <cell r="BG858" t="str">
            <v/>
          </cell>
          <cell r="BH858">
            <v>0.50145307424924501</v>
          </cell>
        </row>
        <row r="859">
          <cell r="A859" t="str">
            <v>2042-722</v>
          </cell>
          <cell r="B859" t="str">
            <v xml:space="preserve">BTA-MULTIPLEX PORTO ALEGR                         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  <cell r="L859">
            <v>0</v>
          </cell>
          <cell r="M859">
            <v>0</v>
          </cell>
          <cell r="N859">
            <v>0</v>
          </cell>
          <cell r="O859">
            <v>0</v>
          </cell>
          <cell r="P859">
            <v>643950</v>
          </cell>
          <cell r="Q859">
            <v>0</v>
          </cell>
          <cell r="R859">
            <v>0</v>
          </cell>
          <cell r="S859">
            <v>0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643950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>
            <v>0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 t="e">
            <v>#REF!</v>
          </cell>
          <cell r="AU859" t="str">
            <v/>
          </cell>
          <cell r="AV859" t="str">
            <v/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  <cell r="BF859">
            <v>0</v>
          </cell>
          <cell r="BG859" t="str">
            <v/>
          </cell>
          <cell r="BH859" t="str">
            <v/>
          </cell>
        </row>
        <row r="860">
          <cell r="A860" t="str">
            <v>2042-724</v>
          </cell>
          <cell r="B860" t="str">
            <v xml:space="preserve">CL-MULTIPLEX CHIPICHAPE                           </v>
          </cell>
          <cell r="C860">
            <v>0</v>
          </cell>
          <cell r="D860">
            <v>0</v>
          </cell>
          <cell r="E860">
            <v>0</v>
          </cell>
          <cell r="F860">
            <v>1052138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  <cell r="N860">
            <v>0</v>
          </cell>
          <cell r="O860">
            <v>1052138</v>
          </cell>
          <cell r="P860">
            <v>0</v>
          </cell>
          <cell r="Q860">
            <v>530000</v>
          </cell>
          <cell r="R860">
            <v>51661</v>
          </cell>
          <cell r="S860">
            <v>0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581661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>
            <v>0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 t="e">
            <v>#REF!</v>
          </cell>
          <cell r="AU860" t="str">
            <v/>
          </cell>
          <cell r="AV860" t="str">
            <v/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>
            <v>0</v>
          </cell>
          <cell r="BE860">
            <v>0</v>
          </cell>
          <cell r="BF860">
            <v>0</v>
          </cell>
          <cell r="BG860" t="str">
            <v/>
          </cell>
          <cell r="BH860">
            <v>0.55283717535152233</v>
          </cell>
        </row>
        <row r="861">
          <cell r="A861" t="str">
            <v>2042-725</v>
          </cell>
          <cell r="B861" t="str">
            <v xml:space="preserve">BTA-OFICINAS PRINCIPALES                          </v>
          </cell>
          <cell r="C861">
            <v>0</v>
          </cell>
          <cell r="D861">
            <v>1281418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  <cell r="N861">
            <v>0</v>
          </cell>
          <cell r="O861">
            <v>1281418</v>
          </cell>
          <cell r="P861">
            <v>0</v>
          </cell>
          <cell r="Q861">
            <v>790751</v>
          </cell>
          <cell r="R861">
            <v>3702</v>
          </cell>
          <cell r="S861">
            <v>0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794453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>
            <v>0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 t="e">
            <v>#REF!</v>
          </cell>
          <cell r="AU861" t="str">
            <v/>
          </cell>
          <cell r="AV861" t="str">
            <v/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>
            <v>0</v>
          </cell>
          <cell r="BD861">
            <v>0</v>
          </cell>
          <cell r="BE861">
            <v>0</v>
          </cell>
          <cell r="BF861">
            <v>0</v>
          </cell>
          <cell r="BG861" t="str">
            <v/>
          </cell>
          <cell r="BH861">
            <v>0.61997958511586382</v>
          </cell>
        </row>
        <row r="862">
          <cell r="A862" t="str">
            <v>2042-726</v>
          </cell>
          <cell r="B862" t="str">
            <v xml:space="preserve">BTA-MULTIPLEX TITAN                               </v>
          </cell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  <cell r="I862">
            <v>0</v>
          </cell>
          <cell r="J862">
            <v>0</v>
          </cell>
          <cell r="K862">
            <v>0</v>
          </cell>
          <cell r="L862">
            <v>0</v>
          </cell>
          <cell r="M862">
            <v>0</v>
          </cell>
          <cell r="N862">
            <v>0</v>
          </cell>
          <cell r="O862">
            <v>0</v>
          </cell>
          <cell r="P862">
            <v>0</v>
          </cell>
          <cell r="Q862">
            <v>1842000</v>
          </cell>
          <cell r="R862">
            <v>0</v>
          </cell>
          <cell r="S862">
            <v>0</v>
          </cell>
          <cell r="T862">
            <v>0</v>
          </cell>
          <cell r="U862">
            <v>0</v>
          </cell>
          <cell r="V862">
            <v>0</v>
          </cell>
          <cell r="W862">
            <v>30000</v>
          </cell>
          <cell r="X862">
            <v>242739</v>
          </cell>
          <cell r="Y862">
            <v>0</v>
          </cell>
          <cell r="Z862">
            <v>0</v>
          </cell>
          <cell r="AA862">
            <v>0</v>
          </cell>
          <cell r="AB862">
            <v>2114739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>
            <v>0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 t="e">
            <v>#REF!</v>
          </cell>
          <cell r="AU862" t="str">
            <v/>
          </cell>
          <cell r="AV862" t="str">
            <v/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>
            <v>0</v>
          </cell>
          <cell r="BD862">
            <v>0</v>
          </cell>
          <cell r="BE862">
            <v>0</v>
          </cell>
          <cell r="BF862">
            <v>0</v>
          </cell>
          <cell r="BG862" t="str">
            <v/>
          </cell>
          <cell r="BH862" t="str">
            <v/>
          </cell>
        </row>
        <row r="863">
          <cell r="A863" t="str">
            <v>2042-727</v>
          </cell>
          <cell r="B863" t="str">
            <v xml:space="preserve">CL-CC COSMOCENTRO                                 </v>
          </cell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9806200</v>
          </cell>
          <cell r="I863">
            <v>0</v>
          </cell>
          <cell r="J863">
            <v>0</v>
          </cell>
          <cell r="K863">
            <v>0</v>
          </cell>
          <cell r="L863">
            <v>0</v>
          </cell>
          <cell r="M863">
            <v>0</v>
          </cell>
          <cell r="N863">
            <v>0</v>
          </cell>
          <cell r="O863">
            <v>9806200</v>
          </cell>
          <cell r="P863">
            <v>0</v>
          </cell>
          <cell r="Q863">
            <v>3844530</v>
          </cell>
          <cell r="R863">
            <v>40000</v>
          </cell>
          <cell r="S863">
            <v>0</v>
          </cell>
          <cell r="T863">
            <v>0</v>
          </cell>
          <cell r="U863">
            <v>0</v>
          </cell>
          <cell r="V863">
            <v>1200000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5084530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>
            <v>0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 t="e">
            <v>#REF!</v>
          </cell>
          <cell r="AU863" t="str">
            <v/>
          </cell>
          <cell r="AV863" t="str">
            <v/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  <cell r="BF863">
            <v>0</v>
          </cell>
          <cell r="BG863" t="str">
            <v/>
          </cell>
          <cell r="BH863">
            <v>0.51850156023740079</v>
          </cell>
        </row>
        <row r="864">
          <cell r="A864" t="str">
            <v>2042-728</v>
          </cell>
          <cell r="B864" t="str">
            <v xml:space="preserve">BTA-MULTIPLEX CENTROMAYOR                         </v>
          </cell>
          <cell r="C864">
            <v>0</v>
          </cell>
          <cell r="D864">
            <v>0</v>
          </cell>
          <cell r="E864">
            <v>0</v>
          </cell>
          <cell r="F864">
            <v>0</v>
          </cell>
          <cell r="G864">
            <v>0</v>
          </cell>
          <cell r="H864">
            <v>0</v>
          </cell>
          <cell r="I864">
            <v>0</v>
          </cell>
          <cell r="J864">
            <v>0</v>
          </cell>
          <cell r="K864">
            <v>0</v>
          </cell>
          <cell r="L864">
            <v>0</v>
          </cell>
          <cell r="M864">
            <v>0</v>
          </cell>
          <cell r="N864">
            <v>0</v>
          </cell>
          <cell r="O864">
            <v>0</v>
          </cell>
          <cell r="P864">
            <v>0</v>
          </cell>
          <cell r="Q864">
            <v>110944</v>
          </cell>
          <cell r="R864">
            <v>179298</v>
          </cell>
          <cell r="S864">
            <v>0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95601</v>
          </cell>
          <cell r="Y864">
            <v>0</v>
          </cell>
          <cell r="Z864">
            <v>0</v>
          </cell>
          <cell r="AA864">
            <v>0</v>
          </cell>
          <cell r="AB864">
            <v>385843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>
            <v>0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 t="e">
            <v>#REF!</v>
          </cell>
          <cell r="AU864" t="str">
            <v/>
          </cell>
          <cell r="AV864" t="str">
            <v/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>
            <v>0</v>
          </cell>
          <cell r="BE864">
            <v>0</v>
          </cell>
          <cell r="BF864">
            <v>0</v>
          </cell>
          <cell r="BG864" t="str">
            <v/>
          </cell>
          <cell r="BH864" t="str">
            <v/>
          </cell>
        </row>
        <row r="865">
          <cell r="A865" t="str">
            <v>2042-729</v>
          </cell>
          <cell r="B865" t="str">
            <v xml:space="preserve">MD-MULTIPLEX VIZCAYA                              </v>
          </cell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191978</v>
          </cell>
          <cell r="H865">
            <v>0</v>
          </cell>
          <cell r="I865">
            <v>0</v>
          </cell>
          <cell r="J865">
            <v>0</v>
          </cell>
          <cell r="K865">
            <v>0</v>
          </cell>
          <cell r="L865">
            <v>0</v>
          </cell>
          <cell r="M865">
            <v>0</v>
          </cell>
          <cell r="N865">
            <v>0</v>
          </cell>
          <cell r="O865">
            <v>191978</v>
          </cell>
          <cell r="P865">
            <v>0</v>
          </cell>
          <cell r="Q865">
            <v>0</v>
          </cell>
          <cell r="R865">
            <v>0</v>
          </cell>
          <cell r="S865">
            <v>0</v>
          </cell>
          <cell r="T865">
            <v>90000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90000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>
            <v>0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 t="e">
            <v>#REF!</v>
          </cell>
          <cell r="AU865" t="str">
            <v/>
          </cell>
          <cell r="AV865" t="str">
            <v/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>
            <v>0</v>
          </cell>
          <cell r="BE865">
            <v>0</v>
          </cell>
          <cell r="BF865">
            <v>0</v>
          </cell>
          <cell r="BG865" t="str">
            <v/>
          </cell>
          <cell r="BH865">
            <v>0.46880371709258351</v>
          </cell>
        </row>
        <row r="866">
          <cell r="A866" t="str">
            <v>2042-730</v>
          </cell>
          <cell r="B866" t="str">
            <v xml:space="preserve">BTA-MULTIPLEX PORTAL 80                           </v>
          </cell>
          <cell r="C866">
            <v>0</v>
          </cell>
          <cell r="D866">
            <v>0</v>
          </cell>
          <cell r="E866">
            <v>0</v>
          </cell>
          <cell r="F866">
            <v>0</v>
          </cell>
          <cell r="G866">
            <v>0</v>
          </cell>
          <cell r="H866">
            <v>0</v>
          </cell>
          <cell r="I866">
            <v>0</v>
          </cell>
          <cell r="J866">
            <v>0</v>
          </cell>
          <cell r="K866">
            <v>0</v>
          </cell>
          <cell r="L866">
            <v>0</v>
          </cell>
          <cell r="M866">
            <v>0</v>
          </cell>
          <cell r="N866">
            <v>2887676</v>
          </cell>
          <cell r="O866">
            <v>2887676</v>
          </cell>
          <cell r="P866">
            <v>0</v>
          </cell>
          <cell r="Q866">
            <v>505529</v>
          </cell>
          <cell r="R866">
            <v>65017.77</v>
          </cell>
          <cell r="S866">
            <v>0</v>
          </cell>
          <cell r="T866">
            <v>688894</v>
          </cell>
          <cell r="U866">
            <v>17892</v>
          </cell>
          <cell r="V866">
            <v>0</v>
          </cell>
          <cell r="W866">
            <v>138210</v>
          </cell>
          <cell r="X866">
            <v>170319</v>
          </cell>
          <cell r="Y866">
            <v>4319</v>
          </cell>
          <cell r="Z866">
            <v>0</v>
          </cell>
          <cell r="AA866">
            <v>0</v>
          </cell>
          <cell r="AB866">
            <v>1590180.77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>
            <v>0</v>
          </cell>
          <cell r="AL866">
            <v>0</v>
          </cell>
          <cell r="AM866">
            <v>0</v>
          </cell>
          <cell r="AN866">
            <v>0</v>
          </cell>
          <cell r="AO866">
            <v>3136998</v>
          </cell>
          <cell r="AP866">
            <v>0</v>
          </cell>
          <cell r="AQ866">
            <v>0</v>
          </cell>
          <cell r="AR866">
            <v>0</v>
          </cell>
          <cell r="AS866" t="e">
            <v>#REF!</v>
          </cell>
          <cell r="AU866" t="str">
            <v/>
          </cell>
          <cell r="AV866" t="str">
            <v/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>
            <v>0</v>
          </cell>
          <cell r="BE866">
            <v>0</v>
          </cell>
          <cell r="BF866">
            <v>0</v>
          </cell>
          <cell r="BG866" t="str">
            <v/>
          </cell>
          <cell r="BH866">
            <v>0.55067838981935646</v>
          </cell>
        </row>
        <row r="867">
          <cell r="A867" t="str">
            <v>2042-731</v>
          </cell>
          <cell r="B867" t="str">
            <v xml:space="preserve">BTA-MULTIPLEX CENTROMAYOR                         </v>
          </cell>
          <cell r="C867">
            <v>0</v>
          </cell>
          <cell r="D867">
            <v>0</v>
          </cell>
          <cell r="E867">
            <v>0</v>
          </cell>
          <cell r="F867">
            <v>0</v>
          </cell>
          <cell r="G867">
            <v>0</v>
          </cell>
          <cell r="H867">
            <v>0</v>
          </cell>
          <cell r="I867">
            <v>0</v>
          </cell>
          <cell r="J867">
            <v>0</v>
          </cell>
          <cell r="K867">
            <v>846016</v>
          </cell>
          <cell r="L867">
            <v>0</v>
          </cell>
          <cell r="M867">
            <v>0</v>
          </cell>
          <cell r="N867">
            <v>0</v>
          </cell>
          <cell r="O867">
            <v>846016</v>
          </cell>
          <cell r="P867">
            <v>0</v>
          </cell>
          <cell r="Q867">
            <v>382403</v>
          </cell>
          <cell r="R867">
            <v>0</v>
          </cell>
          <cell r="S867">
            <v>0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382403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>
            <v>0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 t="e">
            <v>#REF!</v>
          </cell>
          <cell r="AU867" t="str">
            <v/>
          </cell>
          <cell r="AV867" t="str">
            <v/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>
            <v>0</v>
          </cell>
          <cell r="BD867">
            <v>0</v>
          </cell>
          <cell r="BE867">
            <v>0</v>
          </cell>
          <cell r="BF867">
            <v>0</v>
          </cell>
          <cell r="BG867" t="str">
            <v/>
          </cell>
          <cell r="BH867">
            <v>0.4520044538164763</v>
          </cell>
        </row>
        <row r="868">
          <cell r="A868" t="str">
            <v>2042-733</v>
          </cell>
          <cell r="B868" t="str">
            <v xml:space="preserve">CL-MULTIPLEX PALMETO                              </v>
          </cell>
          <cell r="C868">
            <v>0</v>
          </cell>
          <cell r="D868">
            <v>10283845</v>
          </cell>
          <cell r="E868">
            <v>0</v>
          </cell>
          <cell r="F868">
            <v>0</v>
          </cell>
          <cell r="G868">
            <v>0</v>
          </cell>
          <cell r="H868">
            <v>0</v>
          </cell>
          <cell r="I868">
            <v>0</v>
          </cell>
          <cell r="J868">
            <v>0</v>
          </cell>
          <cell r="K868">
            <v>0</v>
          </cell>
          <cell r="L868">
            <v>0</v>
          </cell>
          <cell r="M868">
            <v>0</v>
          </cell>
          <cell r="N868">
            <v>0</v>
          </cell>
          <cell r="O868">
            <v>10283845</v>
          </cell>
          <cell r="P868">
            <v>0</v>
          </cell>
          <cell r="Q868">
            <v>7052000</v>
          </cell>
          <cell r="R868">
            <v>0</v>
          </cell>
          <cell r="S868">
            <v>0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7052000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>
            <v>0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 t="e">
            <v>#REF!</v>
          </cell>
          <cell r="AU868" t="str">
            <v/>
          </cell>
          <cell r="AV868" t="str">
            <v/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  <cell r="BF868">
            <v>0</v>
          </cell>
          <cell r="BG868" t="str">
            <v/>
          </cell>
          <cell r="BH868">
            <v>0.68573573405666854</v>
          </cell>
        </row>
        <row r="869">
          <cell r="A869" t="str">
            <v>2042-734</v>
          </cell>
          <cell r="B869" t="str">
            <v xml:space="preserve">MD-MULTIPLEX VIZCAYA                              </v>
          </cell>
          <cell r="C869">
            <v>0</v>
          </cell>
          <cell r="D869">
            <v>0</v>
          </cell>
          <cell r="E869">
            <v>191978</v>
          </cell>
          <cell r="F869">
            <v>0</v>
          </cell>
          <cell r="G869">
            <v>0</v>
          </cell>
          <cell r="H869">
            <v>0</v>
          </cell>
          <cell r="I869">
            <v>0</v>
          </cell>
          <cell r="J869">
            <v>0</v>
          </cell>
          <cell r="K869">
            <v>0</v>
          </cell>
          <cell r="L869">
            <v>0</v>
          </cell>
          <cell r="M869">
            <v>0</v>
          </cell>
          <cell r="N869">
            <v>0</v>
          </cell>
          <cell r="O869">
            <v>191978</v>
          </cell>
          <cell r="P869">
            <v>0</v>
          </cell>
          <cell r="Q869">
            <v>79655</v>
          </cell>
          <cell r="R869">
            <v>137492</v>
          </cell>
          <cell r="S869">
            <v>0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217147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>
            <v>0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 t="e">
            <v>#REF!</v>
          </cell>
          <cell r="AU869" t="str">
            <v/>
          </cell>
          <cell r="AV869" t="str">
            <v/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  <cell r="BF869">
            <v>0</v>
          </cell>
          <cell r="BG869" t="str">
            <v/>
          </cell>
          <cell r="BH869">
            <v>1.131103563950036</v>
          </cell>
        </row>
        <row r="870">
          <cell r="A870" t="str">
            <v>2042-735</v>
          </cell>
          <cell r="B870" t="str">
            <v xml:space="preserve">CL-MULTIPLEX PALMETO                              </v>
          </cell>
          <cell r="C870">
            <v>0</v>
          </cell>
          <cell r="D870">
            <v>0</v>
          </cell>
          <cell r="E870">
            <v>985900</v>
          </cell>
          <cell r="F870">
            <v>0</v>
          </cell>
          <cell r="G870">
            <v>0</v>
          </cell>
          <cell r="H870">
            <v>0</v>
          </cell>
          <cell r="I870">
            <v>0</v>
          </cell>
          <cell r="J870">
            <v>0</v>
          </cell>
          <cell r="K870">
            <v>0</v>
          </cell>
          <cell r="L870">
            <v>0</v>
          </cell>
          <cell r="M870">
            <v>0</v>
          </cell>
          <cell r="N870">
            <v>0</v>
          </cell>
          <cell r="O870">
            <v>985900</v>
          </cell>
          <cell r="P870">
            <v>0</v>
          </cell>
          <cell r="Q870">
            <v>521631</v>
          </cell>
          <cell r="R870">
            <v>18650</v>
          </cell>
          <cell r="S870">
            <v>0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540281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>
            <v>0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 t="e">
            <v>#REF!</v>
          </cell>
          <cell r="AU870" t="str">
            <v/>
          </cell>
          <cell r="AV870" t="str">
            <v/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>
            <v>0</v>
          </cell>
          <cell r="BD870">
            <v>0</v>
          </cell>
          <cell r="BE870">
            <v>0</v>
          </cell>
          <cell r="BF870">
            <v>0</v>
          </cell>
          <cell r="BG870" t="str">
            <v/>
          </cell>
          <cell r="BH870">
            <v>0.54800791155289585</v>
          </cell>
        </row>
        <row r="871">
          <cell r="A871" t="str">
            <v>2042-736</v>
          </cell>
          <cell r="B871" t="str">
            <v xml:space="preserve">BTA-CINE COLOMBIA                                 </v>
          </cell>
          <cell r="C871">
            <v>0</v>
          </cell>
          <cell r="D871">
            <v>0</v>
          </cell>
          <cell r="E871">
            <v>0</v>
          </cell>
          <cell r="F871">
            <v>1269197</v>
          </cell>
          <cell r="G871">
            <v>0</v>
          </cell>
          <cell r="H871">
            <v>0</v>
          </cell>
          <cell r="I871">
            <v>0</v>
          </cell>
          <cell r="J871">
            <v>0</v>
          </cell>
          <cell r="K871">
            <v>0</v>
          </cell>
          <cell r="L871">
            <v>0</v>
          </cell>
          <cell r="M871">
            <v>0</v>
          </cell>
          <cell r="N871">
            <v>0</v>
          </cell>
          <cell r="O871">
            <v>1269197</v>
          </cell>
          <cell r="P871">
            <v>0</v>
          </cell>
          <cell r="Q871">
            <v>0</v>
          </cell>
          <cell r="R871">
            <v>489553</v>
          </cell>
          <cell r="S871">
            <v>179993.11</v>
          </cell>
          <cell r="T871">
            <v>12340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681886.11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 t="e">
            <v>#REF!</v>
          </cell>
          <cell r="AU871" t="str">
            <v/>
          </cell>
          <cell r="AV871" t="str">
            <v/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  <cell r="BF871">
            <v>0</v>
          </cell>
          <cell r="BG871" t="str">
            <v/>
          </cell>
          <cell r="BH871">
            <v>0.5372578961343274</v>
          </cell>
        </row>
        <row r="872">
          <cell r="A872" t="str">
            <v>2042-737</v>
          </cell>
          <cell r="B872" t="str">
            <v xml:space="preserve">BQ-CINE COLOMBIA                                  </v>
          </cell>
          <cell r="C872">
            <v>0</v>
          </cell>
          <cell r="D872">
            <v>0</v>
          </cell>
          <cell r="E872">
            <v>0</v>
          </cell>
          <cell r="F872">
            <v>0</v>
          </cell>
          <cell r="G872">
            <v>0</v>
          </cell>
          <cell r="H872">
            <v>0</v>
          </cell>
          <cell r="I872">
            <v>0</v>
          </cell>
          <cell r="J872">
            <v>0</v>
          </cell>
          <cell r="K872">
            <v>0</v>
          </cell>
          <cell r="L872">
            <v>2379000</v>
          </cell>
          <cell r="M872">
            <v>0</v>
          </cell>
          <cell r="N872">
            <v>0</v>
          </cell>
          <cell r="O872">
            <v>2379000</v>
          </cell>
          <cell r="P872">
            <v>0</v>
          </cell>
          <cell r="Q872">
            <v>0</v>
          </cell>
          <cell r="R872">
            <v>0</v>
          </cell>
          <cell r="S872">
            <v>0</v>
          </cell>
          <cell r="T872">
            <v>1830000</v>
          </cell>
          <cell r="U872">
            <v>0</v>
          </cell>
          <cell r="V872">
            <v>0</v>
          </cell>
          <cell r="W872">
            <v>2050000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3880000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>
            <v>0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 t="e">
            <v>#REF!</v>
          </cell>
          <cell r="AU872" t="str">
            <v/>
          </cell>
          <cell r="AV872" t="str">
            <v/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  <cell r="BF872">
            <v>0</v>
          </cell>
          <cell r="BG872" t="str">
            <v/>
          </cell>
          <cell r="BH872">
            <v>1.6309373686422868</v>
          </cell>
        </row>
        <row r="873">
          <cell r="A873" t="str">
            <v>2042-738</v>
          </cell>
          <cell r="B873" t="str">
            <v xml:space="preserve">CGENA-CINE COLOMBIA PLAZA                         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2951000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2951000</v>
          </cell>
          <cell r="P873">
            <v>0</v>
          </cell>
          <cell r="Q873">
            <v>0</v>
          </cell>
          <cell r="R873">
            <v>0</v>
          </cell>
          <cell r="S873">
            <v>0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>
            <v>0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 t="e">
            <v>#REF!</v>
          </cell>
          <cell r="AU873" t="str">
            <v/>
          </cell>
          <cell r="AV873" t="str">
            <v/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>
            <v>0</v>
          </cell>
          <cell r="BE873">
            <v>0</v>
          </cell>
          <cell r="BF873">
            <v>0</v>
          </cell>
          <cell r="BG873" t="str">
            <v/>
          </cell>
          <cell r="BH873">
            <v>0</v>
          </cell>
        </row>
        <row r="874">
          <cell r="A874" t="str">
            <v>2042-739</v>
          </cell>
          <cell r="B874" t="str">
            <v xml:space="preserve">MD-CINE COLOMBIA                                  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3808521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3808521</v>
          </cell>
          <cell r="P874">
            <v>0</v>
          </cell>
          <cell r="Q874">
            <v>0</v>
          </cell>
          <cell r="R874">
            <v>0</v>
          </cell>
          <cell r="S874">
            <v>3356644.63</v>
          </cell>
          <cell r="T874">
            <v>175984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3532628.63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 t="e">
            <v>#REF!</v>
          </cell>
          <cell r="AU874" t="str">
            <v/>
          </cell>
          <cell r="AV874" t="str">
            <v/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  <cell r="BF874">
            <v>0</v>
          </cell>
          <cell r="BG874" t="str">
            <v/>
          </cell>
          <cell r="BH874">
            <v>0.92755918373562862</v>
          </cell>
        </row>
        <row r="875">
          <cell r="A875" t="str">
            <v>2042-740</v>
          </cell>
          <cell r="B875" t="str">
            <v xml:space="preserve">MD-CINE COLOMBIA                                  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I875">
            <v>3318030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  <cell r="N875">
            <v>0</v>
          </cell>
          <cell r="O875">
            <v>3318030</v>
          </cell>
          <cell r="P875">
            <v>0</v>
          </cell>
          <cell r="Q875">
            <v>0</v>
          </cell>
          <cell r="R875">
            <v>0</v>
          </cell>
          <cell r="S875">
            <v>0</v>
          </cell>
          <cell r="T875">
            <v>0</v>
          </cell>
          <cell r="U875">
            <v>2130000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2130000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 t="e">
            <v>#REF!</v>
          </cell>
          <cell r="AU875" t="str">
            <v/>
          </cell>
          <cell r="AV875" t="str">
            <v/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  <cell r="BF875">
            <v>0</v>
          </cell>
          <cell r="BG875" t="str">
            <v/>
          </cell>
          <cell r="BH875">
            <v>0.64194717950108948</v>
          </cell>
        </row>
        <row r="876">
          <cell r="A876" t="str">
            <v>2042-741</v>
          </cell>
          <cell r="B876" t="str">
            <v xml:space="preserve">BQ-CINE COLOMBIA                                  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1170000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  <cell r="N876">
            <v>0</v>
          </cell>
          <cell r="O876">
            <v>1170000</v>
          </cell>
          <cell r="P876">
            <v>0</v>
          </cell>
          <cell r="Q876">
            <v>0</v>
          </cell>
          <cell r="R876">
            <v>0</v>
          </cell>
          <cell r="S876">
            <v>0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 t="e">
            <v>#REF!</v>
          </cell>
          <cell r="AU876" t="str">
            <v/>
          </cell>
          <cell r="AV876" t="str">
            <v/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  <cell r="BF876">
            <v>0</v>
          </cell>
          <cell r="BG876" t="str">
            <v/>
          </cell>
          <cell r="BH876">
            <v>0</v>
          </cell>
        </row>
        <row r="877">
          <cell r="A877" t="str">
            <v>2042-742</v>
          </cell>
          <cell r="B877" t="str">
            <v xml:space="preserve">CL-CINE COLOMBIA                                  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  <cell r="I877">
            <v>5546071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  <cell r="N877">
            <v>0</v>
          </cell>
          <cell r="O877">
            <v>5546071</v>
          </cell>
          <cell r="P877">
            <v>0</v>
          </cell>
          <cell r="Q877">
            <v>0</v>
          </cell>
          <cell r="R877">
            <v>0</v>
          </cell>
          <cell r="S877">
            <v>2294571</v>
          </cell>
          <cell r="T877">
            <v>191064</v>
          </cell>
          <cell r="U877">
            <v>0</v>
          </cell>
          <cell r="V877">
            <v>420000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2905635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 t="e">
            <v>#REF!</v>
          </cell>
          <cell r="AU877" t="str">
            <v/>
          </cell>
          <cell r="AV877" t="str">
            <v/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  <cell r="BF877">
            <v>0</v>
          </cell>
          <cell r="BG877" t="str">
            <v/>
          </cell>
          <cell r="BH877">
            <v>0.52390872745769035</v>
          </cell>
        </row>
        <row r="878">
          <cell r="A878" t="str">
            <v>2042-743</v>
          </cell>
          <cell r="B878" t="str">
            <v xml:space="preserve">CL-CINE COLOMBIA                                  </v>
          </cell>
          <cell r="C878">
            <v>0</v>
          </cell>
          <cell r="D878">
            <v>0</v>
          </cell>
          <cell r="E878">
            <v>0</v>
          </cell>
          <cell r="F878">
            <v>0</v>
          </cell>
          <cell r="G878">
            <v>620843</v>
          </cell>
          <cell r="H878">
            <v>0</v>
          </cell>
          <cell r="I878">
            <v>0</v>
          </cell>
          <cell r="J878">
            <v>0</v>
          </cell>
          <cell r="K878">
            <v>0</v>
          </cell>
          <cell r="L878">
            <v>0</v>
          </cell>
          <cell r="M878">
            <v>0</v>
          </cell>
          <cell r="N878">
            <v>0</v>
          </cell>
          <cell r="O878">
            <v>620843</v>
          </cell>
          <cell r="P878">
            <v>0</v>
          </cell>
          <cell r="Q878">
            <v>0</v>
          </cell>
          <cell r="R878">
            <v>0</v>
          </cell>
          <cell r="S878">
            <v>271520</v>
          </cell>
          <cell r="T878">
            <v>89427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360947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 t="e">
            <v>#REF!</v>
          </cell>
          <cell r="AU878" t="str">
            <v/>
          </cell>
          <cell r="AV878" t="str">
            <v/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  <cell r="BF878">
            <v>0</v>
          </cell>
          <cell r="BG878" t="str">
            <v/>
          </cell>
          <cell r="BH878">
            <v>0.58138208854734608</v>
          </cell>
        </row>
        <row r="879">
          <cell r="A879" t="str">
            <v>2042-744</v>
          </cell>
          <cell r="B879" t="str">
            <v xml:space="preserve">MONTERIA-CINE COLOMBIA                            </v>
          </cell>
          <cell r="C879">
            <v>0</v>
          </cell>
          <cell r="D879">
            <v>0</v>
          </cell>
          <cell r="E879">
            <v>0</v>
          </cell>
          <cell r="F879">
            <v>0</v>
          </cell>
          <cell r="G879">
            <v>520000</v>
          </cell>
          <cell r="H879">
            <v>0</v>
          </cell>
          <cell r="I879">
            <v>0</v>
          </cell>
          <cell r="J879">
            <v>0</v>
          </cell>
          <cell r="K879">
            <v>0</v>
          </cell>
          <cell r="L879">
            <v>0</v>
          </cell>
          <cell r="M879">
            <v>0</v>
          </cell>
          <cell r="N879">
            <v>0</v>
          </cell>
          <cell r="O879">
            <v>520000</v>
          </cell>
          <cell r="P879">
            <v>0</v>
          </cell>
          <cell r="Q879">
            <v>0</v>
          </cell>
          <cell r="R879">
            <v>0</v>
          </cell>
          <cell r="S879">
            <v>0</v>
          </cell>
          <cell r="T879">
            <v>400000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400000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 t="e">
            <v>#REF!</v>
          </cell>
          <cell r="AU879" t="str">
            <v/>
          </cell>
          <cell r="AV879" t="str">
            <v/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  <cell r="BF879">
            <v>0</v>
          </cell>
          <cell r="BG879" t="str">
            <v/>
          </cell>
          <cell r="BH879">
            <v>0.76923076923076927</v>
          </cell>
        </row>
        <row r="880">
          <cell r="A880" t="str">
            <v>2042-745</v>
          </cell>
          <cell r="B880" t="str">
            <v xml:space="preserve">CL-CINE COLOMBIA                                  </v>
          </cell>
          <cell r="C880">
            <v>0</v>
          </cell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H880">
            <v>409231</v>
          </cell>
          <cell r="I880">
            <v>0</v>
          </cell>
          <cell r="J880">
            <v>0</v>
          </cell>
          <cell r="K880">
            <v>0</v>
          </cell>
          <cell r="L880">
            <v>0</v>
          </cell>
          <cell r="M880">
            <v>0</v>
          </cell>
          <cell r="N880">
            <v>0</v>
          </cell>
          <cell r="O880">
            <v>409231</v>
          </cell>
          <cell r="P880">
            <v>0</v>
          </cell>
          <cell r="Q880">
            <v>0</v>
          </cell>
          <cell r="R880">
            <v>0</v>
          </cell>
          <cell r="S880">
            <v>123250</v>
          </cell>
          <cell r="T880">
            <v>113190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236440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 t="e">
            <v>#REF!</v>
          </cell>
          <cell r="AU880" t="str">
            <v/>
          </cell>
          <cell r="AV880" t="str">
            <v/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  <cell r="BF880">
            <v>0</v>
          </cell>
          <cell r="BG880" t="str">
            <v/>
          </cell>
          <cell r="BH880">
            <v>0.57776659148500475</v>
          </cell>
        </row>
        <row r="881">
          <cell r="A881" t="str">
            <v>2042-746</v>
          </cell>
          <cell r="B881" t="str">
            <v xml:space="preserve">CL-CINE COLOMBIA                                  </v>
          </cell>
          <cell r="C881">
            <v>0</v>
          </cell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H881">
            <v>0</v>
          </cell>
          <cell r="I881">
            <v>0</v>
          </cell>
          <cell r="J881">
            <v>1014861</v>
          </cell>
          <cell r="K881">
            <v>0</v>
          </cell>
          <cell r="L881">
            <v>0</v>
          </cell>
          <cell r="M881">
            <v>0</v>
          </cell>
          <cell r="N881">
            <v>0</v>
          </cell>
          <cell r="O881">
            <v>1014861</v>
          </cell>
          <cell r="P881">
            <v>0</v>
          </cell>
          <cell r="Q881">
            <v>0</v>
          </cell>
          <cell r="R881">
            <v>0</v>
          </cell>
          <cell r="S881">
            <v>0</v>
          </cell>
          <cell r="T881">
            <v>202330</v>
          </cell>
          <cell r="U881">
            <v>62283</v>
          </cell>
          <cell r="V881">
            <v>68727</v>
          </cell>
          <cell r="W881">
            <v>162000</v>
          </cell>
          <cell r="X881">
            <v>0</v>
          </cell>
          <cell r="Y881">
            <v>3400</v>
          </cell>
          <cell r="Z881">
            <v>0</v>
          </cell>
          <cell r="AA881">
            <v>0</v>
          </cell>
          <cell r="AB881">
            <v>498740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 t="e">
            <v>#REF!</v>
          </cell>
          <cell r="AU881" t="str">
            <v/>
          </cell>
          <cell r="AV881" t="str">
            <v/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  <cell r="BF881">
            <v>0</v>
          </cell>
          <cell r="BG881" t="str">
            <v/>
          </cell>
          <cell r="BH881">
            <v>0.4914367583343926</v>
          </cell>
        </row>
        <row r="882">
          <cell r="A882" t="str">
            <v>2042-747</v>
          </cell>
          <cell r="B882" t="str">
            <v xml:space="preserve">CL-CINE COLOMBIA                                  </v>
          </cell>
          <cell r="C882">
            <v>0</v>
          </cell>
          <cell r="D882">
            <v>0</v>
          </cell>
          <cell r="E882">
            <v>0</v>
          </cell>
          <cell r="F882">
            <v>0</v>
          </cell>
          <cell r="G882">
            <v>1409602</v>
          </cell>
          <cell r="H882">
            <v>0</v>
          </cell>
          <cell r="I882">
            <v>0</v>
          </cell>
          <cell r="J882">
            <v>0</v>
          </cell>
          <cell r="K882">
            <v>0</v>
          </cell>
          <cell r="L882">
            <v>0</v>
          </cell>
          <cell r="M882">
            <v>0</v>
          </cell>
          <cell r="N882">
            <v>0</v>
          </cell>
          <cell r="O882">
            <v>1409602</v>
          </cell>
          <cell r="P882">
            <v>0</v>
          </cell>
          <cell r="Q882">
            <v>0</v>
          </cell>
          <cell r="R882">
            <v>0</v>
          </cell>
          <cell r="S882">
            <v>965000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965000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 t="e">
            <v>#REF!</v>
          </cell>
          <cell r="AU882" t="str">
            <v/>
          </cell>
          <cell r="AV882" t="str">
            <v/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  <cell r="BF882">
            <v>0</v>
          </cell>
          <cell r="BG882" t="str">
            <v/>
          </cell>
          <cell r="BH882">
            <v>0.68459040211350441</v>
          </cell>
        </row>
        <row r="883">
          <cell r="A883" t="str">
            <v>2042-748</v>
          </cell>
          <cell r="B883" t="str">
            <v xml:space="preserve">BQ-CINE COLOMBIA                                  </v>
          </cell>
          <cell r="C883">
            <v>0</v>
          </cell>
          <cell r="D883">
            <v>0</v>
          </cell>
          <cell r="E883">
            <v>0</v>
          </cell>
          <cell r="F883">
            <v>0</v>
          </cell>
          <cell r="G883">
            <v>2200770</v>
          </cell>
          <cell r="H883">
            <v>0</v>
          </cell>
          <cell r="I883">
            <v>0</v>
          </cell>
          <cell r="J883">
            <v>0</v>
          </cell>
          <cell r="K883">
            <v>0</v>
          </cell>
          <cell r="L883">
            <v>0</v>
          </cell>
          <cell r="M883">
            <v>0</v>
          </cell>
          <cell r="N883">
            <v>0</v>
          </cell>
          <cell r="O883">
            <v>2200770</v>
          </cell>
          <cell r="P883">
            <v>0</v>
          </cell>
          <cell r="Q883">
            <v>0</v>
          </cell>
          <cell r="R883">
            <v>0</v>
          </cell>
          <cell r="S883">
            <v>1219000</v>
          </cell>
          <cell r="T883">
            <v>460400</v>
          </cell>
          <cell r="U883">
            <v>4747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1684147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 t="e">
            <v>#REF!</v>
          </cell>
          <cell r="AU883" t="str">
            <v/>
          </cell>
          <cell r="AV883" t="str">
            <v/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  <cell r="BF883">
            <v>0</v>
          </cell>
          <cell r="BG883" t="str">
            <v/>
          </cell>
          <cell r="BH883">
            <v>0.76525352490264775</v>
          </cell>
        </row>
        <row r="884">
          <cell r="A884" t="str">
            <v>2042-749</v>
          </cell>
          <cell r="B884" t="str">
            <v xml:space="preserve">BQ CINE COLOMBIA SA                               </v>
          </cell>
          <cell r="C884">
            <v>0</v>
          </cell>
          <cell r="D884">
            <v>0</v>
          </cell>
          <cell r="E884">
            <v>0</v>
          </cell>
          <cell r="F884">
            <v>0</v>
          </cell>
          <cell r="G884">
            <v>161700</v>
          </cell>
          <cell r="H884">
            <v>0</v>
          </cell>
          <cell r="I884">
            <v>0</v>
          </cell>
          <cell r="J884">
            <v>0</v>
          </cell>
          <cell r="K884">
            <v>0</v>
          </cell>
          <cell r="L884">
            <v>0</v>
          </cell>
          <cell r="M884">
            <v>0</v>
          </cell>
          <cell r="N884">
            <v>0</v>
          </cell>
          <cell r="O884">
            <v>161700</v>
          </cell>
          <cell r="P884">
            <v>0</v>
          </cell>
          <cell r="Q884">
            <v>0</v>
          </cell>
          <cell r="R884">
            <v>0</v>
          </cell>
          <cell r="S884">
            <v>0</v>
          </cell>
          <cell r="T884">
            <v>186000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186000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 t="e">
            <v>#REF!</v>
          </cell>
          <cell r="AU884" t="str">
            <v/>
          </cell>
          <cell r="AV884" t="str">
            <v/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  <cell r="BF884">
            <v>0</v>
          </cell>
          <cell r="BG884" t="str">
            <v/>
          </cell>
          <cell r="BH884">
            <v>1.1502782931354361</v>
          </cell>
        </row>
        <row r="885">
          <cell r="A885" t="str">
            <v>2042-750</v>
          </cell>
          <cell r="B885" t="str">
            <v xml:space="preserve">BQ-CINE COLOMBIA SA                               </v>
          </cell>
          <cell r="C885">
            <v>0</v>
          </cell>
          <cell r="D885">
            <v>0</v>
          </cell>
          <cell r="E885">
            <v>0</v>
          </cell>
          <cell r="F885">
            <v>0</v>
          </cell>
          <cell r="G885">
            <v>650000</v>
          </cell>
          <cell r="H885">
            <v>0</v>
          </cell>
          <cell r="I885">
            <v>0</v>
          </cell>
          <cell r="J885">
            <v>0</v>
          </cell>
          <cell r="K885">
            <v>0</v>
          </cell>
          <cell r="L885">
            <v>0</v>
          </cell>
          <cell r="M885">
            <v>0</v>
          </cell>
          <cell r="N885">
            <v>0</v>
          </cell>
          <cell r="O885">
            <v>650000</v>
          </cell>
          <cell r="P885">
            <v>0</v>
          </cell>
          <cell r="Q885">
            <v>0</v>
          </cell>
          <cell r="R885">
            <v>0</v>
          </cell>
          <cell r="S885">
            <v>0</v>
          </cell>
          <cell r="T885">
            <v>503000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503000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 t="e">
            <v>#REF!</v>
          </cell>
          <cell r="AU885" t="str">
            <v/>
          </cell>
          <cell r="AV885" t="str">
            <v/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  <cell r="BF885">
            <v>0</v>
          </cell>
          <cell r="BG885" t="str">
            <v/>
          </cell>
          <cell r="BH885">
            <v>0.77384615384615385</v>
          </cell>
        </row>
        <row r="886">
          <cell r="A886" t="str">
            <v>2042-751</v>
          </cell>
          <cell r="B886" t="str">
            <v xml:space="preserve">BQ-CINE COLOMBIA SA                               </v>
          </cell>
          <cell r="C886">
            <v>0</v>
          </cell>
          <cell r="D886">
            <v>0</v>
          </cell>
          <cell r="E886">
            <v>0</v>
          </cell>
          <cell r="F886">
            <v>0</v>
          </cell>
          <cell r="G886">
            <v>0</v>
          </cell>
          <cell r="H886">
            <v>0</v>
          </cell>
          <cell r="I886">
            <v>494000</v>
          </cell>
          <cell r="J886">
            <v>0</v>
          </cell>
          <cell r="K886">
            <v>0</v>
          </cell>
          <cell r="L886">
            <v>0</v>
          </cell>
          <cell r="M886">
            <v>0</v>
          </cell>
          <cell r="N886">
            <v>0</v>
          </cell>
          <cell r="O886">
            <v>494000</v>
          </cell>
          <cell r="P886">
            <v>0</v>
          </cell>
          <cell r="Q886">
            <v>0</v>
          </cell>
          <cell r="R886">
            <v>0</v>
          </cell>
          <cell r="S886">
            <v>0</v>
          </cell>
          <cell r="T886">
            <v>380000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380000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 t="e">
            <v>#REF!</v>
          </cell>
          <cell r="AU886" t="str">
            <v/>
          </cell>
          <cell r="AV886" t="str">
            <v/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  <cell r="BF886">
            <v>0</v>
          </cell>
          <cell r="BG886" t="str">
            <v/>
          </cell>
          <cell r="BH886">
            <v>0.76923076923076927</v>
          </cell>
        </row>
        <row r="887">
          <cell r="A887" t="str">
            <v>2042-752</v>
          </cell>
          <cell r="B887" t="str">
            <v xml:space="preserve">CL-CINE COLOMBIA                                  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  <cell r="J887">
            <v>2818702</v>
          </cell>
          <cell r="K887">
            <v>0</v>
          </cell>
          <cell r="L887">
            <v>0</v>
          </cell>
          <cell r="M887">
            <v>0</v>
          </cell>
          <cell r="N887">
            <v>0</v>
          </cell>
          <cell r="O887">
            <v>2818702</v>
          </cell>
          <cell r="P887">
            <v>0</v>
          </cell>
          <cell r="Q887">
            <v>0</v>
          </cell>
          <cell r="R887">
            <v>0</v>
          </cell>
          <cell r="S887">
            <v>0</v>
          </cell>
          <cell r="T887">
            <v>0</v>
          </cell>
          <cell r="U887">
            <v>0</v>
          </cell>
          <cell r="V887">
            <v>1940000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1940000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 t="e">
            <v>#REF!</v>
          </cell>
          <cell r="AU887" t="str">
            <v/>
          </cell>
          <cell r="AV887" t="str">
            <v/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  <cell r="BF887">
            <v>0</v>
          </cell>
          <cell r="BG887" t="str">
            <v/>
          </cell>
          <cell r="BH887">
            <v>0.68826005728878048</v>
          </cell>
        </row>
        <row r="888">
          <cell r="A888" t="str">
            <v>2042-753</v>
          </cell>
          <cell r="B888" t="str">
            <v xml:space="preserve">BTA-CINE COLOMBIA                                 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349566</v>
          </cell>
          <cell r="I888">
            <v>0</v>
          </cell>
          <cell r="J888">
            <v>0</v>
          </cell>
          <cell r="K888">
            <v>0</v>
          </cell>
          <cell r="L888">
            <v>0</v>
          </cell>
          <cell r="M888">
            <v>0</v>
          </cell>
          <cell r="N888">
            <v>0</v>
          </cell>
          <cell r="O888">
            <v>349566</v>
          </cell>
          <cell r="P888">
            <v>0</v>
          </cell>
          <cell r="Q888">
            <v>0</v>
          </cell>
          <cell r="R888">
            <v>0</v>
          </cell>
          <cell r="S888">
            <v>0</v>
          </cell>
          <cell r="T888">
            <v>95601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95601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 t="e">
            <v>#REF!</v>
          </cell>
          <cell r="AU888" t="str">
            <v/>
          </cell>
          <cell r="AV888" t="str">
            <v/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  <cell r="BF888">
            <v>0</v>
          </cell>
          <cell r="BG888" t="str">
            <v/>
          </cell>
          <cell r="BH888">
            <v>0.2734848354817116</v>
          </cell>
        </row>
        <row r="889">
          <cell r="A889" t="str">
            <v>2042-754</v>
          </cell>
          <cell r="B889" t="str">
            <v xml:space="preserve">BQ-CINE COLOMBIA                                  </v>
          </cell>
          <cell r="C889">
            <v>0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  <cell r="K889">
            <v>0</v>
          </cell>
          <cell r="L889">
            <v>162400</v>
          </cell>
          <cell r="M889">
            <v>0</v>
          </cell>
          <cell r="N889">
            <v>0</v>
          </cell>
          <cell r="O889">
            <v>162400</v>
          </cell>
          <cell r="P889">
            <v>0</v>
          </cell>
          <cell r="Q889">
            <v>0</v>
          </cell>
          <cell r="R889">
            <v>0</v>
          </cell>
          <cell r="S889">
            <v>0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 t="e">
            <v>#REF!</v>
          </cell>
          <cell r="AU889" t="str">
            <v/>
          </cell>
          <cell r="AV889" t="str">
            <v/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  <cell r="BF889">
            <v>0</v>
          </cell>
          <cell r="BG889" t="str">
            <v/>
          </cell>
          <cell r="BH889">
            <v>0</v>
          </cell>
        </row>
        <row r="890">
          <cell r="A890" t="str">
            <v>2042-755</v>
          </cell>
          <cell r="B890" t="str">
            <v xml:space="preserve">BTA-CINE COLOMBIA SA                              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328535</v>
          </cell>
          <cell r="I890">
            <v>0</v>
          </cell>
          <cell r="J890">
            <v>0</v>
          </cell>
          <cell r="K890">
            <v>0</v>
          </cell>
          <cell r="L890">
            <v>0</v>
          </cell>
          <cell r="M890">
            <v>0</v>
          </cell>
          <cell r="N890">
            <v>0</v>
          </cell>
          <cell r="O890">
            <v>328535</v>
          </cell>
          <cell r="P890">
            <v>0</v>
          </cell>
          <cell r="Q890">
            <v>0</v>
          </cell>
          <cell r="R890">
            <v>0</v>
          </cell>
          <cell r="S890">
            <v>0</v>
          </cell>
          <cell r="T890">
            <v>41550</v>
          </cell>
          <cell r="U890">
            <v>339336</v>
          </cell>
          <cell r="V890">
            <v>9255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390141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 t="e">
            <v>#REF!</v>
          </cell>
          <cell r="AU890" t="str">
            <v/>
          </cell>
          <cell r="AV890" t="str">
            <v/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  <cell r="BF890">
            <v>0</v>
          </cell>
          <cell r="BG890" t="str">
            <v/>
          </cell>
          <cell r="BH890">
            <v>1.1875173117019495</v>
          </cell>
        </row>
        <row r="891">
          <cell r="A891" t="str">
            <v>2042-756</v>
          </cell>
          <cell r="B891" t="str">
            <v xml:space="preserve">BQ-CINE COLOMBIA SA                               </v>
          </cell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  <cell r="I891">
            <v>0</v>
          </cell>
          <cell r="J891">
            <v>0</v>
          </cell>
          <cell r="K891">
            <v>0</v>
          </cell>
          <cell r="L891">
            <v>1060800</v>
          </cell>
          <cell r="M891">
            <v>0</v>
          </cell>
          <cell r="N891">
            <v>0</v>
          </cell>
          <cell r="O891">
            <v>1060800</v>
          </cell>
          <cell r="P891">
            <v>0</v>
          </cell>
          <cell r="Q891">
            <v>0</v>
          </cell>
          <cell r="R891">
            <v>0</v>
          </cell>
          <cell r="S891">
            <v>0</v>
          </cell>
          <cell r="T891">
            <v>277565</v>
          </cell>
          <cell r="U891">
            <v>208288</v>
          </cell>
          <cell r="V891">
            <v>3081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488934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 t="e">
            <v>#REF!</v>
          </cell>
          <cell r="AU891" t="str">
            <v/>
          </cell>
          <cell r="AV891" t="str">
            <v/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  <cell r="BF891">
            <v>0</v>
          </cell>
          <cell r="BG891" t="str">
            <v/>
          </cell>
          <cell r="BH891">
            <v>0.46091063348416289</v>
          </cell>
        </row>
        <row r="892">
          <cell r="A892" t="str">
            <v>2042-757</v>
          </cell>
          <cell r="B892" t="str">
            <v xml:space="preserve">MD-CINE COLOMBIA SA                               </v>
          </cell>
          <cell r="C892">
            <v>0</v>
          </cell>
          <cell r="D892">
            <v>0</v>
          </cell>
          <cell r="E892">
            <v>0</v>
          </cell>
          <cell r="F892">
            <v>0</v>
          </cell>
          <cell r="G892">
            <v>0</v>
          </cell>
          <cell r="H892">
            <v>0</v>
          </cell>
          <cell r="I892">
            <v>792376</v>
          </cell>
          <cell r="J892">
            <v>0</v>
          </cell>
          <cell r="K892">
            <v>0</v>
          </cell>
          <cell r="L892">
            <v>0</v>
          </cell>
          <cell r="M892">
            <v>0</v>
          </cell>
          <cell r="N892">
            <v>0</v>
          </cell>
          <cell r="O892">
            <v>792376</v>
          </cell>
          <cell r="P892">
            <v>0</v>
          </cell>
          <cell r="Q892">
            <v>0</v>
          </cell>
          <cell r="R892">
            <v>0</v>
          </cell>
          <cell r="S892">
            <v>0</v>
          </cell>
          <cell r="T892">
            <v>0</v>
          </cell>
          <cell r="U892">
            <v>510200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510200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>
            <v>0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 t="e">
            <v>#REF!</v>
          </cell>
          <cell r="AU892" t="str">
            <v/>
          </cell>
          <cell r="AV892" t="str">
            <v/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  <cell r="BF892">
            <v>0</v>
          </cell>
          <cell r="BG892" t="str">
            <v/>
          </cell>
          <cell r="BH892">
            <v>0.64388623582743543</v>
          </cell>
        </row>
        <row r="893">
          <cell r="A893" t="str">
            <v>2042-758</v>
          </cell>
          <cell r="B893" t="str">
            <v xml:space="preserve">BTA-CINE COLOMBIA SA                              </v>
          </cell>
          <cell r="C893">
            <v>0</v>
          </cell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H893">
            <v>1226695</v>
          </cell>
          <cell r="I893">
            <v>0</v>
          </cell>
          <cell r="J893">
            <v>0</v>
          </cell>
          <cell r="K893">
            <v>0</v>
          </cell>
          <cell r="L893">
            <v>0</v>
          </cell>
          <cell r="M893">
            <v>0</v>
          </cell>
          <cell r="N893">
            <v>0</v>
          </cell>
          <cell r="O893">
            <v>1226695</v>
          </cell>
          <cell r="P893">
            <v>0</v>
          </cell>
          <cell r="Q893">
            <v>0</v>
          </cell>
          <cell r="R893">
            <v>0</v>
          </cell>
          <cell r="S893">
            <v>0</v>
          </cell>
          <cell r="T893">
            <v>0</v>
          </cell>
          <cell r="U893">
            <v>796555</v>
          </cell>
          <cell r="V893">
            <v>2914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799469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>
            <v>0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 t="e">
            <v>#REF!</v>
          </cell>
          <cell r="AU893" t="str">
            <v/>
          </cell>
          <cell r="AV893" t="str">
            <v/>
          </cell>
          <cell r="AW893">
            <v>0</v>
          </cell>
          <cell r="AX893">
            <v>0</v>
          </cell>
          <cell r="AY893">
            <v>0</v>
          </cell>
          <cell r="AZ893">
            <v>0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  <cell r="BF893">
            <v>0</v>
          </cell>
          <cell r="BG893" t="str">
            <v/>
          </cell>
          <cell r="BH893">
            <v>0.65172597915537278</v>
          </cell>
        </row>
        <row r="894">
          <cell r="A894" t="str">
            <v>2042-759</v>
          </cell>
          <cell r="B894" t="str">
            <v xml:space="preserve">BTA-CINE COLOMBIA SA                              </v>
          </cell>
          <cell r="C894">
            <v>0</v>
          </cell>
          <cell r="D894">
            <v>0</v>
          </cell>
          <cell r="E894">
            <v>0</v>
          </cell>
          <cell r="F894">
            <v>0</v>
          </cell>
          <cell r="G894">
            <v>0</v>
          </cell>
          <cell r="H894">
            <v>0</v>
          </cell>
          <cell r="I894">
            <v>0</v>
          </cell>
          <cell r="J894">
            <v>0</v>
          </cell>
          <cell r="K894">
            <v>0</v>
          </cell>
          <cell r="L894">
            <v>0</v>
          </cell>
          <cell r="M894">
            <v>0</v>
          </cell>
          <cell r="N894">
            <v>0</v>
          </cell>
          <cell r="O894">
            <v>0</v>
          </cell>
          <cell r="P894">
            <v>0</v>
          </cell>
          <cell r="Q894">
            <v>0</v>
          </cell>
          <cell r="R894">
            <v>0</v>
          </cell>
          <cell r="S894">
            <v>0</v>
          </cell>
          <cell r="T894">
            <v>0</v>
          </cell>
          <cell r="U894">
            <v>50000</v>
          </cell>
          <cell r="V894">
            <v>996000</v>
          </cell>
          <cell r="W894">
            <v>906000</v>
          </cell>
          <cell r="X894">
            <v>53942</v>
          </cell>
          <cell r="Y894">
            <v>0</v>
          </cell>
          <cell r="Z894">
            <v>0</v>
          </cell>
          <cell r="AA894">
            <v>7931</v>
          </cell>
          <cell r="AB894">
            <v>2013873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>
            <v>0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 t="e">
            <v>#REF!</v>
          </cell>
          <cell r="AU894" t="str">
            <v/>
          </cell>
          <cell r="AV894" t="str">
            <v/>
          </cell>
          <cell r="AW894">
            <v>0</v>
          </cell>
          <cell r="AX894">
            <v>0</v>
          </cell>
          <cell r="AY894">
            <v>0</v>
          </cell>
          <cell r="AZ894">
            <v>0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  <cell r="BF894">
            <v>0</v>
          </cell>
          <cell r="BG894" t="str">
            <v/>
          </cell>
          <cell r="BH894" t="str">
            <v/>
          </cell>
        </row>
        <row r="895">
          <cell r="A895" t="str">
            <v>2042-760</v>
          </cell>
          <cell r="B895" t="str">
            <v xml:space="preserve">CL-CINE COLOMBIA SA                               </v>
          </cell>
          <cell r="C895">
            <v>0</v>
          </cell>
          <cell r="D895">
            <v>0</v>
          </cell>
          <cell r="E895">
            <v>0</v>
          </cell>
          <cell r="F895">
            <v>0</v>
          </cell>
          <cell r="G895">
            <v>0</v>
          </cell>
          <cell r="H895">
            <v>0</v>
          </cell>
          <cell r="I895">
            <v>0</v>
          </cell>
          <cell r="J895">
            <v>1536535</v>
          </cell>
          <cell r="K895">
            <v>0</v>
          </cell>
          <cell r="L895">
            <v>0</v>
          </cell>
          <cell r="M895">
            <v>0</v>
          </cell>
          <cell r="N895">
            <v>0</v>
          </cell>
          <cell r="O895">
            <v>1536535</v>
          </cell>
          <cell r="P895">
            <v>0</v>
          </cell>
          <cell r="Q895">
            <v>0</v>
          </cell>
          <cell r="R895">
            <v>0</v>
          </cell>
          <cell r="S895">
            <v>0</v>
          </cell>
          <cell r="T895">
            <v>0</v>
          </cell>
          <cell r="U895">
            <v>0</v>
          </cell>
          <cell r="V895">
            <v>990000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990000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 t="e">
            <v>#REF!</v>
          </cell>
          <cell r="AU895" t="str">
            <v/>
          </cell>
          <cell r="AV895" t="str">
            <v/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  <cell r="BF895">
            <v>0</v>
          </cell>
          <cell r="BG895" t="str">
            <v/>
          </cell>
          <cell r="BH895">
            <v>0.64430683323191462</v>
          </cell>
        </row>
        <row r="896">
          <cell r="A896" t="str">
            <v>2042-761</v>
          </cell>
          <cell r="B896" t="str">
            <v xml:space="preserve">BTA-CINE COLOMBIA SA                              </v>
          </cell>
          <cell r="C896">
            <v>0</v>
          </cell>
          <cell r="D896">
            <v>0</v>
          </cell>
          <cell r="E896">
            <v>0</v>
          </cell>
          <cell r="F896">
            <v>0</v>
          </cell>
          <cell r="G896">
            <v>0</v>
          </cell>
          <cell r="H896">
            <v>327184</v>
          </cell>
          <cell r="I896">
            <v>0</v>
          </cell>
          <cell r="J896">
            <v>0</v>
          </cell>
          <cell r="K896">
            <v>0</v>
          </cell>
          <cell r="L896">
            <v>0</v>
          </cell>
          <cell r="M896">
            <v>0</v>
          </cell>
          <cell r="N896">
            <v>0</v>
          </cell>
          <cell r="O896">
            <v>327184</v>
          </cell>
          <cell r="P896">
            <v>0</v>
          </cell>
          <cell r="Q896">
            <v>0</v>
          </cell>
          <cell r="R896">
            <v>0</v>
          </cell>
          <cell r="S896">
            <v>0</v>
          </cell>
          <cell r="T896">
            <v>0</v>
          </cell>
          <cell r="U896">
            <v>259568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259568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 t="e">
            <v>#REF!</v>
          </cell>
          <cell r="AU896" t="str">
            <v/>
          </cell>
          <cell r="AV896" t="str">
            <v/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  <cell r="BF896">
            <v>0</v>
          </cell>
          <cell r="BG896" t="str">
            <v/>
          </cell>
          <cell r="BH896">
            <v>0.79333952760526183</v>
          </cell>
        </row>
        <row r="897">
          <cell r="A897" t="str">
            <v>2042-762</v>
          </cell>
          <cell r="B897" t="str">
            <v xml:space="preserve">BTA-CINE COLOMBIA                                 </v>
          </cell>
          <cell r="C897">
            <v>0</v>
          </cell>
          <cell r="D897">
            <v>0</v>
          </cell>
          <cell r="E897">
            <v>0</v>
          </cell>
          <cell r="F897">
            <v>0</v>
          </cell>
          <cell r="G897">
            <v>0</v>
          </cell>
          <cell r="H897">
            <v>0</v>
          </cell>
          <cell r="I897">
            <v>0</v>
          </cell>
          <cell r="J897">
            <v>287144</v>
          </cell>
          <cell r="K897">
            <v>0</v>
          </cell>
          <cell r="L897">
            <v>0</v>
          </cell>
          <cell r="M897">
            <v>0</v>
          </cell>
          <cell r="N897">
            <v>0</v>
          </cell>
          <cell r="O897">
            <v>287144</v>
          </cell>
          <cell r="P897">
            <v>0</v>
          </cell>
          <cell r="Q897">
            <v>0</v>
          </cell>
          <cell r="R897">
            <v>0</v>
          </cell>
          <cell r="S897">
            <v>0</v>
          </cell>
          <cell r="T897">
            <v>0</v>
          </cell>
          <cell r="U897">
            <v>95601</v>
          </cell>
          <cell r="V897">
            <v>0</v>
          </cell>
          <cell r="W897">
            <v>180124</v>
          </cell>
          <cell r="X897">
            <v>3080</v>
          </cell>
          <cell r="Y897">
            <v>0</v>
          </cell>
          <cell r="Z897">
            <v>0</v>
          </cell>
          <cell r="AA897">
            <v>0</v>
          </cell>
          <cell r="AB897">
            <v>278805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 t="e">
            <v>#REF!</v>
          </cell>
          <cell r="AU897" t="str">
            <v/>
          </cell>
          <cell r="AV897" t="str">
            <v/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  <cell r="BF897">
            <v>0</v>
          </cell>
          <cell r="BG897" t="str">
            <v/>
          </cell>
          <cell r="BH897">
            <v>0.97095882205443962</v>
          </cell>
        </row>
        <row r="898">
          <cell r="A898" t="str">
            <v>2042-763</v>
          </cell>
          <cell r="B898" t="str">
            <v xml:space="preserve">MD-CINE COLOMBIA                                  </v>
          </cell>
          <cell r="C898">
            <v>0</v>
          </cell>
          <cell r="D898">
            <v>0</v>
          </cell>
          <cell r="E898">
            <v>0</v>
          </cell>
          <cell r="F898">
            <v>0</v>
          </cell>
          <cell r="G898">
            <v>0</v>
          </cell>
          <cell r="H898">
            <v>0</v>
          </cell>
          <cell r="I898">
            <v>1289860</v>
          </cell>
          <cell r="J898">
            <v>0</v>
          </cell>
          <cell r="K898">
            <v>0</v>
          </cell>
          <cell r="L898">
            <v>0</v>
          </cell>
          <cell r="M898">
            <v>0</v>
          </cell>
          <cell r="N898">
            <v>0</v>
          </cell>
          <cell r="O898">
            <v>1289860</v>
          </cell>
          <cell r="P898">
            <v>0</v>
          </cell>
          <cell r="Q898">
            <v>0</v>
          </cell>
          <cell r="R898">
            <v>0</v>
          </cell>
          <cell r="S898">
            <v>0</v>
          </cell>
          <cell r="T898">
            <v>0</v>
          </cell>
          <cell r="U898">
            <v>820000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820000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 t="e">
            <v>#REF!</v>
          </cell>
          <cell r="AU898" t="str">
            <v/>
          </cell>
          <cell r="AV898" t="str">
            <v/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  <cell r="BF898">
            <v>0</v>
          </cell>
          <cell r="BG898" t="str">
            <v/>
          </cell>
          <cell r="BH898">
            <v>0.63572790845518123</v>
          </cell>
        </row>
        <row r="899">
          <cell r="A899" t="str">
            <v>2042-764</v>
          </cell>
          <cell r="B899" t="str">
            <v xml:space="preserve">BTA CINE COLOMBIA                                 </v>
          </cell>
          <cell r="C899">
            <v>0</v>
          </cell>
          <cell r="D899">
            <v>0</v>
          </cell>
          <cell r="E899">
            <v>0</v>
          </cell>
          <cell r="F899">
            <v>0</v>
          </cell>
          <cell r="G899">
            <v>0</v>
          </cell>
          <cell r="H899">
            <v>0</v>
          </cell>
          <cell r="I899">
            <v>0</v>
          </cell>
          <cell r="J899">
            <v>1832974</v>
          </cell>
          <cell r="K899">
            <v>0</v>
          </cell>
          <cell r="L899">
            <v>0</v>
          </cell>
          <cell r="M899">
            <v>0</v>
          </cell>
          <cell r="N899">
            <v>0</v>
          </cell>
          <cell r="O899">
            <v>1832974</v>
          </cell>
          <cell r="P899">
            <v>0</v>
          </cell>
          <cell r="Q899">
            <v>0</v>
          </cell>
          <cell r="R899">
            <v>0</v>
          </cell>
          <cell r="S899">
            <v>0</v>
          </cell>
          <cell r="T899">
            <v>0</v>
          </cell>
          <cell r="U899">
            <v>0</v>
          </cell>
          <cell r="V899">
            <v>856402</v>
          </cell>
          <cell r="W899">
            <v>105588</v>
          </cell>
          <cell r="X899">
            <v>3085</v>
          </cell>
          <cell r="Y899">
            <v>0</v>
          </cell>
          <cell r="Z899">
            <v>0</v>
          </cell>
          <cell r="AA899">
            <v>0</v>
          </cell>
          <cell r="AB899">
            <v>965075</v>
          </cell>
          <cell r="AC899">
            <v>0</v>
          </cell>
          <cell r="AD899">
            <v>0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>
            <v>0</v>
          </cell>
          <cell r="AO899">
            <v>0</v>
          </cell>
          <cell r="AP899">
            <v>0</v>
          </cell>
          <cell r="AQ899">
            <v>0</v>
          </cell>
          <cell r="AR899">
            <v>0</v>
          </cell>
          <cell r="AS899" t="e">
            <v>#REF!</v>
          </cell>
          <cell r="AU899" t="str">
            <v/>
          </cell>
          <cell r="AV899" t="str">
            <v/>
          </cell>
          <cell r="AW899">
            <v>0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  <cell r="BF899">
            <v>0</v>
          </cell>
          <cell r="BG899" t="str">
            <v/>
          </cell>
          <cell r="BH899">
            <v>0.52650774097177588</v>
          </cell>
        </row>
        <row r="900">
          <cell r="A900" t="str">
            <v>2042-765</v>
          </cell>
          <cell r="B900" t="str">
            <v xml:space="preserve">BTA CINE COLOMBIA                                 </v>
          </cell>
          <cell r="C900">
            <v>0</v>
          </cell>
          <cell r="D900">
            <v>0</v>
          </cell>
          <cell r="E900">
            <v>0</v>
          </cell>
          <cell r="F900">
            <v>0</v>
          </cell>
          <cell r="G900">
            <v>0</v>
          </cell>
          <cell r="H900">
            <v>0</v>
          </cell>
          <cell r="I900">
            <v>0</v>
          </cell>
          <cell r="J900">
            <v>743600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>
            <v>743600</v>
          </cell>
          <cell r="P900">
            <v>0</v>
          </cell>
          <cell r="Q900">
            <v>0</v>
          </cell>
          <cell r="R900">
            <v>0</v>
          </cell>
          <cell r="S900">
            <v>0</v>
          </cell>
          <cell r="T900">
            <v>0</v>
          </cell>
          <cell r="U900">
            <v>210000</v>
          </cell>
          <cell r="V900">
            <v>0</v>
          </cell>
          <cell r="W900">
            <v>49344</v>
          </cell>
          <cell r="X900">
            <v>6170</v>
          </cell>
          <cell r="Y900">
            <v>0</v>
          </cell>
          <cell r="Z900">
            <v>0</v>
          </cell>
          <cell r="AA900">
            <v>0</v>
          </cell>
          <cell r="AB900">
            <v>265514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 t="e">
            <v>#REF!</v>
          </cell>
          <cell r="AU900" t="str">
            <v/>
          </cell>
          <cell r="AV900" t="str">
            <v/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  <cell r="BF900">
            <v>0</v>
          </cell>
          <cell r="BG900" t="str">
            <v/>
          </cell>
          <cell r="BH900">
            <v>0.35706562668101127</v>
          </cell>
        </row>
        <row r="901">
          <cell r="A901" t="str">
            <v>2042-766</v>
          </cell>
          <cell r="B901" t="str">
            <v xml:space="preserve">BTA CINE COLOMBIA                                 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I901">
            <v>0</v>
          </cell>
          <cell r="J901">
            <v>327184</v>
          </cell>
          <cell r="K901">
            <v>0</v>
          </cell>
          <cell r="L901">
            <v>0</v>
          </cell>
          <cell r="M901">
            <v>0</v>
          </cell>
          <cell r="N901">
            <v>0</v>
          </cell>
          <cell r="O901">
            <v>327184</v>
          </cell>
          <cell r="P901">
            <v>0</v>
          </cell>
          <cell r="Q901">
            <v>0</v>
          </cell>
          <cell r="R901">
            <v>0</v>
          </cell>
          <cell r="S901">
            <v>0</v>
          </cell>
          <cell r="T901">
            <v>0</v>
          </cell>
          <cell r="U901">
            <v>153500</v>
          </cell>
          <cell r="V901">
            <v>0</v>
          </cell>
          <cell r="W901">
            <v>0</v>
          </cell>
          <cell r="X901">
            <v>0</v>
          </cell>
          <cell r="Y901">
            <v>0</v>
          </cell>
          <cell r="Z901">
            <v>0</v>
          </cell>
          <cell r="AA901">
            <v>0</v>
          </cell>
          <cell r="AB901">
            <v>153500</v>
          </cell>
          <cell r="AC901">
            <v>0</v>
          </cell>
          <cell r="AD901">
            <v>0</v>
          </cell>
          <cell r="AE901">
            <v>0</v>
          </cell>
          <cell r="AF901">
            <v>0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 t="e">
            <v>#REF!</v>
          </cell>
          <cell r="AU901" t="str">
            <v/>
          </cell>
          <cell r="AV901" t="str">
            <v/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  <cell r="BF901">
            <v>0</v>
          </cell>
          <cell r="BG901" t="str">
            <v/>
          </cell>
          <cell r="BH901">
            <v>0.46915497090322267</v>
          </cell>
        </row>
        <row r="902">
          <cell r="A902" t="str">
            <v>2042-767</v>
          </cell>
          <cell r="B902" t="str">
            <v xml:space="preserve">BTA CINE COLOMBIA                                 </v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I902">
            <v>327184</v>
          </cell>
          <cell r="J902">
            <v>0</v>
          </cell>
          <cell r="K902">
            <v>0</v>
          </cell>
          <cell r="L902">
            <v>0</v>
          </cell>
          <cell r="M902">
            <v>0</v>
          </cell>
          <cell r="N902">
            <v>0</v>
          </cell>
          <cell r="O902">
            <v>327184</v>
          </cell>
          <cell r="P902">
            <v>0</v>
          </cell>
          <cell r="Q902">
            <v>0</v>
          </cell>
          <cell r="R902">
            <v>0</v>
          </cell>
          <cell r="S902">
            <v>0</v>
          </cell>
          <cell r="T902">
            <v>0</v>
          </cell>
          <cell r="U902">
            <v>153500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153500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>
            <v>0</v>
          </cell>
          <cell r="AO902">
            <v>0</v>
          </cell>
          <cell r="AP902">
            <v>0</v>
          </cell>
          <cell r="AQ902">
            <v>0</v>
          </cell>
          <cell r="AR902">
            <v>0</v>
          </cell>
          <cell r="AS902" t="e">
            <v>#REF!</v>
          </cell>
          <cell r="AU902" t="str">
            <v/>
          </cell>
          <cell r="AV902" t="str">
            <v/>
          </cell>
          <cell r="AW902">
            <v>0</v>
          </cell>
          <cell r="AX902">
            <v>0</v>
          </cell>
          <cell r="AY902">
            <v>0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  <cell r="BF902">
            <v>0</v>
          </cell>
          <cell r="BG902" t="str">
            <v/>
          </cell>
          <cell r="BH902">
            <v>0.46915497090322267</v>
          </cell>
        </row>
        <row r="903">
          <cell r="A903" t="str">
            <v>2042-768</v>
          </cell>
          <cell r="B903" t="str">
            <v xml:space="preserve">BTA CINE COLOMBIA                                 </v>
          </cell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  <cell r="I903">
            <v>597069</v>
          </cell>
          <cell r="J903">
            <v>0</v>
          </cell>
          <cell r="K903">
            <v>0</v>
          </cell>
          <cell r="L903">
            <v>0</v>
          </cell>
          <cell r="M903">
            <v>0</v>
          </cell>
          <cell r="N903">
            <v>0</v>
          </cell>
          <cell r="O903">
            <v>597069</v>
          </cell>
          <cell r="P903">
            <v>0</v>
          </cell>
          <cell r="Q903">
            <v>0</v>
          </cell>
          <cell r="R903">
            <v>0</v>
          </cell>
          <cell r="S903">
            <v>0</v>
          </cell>
          <cell r="T903">
            <v>0</v>
          </cell>
          <cell r="U903">
            <v>354878</v>
          </cell>
          <cell r="V903">
            <v>2186</v>
          </cell>
          <cell r="W903">
            <v>0</v>
          </cell>
          <cell r="X903">
            <v>0</v>
          </cell>
          <cell r="Y903">
            <v>0</v>
          </cell>
          <cell r="Z903">
            <v>0</v>
          </cell>
          <cell r="AA903">
            <v>0</v>
          </cell>
          <cell r="AB903">
            <v>357064</v>
          </cell>
          <cell r="AC903">
            <v>0</v>
          </cell>
          <cell r="AD903">
            <v>0</v>
          </cell>
          <cell r="AE903">
            <v>0</v>
          </cell>
          <cell r="AF903">
            <v>0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 t="e">
            <v>#REF!</v>
          </cell>
          <cell r="AU903" t="str">
            <v/>
          </cell>
          <cell r="AV903" t="str">
            <v/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  <cell r="BF903">
            <v>0</v>
          </cell>
          <cell r="BG903" t="str">
            <v/>
          </cell>
          <cell r="BH903">
            <v>0.59802803361085566</v>
          </cell>
        </row>
        <row r="904">
          <cell r="A904" t="str">
            <v>2042-769</v>
          </cell>
          <cell r="B904" t="str">
            <v xml:space="preserve">CGENA CINE COLOMBIA                               </v>
          </cell>
          <cell r="C904">
            <v>0</v>
          </cell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390000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390000</v>
          </cell>
          <cell r="P904">
            <v>0</v>
          </cell>
          <cell r="Q904">
            <v>0</v>
          </cell>
          <cell r="R904">
            <v>0</v>
          </cell>
          <cell r="S904">
            <v>0</v>
          </cell>
          <cell r="T904">
            <v>0</v>
          </cell>
          <cell r="U904">
            <v>145000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145000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 t="e">
            <v>#REF!</v>
          </cell>
          <cell r="AU904" t="str">
            <v/>
          </cell>
          <cell r="AV904" t="str">
            <v/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  <cell r="BF904">
            <v>0</v>
          </cell>
          <cell r="BG904" t="str">
            <v/>
          </cell>
          <cell r="BH904">
            <v>0.37179487179487181</v>
          </cell>
        </row>
        <row r="905">
          <cell r="A905" t="str">
            <v>2042-770</v>
          </cell>
          <cell r="B905" t="str">
            <v xml:space="preserve">BTA-CINE COLOMBIA                                 </v>
          </cell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942712</v>
          </cell>
          <cell r="I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942712</v>
          </cell>
          <cell r="P905">
            <v>0</v>
          </cell>
          <cell r="Q905">
            <v>0</v>
          </cell>
          <cell r="R905">
            <v>0</v>
          </cell>
          <cell r="S905">
            <v>0</v>
          </cell>
          <cell r="T905">
            <v>0</v>
          </cell>
          <cell r="U905">
            <v>169150</v>
          </cell>
          <cell r="V905">
            <v>104936</v>
          </cell>
          <cell r="W905">
            <v>0</v>
          </cell>
          <cell r="X905">
            <v>0</v>
          </cell>
          <cell r="Y905">
            <v>0</v>
          </cell>
          <cell r="Z905">
            <v>0</v>
          </cell>
          <cell r="AA905">
            <v>0</v>
          </cell>
          <cell r="AB905">
            <v>274086</v>
          </cell>
          <cell r="AC905">
            <v>0</v>
          </cell>
          <cell r="AD905">
            <v>0</v>
          </cell>
          <cell r="AE905">
            <v>0</v>
          </cell>
          <cell r="AF905">
            <v>0</v>
          </cell>
          <cell r="AG905">
            <v>0</v>
          </cell>
          <cell r="AH905">
            <v>0</v>
          </cell>
          <cell r="AI905">
            <v>0</v>
          </cell>
          <cell r="AJ905">
            <v>0</v>
          </cell>
          <cell r="AK905">
            <v>0</v>
          </cell>
          <cell r="AL905">
            <v>0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 t="e">
            <v>#REF!</v>
          </cell>
          <cell r="AU905" t="str">
            <v/>
          </cell>
          <cell r="AV905" t="str">
            <v/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  <cell r="BF905">
            <v>0</v>
          </cell>
          <cell r="BG905" t="str">
            <v/>
          </cell>
          <cell r="BH905">
            <v>0.29074202937906807</v>
          </cell>
        </row>
        <row r="906">
          <cell r="A906" t="str">
            <v>2042-771</v>
          </cell>
          <cell r="B906" t="str">
            <v xml:space="preserve">BTA-CINE COLOMBIA                                 </v>
          </cell>
          <cell r="C906">
            <v>0</v>
          </cell>
          <cell r="D906">
            <v>0</v>
          </cell>
          <cell r="E906">
            <v>0</v>
          </cell>
          <cell r="F906">
            <v>0</v>
          </cell>
          <cell r="G906">
            <v>0</v>
          </cell>
          <cell r="H906">
            <v>0</v>
          </cell>
          <cell r="I906">
            <v>0</v>
          </cell>
          <cell r="J906">
            <v>2812000</v>
          </cell>
          <cell r="K906">
            <v>0</v>
          </cell>
          <cell r="L906">
            <v>0</v>
          </cell>
          <cell r="M906">
            <v>0</v>
          </cell>
          <cell r="N906">
            <v>0</v>
          </cell>
          <cell r="O906">
            <v>2812000</v>
          </cell>
          <cell r="P906">
            <v>0</v>
          </cell>
          <cell r="Q906">
            <v>0</v>
          </cell>
          <cell r="R906">
            <v>0</v>
          </cell>
          <cell r="S906">
            <v>0</v>
          </cell>
          <cell r="T906">
            <v>0</v>
          </cell>
          <cell r="U906">
            <v>1216960</v>
          </cell>
          <cell r="V906">
            <v>42000</v>
          </cell>
          <cell r="W906">
            <v>191177</v>
          </cell>
          <cell r="X906">
            <v>6170</v>
          </cell>
          <cell r="Y906">
            <v>0</v>
          </cell>
          <cell r="Z906">
            <v>0</v>
          </cell>
          <cell r="AA906">
            <v>0</v>
          </cell>
          <cell r="AB906">
            <v>1456307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>
            <v>0</v>
          </cell>
          <cell r="AO906">
            <v>0</v>
          </cell>
          <cell r="AP906">
            <v>0</v>
          </cell>
          <cell r="AQ906">
            <v>0</v>
          </cell>
          <cell r="AR906">
            <v>0</v>
          </cell>
          <cell r="AS906" t="e">
            <v>#REF!</v>
          </cell>
          <cell r="AU906" t="str">
            <v/>
          </cell>
          <cell r="AV906" t="str">
            <v/>
          </cell>
          <cell r="AW906">
            <v>0</v>
          </cell>
          <cell r="AX906">
            <v>0</v>
          </cell>
          <cell r="AY906">
            <v>0</v>
          </cell>
          <cell r="AZ906">
            <v>0</v>
          </cell>
          <cell r="BA906">
            <v>0</v>
          </cell>
          <cell r="BB906">
            <v>0</v>
          </cell>
          <cell r="BC906">
            <v>0</v>
          </cell>
          <cell r="BD906">
            <v>0</v>
          </cell>
          <cell r="BE906">
            <v>0</v>
          </cell>
          <cell r="BF906">
            <v>0</v>
          </cell>
          <cell r="BG906" t="str">
            <v/>
          </cell>
          <cell r="BH906">
            <v>0.51789011379800853</v>
          </cell>
        </row>
        <row r="907">
          <cell r="A907" t="str">
            <v>2042-772</v>
          </cell>
          <cell r="B907" t="str">
            <v xml:space="preserve">MD-CINE COLOMBIA                                  </v>
          </cell>
          <cell r="C907">
            <v>0</v>
          </cell>
          <cell r="D907">
            <v>0</v>
          </cell>
          <cell r="E907">
            <v>0</v>
          </cell>
          <cell r="F907">
            <v>0</v>
          </cell>
          <cell r="G907">
            <v>0</v>
          </cell>
          <cell r="H907">
            <v>0</v>
          </cell>
          <cell r="I907">
            <v>713822</v>
          </cell>
          <cell r="J907">
            <v>0</v>
          </cell>
          <cell r="K907">
            <v>0</v>
          </cell>
          <cell r="L907">
            <v>0</v>
          </cell>
          <cell r="M907">
            <v>0</v>
          </cell>
          <cell r="N907">
            <v>0</v>
          </cell>
          <cell r="O907">
            <v>713822</v>
          </cell>
          <cell r="P907">
            <v>0</v>
          </cell>
          <cell r="Q907">
            <v>0</v>
          </cell>
          <cell r="R907">
            <v>0</v>
          </cell>
          <cell r="S907">
            <v>0</v>
          </cell>
          <cell r="T907">
            <v>0</v>
          </cell>
          <cell r="U907">
            <v>563882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>
            <v>0</v>
          </cell>
          <cell r="AA907">
            <v>0</v>
          </cell>
          <cell r="AB907">
            <v>563882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 t="e">
            <v>#REF!</v>
          </cell>
          <cell r="AU907" t="str">
            <v/>
          </cell>
          <cell r="AV907" t="str">
            <v/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  <cell r="BF907">
            <v>0</v>
          </cell>
          <cell r="BG907" t="str">
            <v/>
          </cell>
          <cell r="BH907">
            <v>0.78994763400399537</v>
          </cell>
        </row>
        <row r="908">
          <cell r="A908" t="str">
            <v>2042-773</v>
          </cell>
          <cell r="B908" t="str">
            <v xml:space="preserve">CL-CINE COLOMBIA SA                               </v>
          </cell>
          <cell r="C908">
            <v>0</v>
          </cell>
          <cell r="D908">
            <v>0</v>
          </cell>
          <cell r="E908">
            <v>0</v>
          </cell>
          <cell r="F908">
            <v>0</v>
          </cell>
          <cell r="G908">
            <v>0</v>
          </cell>
          <cell r="H908">
            <v>0</v>
          </cell>
          <cell r="I908">
            <v>0</v>
          </cell>
          <cell r="J908">
            <v>0</v>
          </cell>
          <cell r="K908">
            <v>0</v>
          </cell>
          <cell r="L908">
            <v>0</v>
          </cell>
          <cell r="M908">
            <v>0</v>
          </cell>
          <cell r="N908">
            <v>0</v>
          </cell>
          <cell r="O908">
            <v>0</v>
          </cell>
          <cell r="P908">
            <v>0</v>
          </cell>
          <cell r="Q908">
            <v>0</v>
          </cell>
          <cell r="R908">
            <v>0</v>
          </cell>
          <cell r="S908">
            <v>0</v>
          </cell>
          <cell r="T908">
            <v>0</v>
          </cell>
          <cell r="U908">
            <v>0</v>
          </cell>
          <cell r="V908">
            <v>691200</v>
          </cell>
          <cell r="W908">
            <v>0</v>
          </cell>
          <cell r="X908">
            <v>0</v>
          </cell>
          <cell r="Y908">
            <v>0</v>
          </cell>
          <cell r="Z908">
            <v>0</v>
          </cell>
          <cell r="AA908">
            <v>0</v>
          </cell>
          <cell r="AB908">
            <v>691200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 t="e">
            <v>#REF!</v>
          </cell>
          <cell r="AU908" t="str">
            <v/>
          </cell>
          <cell r="AV908" t="str">
            <v/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  <cell r="BF908">
            <v>0</v>
          </cell>
          <cell r="BG908" t="str">
            <v/>
          </cell>
          <cell r="BH908" t="str">
            <v/>
          </cell>
        </row>
        <row r="909">
          <cell r="A909" t="str">
            <v>2042-774</v>
          </cell>
          <cell r="B909" t="str">
            <v xml:space="preserve">MD-CINE COLOMBIA SA                               </v>
          </cell>
          <cell r="C909">
            <v>0</v>
          </cell>
          <cell r="D909">
            <v>0</v>
          </cell>
          <cell r="E909">
            <v>0</v>
          </cell>
          <cell r="F909">
            <v>0</v>
          </cell>
          <cell r="G909">
            <v>0</v>
          </cell>
          <cell r="H909">
            <v>0</v>
          </cell>
          <cell r="I909">
            <v>743600</v>
          </cell>
          <cell r="J909">
            <v>0</v>
          </cell>
          <cell r="K909">
            <v>0</v>
          </cell>
          <cell r="L909">
            <v>0</v>
          </cell>
          <cell r="M909">
            <v>0</v>
          </cell>
          <cell r="N909">
            <v>0</v>
          </cell>
          <cell r="O909">
            <v>743600</v>
          </cell>
          <cell r="P909">
            <v>0</v>
          </cell>
          <cell r="Q909">
            <v>0</v>
          </cell>
          <cell r="R909">
            <v>0</v>
          </cell>
          <cell r="S909">
            <v>0</v>
          </cell>
          <cell r="T909">
            <v>0</v>
          </cell>
          <cell r="U909">
            <v>0</v>
          </cell>
          <cell r="V909">
            <v>220000</v>
          </cell>
          <cell r="W909">
            <v>0</v>
          </cell>
          <cell r="X909">
            <v>0</v>
          </cell>
          <cell r="Y909">
            <v>0</v>
          </cell>
          <cell r="Z909">
            <v>0</v>
          </cell>
          <cell r="AA909">
            <v>0</v>
          </cell>
          <cell r="AB909">
            <v>220000</v>
          </cell>
          <cell r="AC909">
            <v>0</v>
          </cell>
          <cell r="AD909">
            <v>0</v>
          </cell>
          <cell r="AE909">
            <v>0</v>
          </cell>
          <cell r="AF909">
            <v>0</v>
          </cell>
          <cell r="AG909">
            <v>0</v>
          </cell>
          <cell r="AH909">
            <v>0</v>
          </cell>
          <cell r="AI909">
            <v>0</v>
          </cell>
          <cell r="AJ909">
            <v>0</v>
          </cell>
          <cell r="AK909">
            <v>0</v>
          </cell>
          <cell r="AL909">
            <v>0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 t="e">
            <v>#REF!</v>
          </cell>
          <cell r="AU909" t="str">
            <v/>
          </cell>
          <cell r="AV909" t="str">
            <v/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  <cell r="BF909">
            <v>0</v>
          </cell>
          <cell r="BG909" t="str">
            <v/>
          </cell>
          <cell r="BH909">
            <v>0.29585798816568049</v>
          </cell>
        </row>
        <row r="910">
          <cell r="A910" t="str">
            <v>2042-775</v>
          </cell>
          <cell r="B910" t="str">
            <v xml:space="preserve">BTA-CINE COLOMBIA SA                              </v>
          </cell>
          <cell r="C910">
            <v>0</v>
          </cell>
          <cell r="D910">
            <v>0</v>
          </cell>
          <cell r="E910">
            <v>0</v>
          </cell>
          <cell r="F910">
            <v>0</v>
          </cell>
          <cell r="G910">
            <v>0</v>
          </cell>
          <cell r="H910">
            <v>0</v>
          </cell>
          <cell r="I910">
            <v>0</v>
          </cell>
          <cell r="J910">
            <v>0</v>
          </cell>
          <cell r="K910">
            <v>503649</v>
          </cell>
          <cell r="L910">
            <v>0</v>
          </cell>
          <cell r="M910">
            <v>0</v>
          </cell>
          <cell r="N910">
            <v>0</v>
          </cell>
          <cell r="O910">
            <v>503649</v>
          </cell>
          <cell r="P910">
            <v>0</v>
          </cell>
          <cell r="Q910">
            <v>0</v>
          </cell>
          <cell r="R910">
            <v>0</v>
          </cell>
          <cell r="S910">
            <v>0</v>
          </cell>
          <cell r="T910">
            <v>0</v>
          </cell>
          <cell r="U910">
            <v>0</v>
          </cell>
          <cell r="V910">
            <v>205650</v>
          </cell>
          <cell r="W910">
            <v>0</v>
          </cell>
          <cell r="X910">
            <v>0</v>
          </cell>
          <cell r="Y910">
            <v>0</v>
          </cell>
          <cell r="Z910">
            <v>0</v>
          </cell>
          <cell r="AA910">
            <v>0</v>
          </cell>
          <cell r="AB910">
            <v>205650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 t="e">
            <v>#REF!</v>
          </cell>
          <cell r="AU910" t="str">
            <v/>
          </cell>
          <cell r="AV910" t="str">
            <v/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  <cell r="BF910">
            <v>0</v>
          </cell>
          <cell r="BG910" t="str">
            <v/>
          </cell>
          <cell r="BH910">
            <v>0.4083200800557531</v>
          </cell>
        </row>
        <row r="911">
          <cell r="A911" t="str">
            <v>2042-776</v>
          </cell>
          <cell r="B911" t="str">
            <v xml:space="preserve">BTA-CINE COLOMBIA SA                              </v>
          </cell>
          <cell r="C911">
            <v>0</v>
          </cell>
          <cell r="D911">
            <v>0</v>
          </cell>
          <cell r="E911">
            <v>0</v>
          </cell>
          <cell r="F911">
            <v>0</v>
          </cell>
          <cell r="G911">
            <v>0</v>
          </cell>
          <cell r="H911">
            <v>0</v>
          </cell>
          <cell r="I911">
            <v>0</v>
          </cell>
          <cell r="J911">
            <v>0</v>
          </cell>
          <cell r="K911">
            <v>0</v>
          </cell>
          <cell r="L911">
            <v>0</v>
          </cell>
          <cell r="M911">
            <v>0</v>
          </cell>
          <cell r="N911">
            <v>439011</v>
          </cell>
          <cell r="O911">
            <v>439011</v>
          </cell>
          <cell r="P911">
            <v>0</v>
          </cell>
          <cell r="Q911">
            <v>0</v>
          </cell>
          <cell r="R911">
            <v>0</v>
          </cell>
          <cell r="S911">
            <v>0</v>
          </cell>
          <cell r="T911">
            <v>0</v>
          </cell>
          <cell r="U911">
            <v>0</v>
          </cell>
          <cell r="V911">
            <v>176520</v>
          </cell>
          <cell r="W911">
            <v>27200</v>
          </cell>
          <cell r="X911">
            <v>112379</v>
          </cell>
          <cell r="Y911">
            <v>4936</v>
          </cell>
          <cell r="Z911">
            <v>0</v>
          </cell>
          <cell r="AA911">
            <v>0</v>
          </cell>
          <cell r="AB911">
            <v>321035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476916</v>
          </cell>
          <cell r="AP911">
            <v>0</v>
          </cell>
          <cell r="AQ911">
            <v>0</v>
          </cell>
          <cell r="AR911">
            <v>0</v>
          </cell>
          <cell r="AS911" t="e">
            <v>#REF!</v>
          </cell>
          <cell r="AU911" t="str">
            <v/>
          </cell>
          <cell r="AV911" t="str">
            <v/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  <cell r="BF911">
            <v>0</v>
          </cell>
          <cell r="BG911" t="str">
            <v/>
          </cell>
          <cell r="BH911">
            <v>0.73126869258401272</v>
          </cell>
        </row>
        <row r="912">
          <cell r="A912" t="str">
            <v>2042-777</v>
          </cell>
          <cell r="B912" t="str">
            <v xml:space="preserve">BTA-CINE COLOMBIA SA                              </v>
          </cell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>
            <v>0</v>
          </cell>
          <cell r="H912">
            <v>0</v>
          </cell>
          <cell r="I912">
            <v>0</v>
          </cell>
          <cell r="J912">
            <v>337684</v>
          </cell>
          <cell r="K912">
            <v>0</v>
          </cell>
          <cell r="L912">
            <v>0</v>
          </cell>
          <cell r="M912">
            <v>0</v>
          </cell>
          <cell r="N912">
            <v>0</v>
          </cell>
          <cell r="O912">
            <v>337684</v>
          </cell>
          <cell r="P912">
            <v>0</v>
          </cell>
          <cell r="Q912">
            <v>0</v>
          </cell>
          <cell r="R912">
            <v>0</v>
          </cell>
          <cell r="S912">
            <v>0</v>
          </cell>
          <cell r="T912">
            <v>0</v>
          </cell>
          <cell r="U912">
            <v>0</v>
          </cell>
          <cell r="V912">
            <v>27676</v>
          </cell>
          <cell r="W912">
            <v>53994</v>
          </cell>
          <cell r="X912">
            <v>3085</v>
          </cell>
          <cell r="Y912">
            <v>0</v>
          </cell>
          <cell r="Z912">
            <v>0</v>
          </cell>
          <cell r="AA912">
            <v>0</v>
          </cell>
          <cell r="AB912">
            <v>84755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>
            <v>0</v>
          </cell>
          <cell r="AP912">
            <v>0</v>
          </cell>
          <cell r="AQ912">
            <v>0</v>
          </cell>
          <cell r="AR912">
            <v>0</v>
          </cell>
          <cell r="AS912" t="e">
            <v>#REF!</v>
          </cell>
          <cell r="AU912" t="str">
            <v/>
          </cell>
          <cell r="AV912" t="str">
            <v/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  <cell r="BF912">
            <v>0</v>
          </cell>
          <cell r="BG912" t="str">
            <v/>
          </cell>
          <cell r="BH912">
            <v>0.25098909039220102</v>
          </cell>
        </row>
        <row r="913">
          <cell r="A913" t="str">
            <v>2042-778</v>
          </cell>
          <cell r="B913" t="str">
            <v xml:space="preserve">BTA-CINE COLOMBIA SA                              </v>
          </cell>
          <cell r="C913">
            <v>0</v>
          </cell>
          <cell r="D913">
            <v>0</v>
          </cell>
          <cell r="E913">
            <v>0</v>
          </cell>
          <cell r="F913">
            <v>0</v>
          </cell>
          <cell r="G913">
            <v>0</v>
          </cell>
          <cell r="H913">
            <v>0</v>
          </cell>
          <cell r="I913">
            <v>0</v>
          </cell>
          <cell r="J913">
            <v>509284</v>
          </cell>
          <cell r="K913">
            <v>0</v>
          </cell>
          <cell r="L913">
            <v>0</v>
          </cell>
          <cell r="M913">
            <v>0</v>
          </cell>
          <cell r="N913">
            <v>0</v>
          </cell>
          <cell r="O913">
            <v>509284</v>
          </cell>
          <cell r="P913">
            <v>0</v>
          </cell>
          <cell r="Q913">
            <v>0</v>
          </cell>
          <cell r="R913">
            <v>0</v>
          </cell>
          <cell r="S913">
            <v>0</v>
          </cell>
          <cell r="T913">
            <v>0</v>
          </cell>
          <cell r="U913">
            <v>0</v>
          </cell>
          <cell r="V913">
            <v>20111</v>
          </cell>
          <cell r="W913">
            <v>84967</v>
          </cell>
          <cell r="X913">
            <v>3085</v>
          </cell>
          <cell r="Y913">
            <v>0</v>
          </cell>
          <cell r="Z913">
            <v>0</v>
          </cell>
          <cell r="AA913">
            <v>0</v>
          </cell>
          <cell r="AB913">
            <v>108163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 t="e">
            <v>#REF!</v>
          </cell>
          <cell r="AU913" t="str">
            <v/>
          </cell>
          <cell r="AV913" t="str">
            <v/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  <cell r="BF913">
            <v>0</v>
          </cell>
          <cell r="BG913" t="str">
            <v/>
          </cell>
          <cell r="BH913">
            <v>0.21238248207287094</v>
          </cell>
        </row>
        <row r="914">
          <cell r="A914" t="str">
            <v>2042-779</v>
          </cell>
          <cell r="B914" t="str">
            <v xml:space="preserve">MD-CINE COLOMBIA SA                               </v>
          </cell>
          <cell r="C914">
            <v>0</v>
          </cell>
          <cell r="D914">
            <v>0</v>
          </cell>
          <cell r="E914">
            <v>0</v>
          </cell>
          <cell r="F914">
            <v>0</v>
          </cell>
          <cell r="G914">
            <v>0</v>
          </cell>
          <cell r="H914">
            <v>0</v>
          </cell>
          <cell r="I914">
            <v>566280</v>
          </cell>
          <cell r="J914">
            <v>0</v>
          </cell>
          <cell r="K914">
            <v>0</v>
          </cell>
          <cell r="L914">
            <v>0</v>
          </cell>
          <cell r="M914">
            <v>0</v>
          </cell>
          <cell r="N914">
            <v>0</v>
          </cell>
          <cell r="O914">
            <v>566280</v>
          </cell>
          <cell r="P914">
            <v>0</v>
          </cell>
          <cell r="Q914">
            <v>0</v>
          </cell>
          <cell r="R914">
            <v>0</v>
          </cell>
          <cell r="S914">
            <v>0</v>
          </cell>
          <cell r="T914">
            <v>0</v>
          </cell>
          <cell r="U914">
            <v>0</v>
          </cell>
          <cell r="V914">
            <v>0</v>
          </cell>
          <cell r="W914">
            <v>426146</v>
          </cell>
          <cell r="X914">
            <v>0</v>
          </cell>
          <cell r="Y914">
            <v>0</v>
          </cell>
          <cell r="Z914">
            <v>0</v>
          </cell>
          <cell r="AA914">
            <v>0</v>
          </cell>
          <cell r="AB914">
            <v>426146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 t="e">
            <v>#REF!</v>
          </cell>
          <cell r="AU914" t="str">
            <v/>
          </cell>
          <cell r="AV914" t="str">
            <v/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  <cell r="BF914">
            <v>0</v>
          </cell>
          <cell r="BG914" t="str">
            <v/>
          </cell>
          <cell r="BH914">
            <v>0.75253584799039341</v>
          </cell>
        </row>
        <row r="915">
          <cell r="A915" t="str">
            <v>2042-780</v>
          </cell>
          <cell r="B915" t="str">
            <v xml:space="preserve">MD-CINE COLOMBIA SA                               </v>
          </cell>
          <cell r="C915">
            <v>0</v>
          </cell>
          <cell r="D915">
            <v>0</v>
          </cell>
          <cell r="E915">
            <v>0</v>
          </cell>
          <cell r="F915">
            <v>0</v>
          </cell>
          <cell r="G915">
            <v>0</v>
          </cell>
          <cell r="H915">
            <v>0</v>
          </cell>
          <cell r="I915">
            <v>315858</v>
          </cell>
          <cell r="J915">
            <v>0</v>
          </cell>
          <cell r="K915">
            <v>0</v>
          </cell>
          <cell r="L915">
            <v>0</v>
          </cell>
          <cell r="M915">
            <v>0</v>
          </cell>
          <cell r="N915">
            <v>0</v>
          </cell>
          <cell r="O915">
            <v>315858</v>
          </cell>
          <cell r="P915">
            <v>0</v>
          </cell>
          <cell r="Q915">
            <v>0</v>
          </cell>
          <cell r="R915">
            <v>0</v>
          </cell>
          <cell r="S915">
            <v>0</v>
          </cell>
          <cell r="T915">
            <v>0</v>
          </cell>
          <cell r="U915">
            <v>0</v>
          </cell>
          <cell r="V915">
            <v>126616</v>
          </cell>
          <cell r="W915">
            <v>0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126616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>
            <v>0</v>
          </cell>
          <cell r="AQ915">
            <v>0</v>
          </cell>
          <cell r="AR915">
            <v>0</v>
          </cell>
          <cell r="AS915" t="e">
            <v>#REF!</v>
          </cell>
          <cell r="AU915" t="str">
            <v/>
          </cell>
          <cell r="AV915" t="str">
            <v/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  <cell r="BF915">
            <v>0</v>
          </cell>
          <cell r="BG915" t="str">
            <v/>
          </cell>
          <cell r="BH915">
            <v>0.40086367924826977</v>
          </cell>
        </row>
        <row r="916">
          <cell r="A916" t="str">
            <v>2042-781</v>
          </cell>
          <cell r="B916" t="str">
            <v xml:space="preserve">BTA-CINE COLOMBIA SA                              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>
            <v>0</v>
          </cell>
          <cell r="H916">
            <v>0</v>
          </cell>
          <cell r="I916">
            <v>0</v>
          </cell>
          <cell r="J916">
            <v>1460030</v>
          </cell>
          <cell r="K916">
            <v>0</v>
          </cell>
          <cell r="L916">
            <v>0</v>
          </cell>
          <cell r="M916">
            <v>0</v>
          </cell>
          <cell r="N916">
            <v>0</v>
          </cell>
          <cell r="O916">
            <v>1460030</v>
          </cell>
          <cell r="P916">
            <v>0</v>
          </cell>
          <cell r="Q916">
            <v>0</v>
          </cell>
          <cell r="R916">
            <v>0</v>
          </cell>
          <cell r="S916">
            <v>0</v>
          </cell>
          <cell r="T916">
            <v>0</v>
          </cell>
          <cell r="U916">
            <v>0</v>
          </cell>
          <cell r="V916">
            <v>0</v>
          </cell>
          <cell r="W916">
            <v>0</v>
          </cell>
          <cell r="X916">
            <v>0</v>
          </cell>
          <cell r="Y916">
            <v>0</v>
          </cell>
          <cell r="Z916">
            <v>0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 t="e">
            <v>#REF!</v>
          </cell>
          <cell r="AU916" t="str">
            <v/>
          </cell>
          <cell r="AV916" t="str">
            <v/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  <cell r="BF916">
            <v>0</v>
          </cell>
          <cell r="BG916" t="str">
            <v/>
          </cell>
          <cell r="BH916">
            <v>0</v>
          </cell>
        </row>
        <row r="917">
          <cell r="A917" t="str">
            <v>2042-783</v>
          </cell>
          <cell r="B917" t="str">
            <v xml:space="preserve">BMGA-CINE COLOMBIA                                </v>
          </cell>
          <cell r="C917">
            <v>0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K917">
            <v>630500</v>
          </cell>
          <cell r="L917">
            <v>0</v>
          </cell>
          <cell r="M917">
            <v>0</v>
          </cell>
          <cell r="N917">
            <v>0</v>
          </cell>
          <cell r="O917">
            <v>630500</v>
          </cell>
          <cell r="P917">
            <v>0</v>
          </cell>
          <cell r="Q917">
            <v>0</v>
          </cell>
          <cell r="R917">
            <v>0</v>
          </cell>
          <cell r="S917">
            <v>0</v>
          </cell>
          <cell r="T917">
            <v>0</v>
          </cell>
          <cell r="U917">
            <v>0</v>
          </cell>
          <cell r="V917">
            <v>0</v>
          </cell>
          <cell r="W917">
            <v>0</v>
          </cell>
          <cell r="X917">
            <v>485000</v>
          </cell>
          <cell r="Y917">
            <v>0</v>
          </cell>
          <cell r="Z917">
            <v>0</v>
          </cell>
          <cell r="AA917">
            <v>0</v>
          </cell>
          <cell r="AB917">
            <v>485000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>
            <v>0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 t="e">
            <v>#REF!</v>
          </cell>
          <cell r="AU917" t="str">
            <v/>
          </cell>
          <cell r="AV917" t="str">
            <v/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  <cell r="BF917">
            <v>0</v>
          </cell>
          <cell r="BG917" t="str">
            <v/>
          </cell>
          <cell r="BH917">
            <v>0.76923076923076927</v>
          </cell>
        </row>
        <row r="918">
          <cell r="A918" t="str">
            <v>2042-784</v>
          </cell>
          <cell r="B918" t="str">
            <v xml:space="preserve">BTA-CINE COLOMBIA                                 </v>
          </cell>
          <cell r="C918">
            <v>0</v>
          </cell>
          <cell r="D918">
            <v>0</v>
          </cell>
          <cell r="E918">
            <v>0</v>
          </cell>
          <cell r="F918">
            <v>0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0</v>
          </cell>
          <cell r="L918">
            <v>0</v>
          </cell>
          <cell r="M918">
            <v>683219</v>
          </cell>
          <cell r="N918">
            <v>0</v>
          </cell>
          <cell r="O918">
            <v>683219</v>
          </cell>
          <cell r="P918">
            <v>0</v>
          </cell>
          <cell r="Q918">
            <v>0</v>
          </cell>
          <cell r="R918">
            <v>0</v>
          </cell>
          <cell r="S918">
            <v>0</v>
          </cell>
          <cell r="T918">
            <v>0</v>
          </cell>
          <cell r="U918">
            <v>0</v>
          </cell>
          <cell r="V918">
            <v>19000</v>
          </cell>
          <cell r="W918">
            <v>0</v>
          </cell>
          <cell r="X918">
            <v>0</v>
          </cell>
          <cell r="Y918">
            <v>394840</v>
          </cell>
          <cell r="Z918">
            <v>2566</v>
          </cell>
          <cell r="AA918">
            <v>0</v>
          </cell>
          <cell r="AB918">
            <v>416406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>
            <v>0</v>
          </cell>
          <cell r="AS918" t="e">
            <v>#REF!</v>
          </cell>
          <cell r="AU918" t="str">
            <v/>
          </cell>
          <cell r="AV918" t="str">
            <v/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  <cell r="BF918">
            <v>0</v>
          </cell>
          <cell r="BG918" t="str">
            <v/>
          </cell>
          <cell r="BH918">
            <v>0.60947660998889086</v>
          </cell>
        </row>
        <row r="919">
          <cell r="A919" t="str">
            <v>2042-785</v>
          </cell>
          <cell r="B919" t="str">
            <v xml:space="preserve">MD-CINECOLOMBIA                                   </v>
          </cell>
          <cell r="C919">
            <v>0</v>
          </cell>
          <cell r="D919">
            <v>0</v>
          </cell>
          <cell r="E919">
            <v>0</v>
          </cell>
          <cell r="F919">
            <v>0</v>
          </cell>
          <cell r="G919">
            <v>0</v>
          </cell>
          <cell r="H919">
            <v>0</v>
          </cell>
          <cell r="I919">
            <v>0</v>
          </cell>
          <cell r="J919">
            <v>669170</v>
          </cell>
          <cell r="K919">
            <v>0</v>
          </cell>
          <cell r="L919">
            <v>0</v>
          </cell>
          <cell r="M919">
            <v>0</v>
          </cell>
          <cell r="N919">
            <v>0</v>
          </cell>
          <cell r="O919">
            <v>669170</v>
          </cell>
          <cell r="P919">
            <v>0</v>
          </cell>
          <cell r="Q919">
            <v>0</v>
          </cell>
          <cell r="R919">
            <v>0</v>
          </cell>
          <cell r="S919">
            <v>0</v>
          </cell>
          <cell r="T919">
            <v>0</v>
          </cell>
          <cell r="U919">
            <v>0</v>
          </cell>
          <cell r="V919">
            <v>315253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>
            <v>0</v>
          </cell>
          <cell r="AB919">
            <v>315253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 t="e">
            <v>#REF!</v>
          </cell>
          <cell r="AU919" t="str">
            <v/>
          </cell>
          <cell r="AV919" t="str">
            <v/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  <cell r="BF919">
            <v>0</v>
          </cell>
          <cell r="BG919" t="str">
            <v/>
          </cell>
          <cell r="BH919">
            <v>0.47111048014704782</v>
          </cell>
        </row>
        <row r="920">
          <cell r="A920" t="str">
            <v>2042-786</v>
          </cell>
          <cell r="B920" t="str">
            <v xml:space="preserve">BTA-CINE COLOMBIA SA                              </v>
          </cell>
          <cell r="C920">
            <v>0</v>
          </cell>
          <cell r="D920">
            <v>0</v>
          </cell>
          <cell r="E920">
            <v>0</v>
          </cell>
          <cell r="F920">
            <v>0</v>
          </cell>
          <cell r="G920">
            <v>0</v>
          </cell>
          <cell r="H920">
            <v>0</v>
          </cell>
          <cell r="I920">
            <v>0</v>
          </cell>
          <cell r="J920">
            <v>0</v>
          </cell>
          <cell r="K920">
            <v>0</v>
          </cell>
          <cell r="L920">
            <v>0</v>
          </cell>
          <cell r="M920">
            <v>0</v>
          </cell>
          <cell r="N920">
            <v>0</v>
          </cell>
          <cell r="O920">
            <v>0</v>
          </cell>
          <cell r="P920">
            <v>0</v>
          </cell>
          <cell r="Q920">
            <v>0</v>
          </cell>
          <cell r="R920">
            <v>0</v>
          </cell>
          <cell r="S920">
            <v>0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30000</v>
          </cell>
          <cell r="AB920">
            <v>30000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 t="e">
            <v>#REF!</v>
          </cell>
          <cell r="AU920" t="str">
            <v/>
          </cell>
          <cell r="AV920" t="str">
            <v/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  <cell r="BF920">
            <v>0</v>
          </cell>
          <cell r="BG920" t="str">
            <v/>
          </cell>
          <cell r="BH920" t="str">
            <v/>
          </cell>
        </row>
        <row r="921">
          <cell r="A921" t="str">
            <v>2042-787</v>
          </cell>
          <cell r="B921" t="str">
            <v xml:space="preserve">BTA-CINE COLOMBIA SA                              </v>
          </cell>
          <cell r="C921">
            <v>0</v>
          </cell>
          <cell r="D921">
            <v>0</v>
          </cell>
          <cell r="E921">
            <v>0</v>
          </cell>
          <cell r="F921">
            <v>0</v>
          </cell>
          <cell r="G921">
            <v>0</v>
          </cell>
          <cell r="H921">
            <v>0</v>
          </cell>
          <cell r="I921">
            <v>405790</v>
          </cell>
          <cell r="J921">
            <v>0</v>
          </cell>
          <cell r="K921">
            <v>0</v>
          </cell>
          <cell r="L921">
            <v>0</v>
          </cell>
          <cell r="M921">
            <v>0</v>
          </cell>
          <cell r="N921">
            <v>0</v>
          </cell>
          <cell r="O921">
            <v>405790</v>
          </cell>
          <cell r="P921">
            <v>0</v>
          </cell>
          <cell r="Q921">
            <v>0</v>
          </cell>
          <cell r="R921">
            <v>0</v>
          </cell>
          <cell r="S921">
            <v>0</v>
          </cell>
          <cell r="T921">
            <v>0</v>
          </cell>
          <cell r="U921">
            <v>0</v>
          </cell>
          <cell r="V921">
            <v>142000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142000</v>
          </cell>
          <cell r="AC921">
            <v>0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 t="e">
            <v>#REF!</v>
          </cell>
          <cell r="AU921" t="str">
            <v/>
          </cell>
          <cell r="AV921" t="str">
            <v/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  <cell r="BF921">
            <v>0</v>
          </cell>
          <cell r="BG921" t="str">
            <v/>
          </cell>
          <cell r="BH921">
            <v>0.34993469528573895</v>
          </cell>
        </row>
        <row r="922">
          <cell r="A922" t="str">
            <v>2042-788</v>
          </cell>
          <cell r="B922" t="str">
            <v xml:space="preserve">BTA-CINE COLOMBIA SA                              </v>
          </cell>
          <cell r="C922">
            <v>0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I922">
            <v>0</v>
          </cell>
          <cell r="J922">
            <v>954771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954771</v>
          </cell>
          <cell r="P922">
            <v>0</v>
          </cell>
          <cell r="Q922">
            <v>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>
            <v>289000</v>
          </cell>
          <cell r="W922">
            <v>147204</v>
          </cell>
          <cell r="X922">
            <v>8539</v>
          </cell>
          <cell r="Y922">
            <v>0</v>
          </cell>
          <cell r="Z922">
            <v>0</v>
          </cell>
          <cell r="AA922">
            <v>0</v>
          </cell>
          <cell r="AB922">
            <v>444743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 t="e">
            <v>#REF!</v>
          </cell>
          <cell r="AU922" t="str">
            <v/>
          </cell>
          <cell r="AV922" t="str">
            <v/>
          </cell>
          <cell r="AW922">
            <v>0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  <cell r="BF922">
            <v>0</v>
          </cell>
          <cell r="BG922" t="str">
            <v/>
          </cell>
          <cell r="BH922">
            <v>0.46581117356936896</v>
          </cell>
        </row>
        <row r="923">
          <cell r="A923" t="str">
            <v>2042-789</v>
          </cell>
          <cell r="B923" t="str">
            <v xml:space="preserve">CL-CINE COLOMBIA SA                               </v>
          </cell>
          <cell r="C923">
            <v>0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>
            <v>0</v>
          </cell>
          <cell r="J923">
            <v>982482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982482</v>
          </cell>
          <cell r="P923">
            <v>0</v>
          </cell>
          <cell r="Q923">
            <v>0</v>
          </cell>
          <cell r="R923">
            <v>0</v>
          </cell>
          <cell r="S923">
            <v>0</v>
          </cell>
          <cell r="T923">
            <v>0</v>
          </cell>
          <cell r="U923">
            <v>0</v>
          </cell>
          <cell r="V923">
            <v>621000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621000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>
            <v>0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 t="e">
            <v>#REF!</v>
          </cell>
          <cell r="AU923" t="str">
            <v/>
          </cell>
          <cell r="AV923" t="str">
            <v/>
          </cell>
          <cell r="AW923">
            <v>0</v>
          </cell>
          <cell r="AX923">
            <v>0</v>
          </cell>
          <cell r="AY923">
            <v>0</v>
          </cell>
          <cell r="AZ923">
            <v>0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  <cell r="BF923">
            <v>0</v>
          </cell>
          <cell r="BG923" t="str">
            <v/>
          </cell>
          <cell r="BH923">
            <v>0.63207264865921209</v>
          </cell>
        </row>
        <row r="924">
          <cell r="A924" t="str">
            <v>2042-790</v>
          </cell>
          <cell r="B924" t="str">
            <v xml:space="preserve">BTA-CINE COLOMBIA                                 </v>
          </cell>
          <cell r="C924">
            <v>0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I924">
            <v>0</v>
          </cell>
          <cell r="J924">
            <v>289783</v>
          </cell>
          <cell r="K924">
            <v>0</v>
          </cell>
          <cell r="L924">
            <v>0</v>
          </cell>
          <cell r="M924">
            <v>0</v>
          </cell>
          <cell r="N924">
            <v>0</v>
          </cell>
          <cell r="O924">
            <v>289783</v>
          </cell>
          <cell r="P924">
            <v>0</v>
          </cell>
          <cell r="Q924">
            <v>0</v>
          </cell>
          <cell r="R924">
            <v>0</v>
          </cell>
          <cell r="S924">
            <v>0</v>
          </cell>
          <cell r="T924">
            <v>0</v>
          </cell>
          <cell r="U924">
            <v>0</v>
          </cell>
          <cell r="V924">
            <v>138000</v>
          </cell>
          <cell r="W924">
            <v>21242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159242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>
            <v>0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 t="e">
            <v>#REF!</v>
          </cell>
          <cell r="AU924" t="str">
            <v/>
          </cell>
          <cell r="AV924" t="str">
            <v/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>
            <v>0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  <cell r="BF924">
            <v>0</v>
          </cell>
          <cell r="BG924" t="str">
            <v/>
          </cell>
          <cell r="BH924">
            <v>0.54952153853055563</v>
          </cell>
        </row>
        <row r="925">
          <cell r="A925" t="str">
            <v>2042-791</v>
          </cell>
          <cell r="B925" t="str">
            <v xml:space="preserve">MD-CINE COLOMBIA SA                               </v>
          </cell>
          <cell r="C925">
            <v>0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  <cell r="K925">
            <v>241218</v>
          </cell>
          <cell r="L925">
            <v>0</v>
          </cell>
          <cell r="M925">
            <v>0</v>
          </cell>
          <cell r="N925">
            <v>0</v>
          </cell>
          <cell r="O925">
            <v>241218</v>
          </cell>
          <cell r="P925">
            <v>0</v>
          </cell>
          <cell r="Q925">
            <v>0</v>
          </cell>
          <cell r="R925">
            <v>0</v>
          </cell>
          <cell r="S925">
            <v>0</v>
          </cell>
          <cell r="T925">
            <v>0</v>
          </cell>
          <cell r="U925">
            <v>0</v>
          </cell>
          <cell r="V925">
            <v>102500</v>
          </cell>
          <cell r="W925">
            <v>42270</v>
          </cell>
          <cell r="X925">
            <v>237</v>
          </cell>
          <cell r="Y925">
            <v>0</v>
          </cell>
          <cell r="Z925">
            <v>0</v>
          </cell>
          <cell r="AA925">
            <v>0</v>
          </cell>
          <cell r="AB925">
            <v>145007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 t="e">
            <v>#REF!</v>
          </cell>
          <cell r="AU925" t="str">
            <v/>
          </cell>
          <cell r="AV925" t="str">
            <v/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  <cell r="BF925">
            <v>0</v>
          </cell>
          <cell r="BG925" t="str">
            <v/>
          </cell>
          <cell r="BH925">
            <v>0.60114502234493283</v>
          </cell>
        </row>
        <row r="926">
          <cell r="A926" t="str">
            <v>2042-792</v>
          </cell>
          <cell r="B926" t="str">
            <v xml:space="preserve">MD-CINE COLOMBIA SA                               </v>
          </cell>
          <cell r="C926">
            <v>0</v>
          </cell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I926">
            <v>0</v>
          </cell>
          <cell r="J926">
            <v>216668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216668</v>
          </cell>
          <cell r="P926">
            <v>0</v>
          </cell>
          <cell r="Q926">
            <v>0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102500</v>
          </cell>
          <cell r="W926">
            <v>166267</v>
          </cell>
          <cell r="X926">
            <v>1422</v>
          </cell>
          <cell r="Y926">
            <v>0</v>
          </cell>
          <cell r="Z926">
            <v>0</v>
          </cell>
          <cell r="AA926">
            <v>0</v>
          </cell>
          <cell r="AB926">
            <v>270189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>
            <v>0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 t="e">
            <v>#REF!</v>
          </cell>
          <cell r="AU926" t="str">
            <v/>
          </cell>
          <cell r="AV926" t="str">
            <v/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>
            <v>0</v>
          </cell>
          <cell r="BE926">
            <v>0</v>
          </cell>
          <cell r="BF926">
            <v>0</v>
          </cell>
          <cell r="BG926" t="str">
            <v/>
          </cell>
          <cell r="BH926">
            <v>1.2470184798862776</v>
          </cell>
        </row>
        <row r="927">
          <cell r="A927" t="str">
            <v>2042-793</v>
          </cell>
          <cell r="B927" t="str">
            <v xml:space="preserve">MD-CINE COLOMBIA SA                               </v>
          </cell>
          <cell r="C927">
            <v>0</v>
          </cell>
          <cell r="D927">
            <v>0</v>
          </cell>
          <cell r="E927">
            <v>0</v>
          </cell>
          <cell r="F927">
            <v>0</v>
          </cell>
          <cell r="G927">
            <v>0</v>
          </cell>
          <cell r="H927">
            <v>0</v>
          </cell>
          <cell r="I927">
            <v>0</v>
          </cell>
          <cell r="J927">
            <v>399599</v>
          </cell>
          <cell r="K927">
            <v>0</v>
          </cell>
          <cell r="L927">
            <v>0</v>
          </cell>
          <cell r="M927">
            <v>0</v>
          </cell>
          <cell r="N927">
            <v>0</v>
          </cell>
          <cell r="O927">
            <v>399599</v>
          </cell>
          <cell r="P927">
            <v>0</v>
          </cell>
          <cell r="Q927">
            <v>0</v>
          </cell>
          <cell r="R927">
            <v>0</v>
          </cell>
          <cell r="S927">
            <v>0</v>
          </cell>
          <cell r="T927">
            <v>0</v>
          </cell>
          <cell r="U927">
            <v>0</v>
          </cell>
          <cell r="V927">
            <v>125000</v>
          </cell>
          <cell r="W927">
            <v>177748</v>
          </cell>
          <cell r="X927">
            <v>710</v>
          </cell>
          <cell r="Y927">
            <v>0</v>
          </cell>
          <cell r="Z927">
            <v>0</v>
          </cell>
          <cell r="AA927">
            <v>0</v>
          </cell>
          <cell r="AB927">
            <v>303458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>
            <v>0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 t="e">
            <v>#REF!</v>
          </cell>
          <cell r="AU927" t="str">
            <v/>
          </cell>
          <cell r="AV927" t="str">
            <v/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>
            <v>0</v>
          </cell>
          <cell r="BD927">
            <v>0</v>
          </cell>
          <cell r="BE927">
            <v>0</v>
          </cell>
          <cell r="BF927">
            <v>0</v>
          </cell>
          <cell r="BG927" t="str">
            <v/>
          </cell>
          <cell r="BH927">
            <v>0.75940630482058269</v>
          </cell>
        </row>
        <row r="928">
          <cell r="A928" t="str">
            <v>2042-794</v>
          </cell>
          <cell r="B928" t="str">
            <v xml:space="preserve">BTA-CINE COLOMBIA SA                              </v>
          </cell>
          <cell r="C928">
            <v>0</v>
          </cell>
          <cell r="D928">
            <v>0</v>
          </cell>
          <cell r="E928">
            <v>0</v>
          </cell>
          <cell r="F928">
            <v>0</v>
          </cell>
          <cell r="G928">
            <v>0</v>
          </cell>
          <cell r="H928">
            <v>0</v>
          </cell>
          <cell r="I928">
            <v>0</v>
          </cell>
          <cell r="J928">
            <v>410067</v>
          </cell>
          <cell r="K928">
            <v>0</v>
          </cell>
          <cell r="L928">
            <v>0</v>
          </cell>
          <cell r="M928">
            <v>0</v>
          </cell>
          <cell r="N928">
            <v>0</v>
          </cell>
          <cell r="O928">
            <v>410067</v>
          </cell>
          <cell r="P928">
            <v>0</v>
          </cell>
          <cell r="Q928">
            <v>0</v>
          </cell>
          <cell r="R928">
            <v>0</v>
          </cell>
          <cell r="S928">
            <v>0</v>
          </cell>
          <cell r="T928">
            <v>0</v>
          </cell>
          <cell r="U928">
            <v>0</v>
          </cell>
          <cell r="V928">
            <v>32600</v>
          </cell>
          <cell r="W928">
            <v>335360</v>
          </cell>
          <cell r="X928">
            <v>46021</v>
          </cell>
          <cell r="Y928">
            <v>0</v>
          </cell>
          <cell r="Z928">
            <v>0</v>
          </cell>
          <cell r="AA928">
            <v>0</v>
          </cell>
          <cell r="AB928">
            <v>413981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>
            <v>0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 t="e">
            <v>#REF!</v>
          </cell>
          <cell r="AU928" t="str">
            <v/>
          </cell>
          <cell r="AV928" t="str">
            <v/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>
            <v>0</v>
          </cell>
          <cell r="BC928">
            <v>0</v>
          </cell>
          <cell r="BD928">
            <v>0</v>
          </cell>
          <cell r="BE928">
            <v>0</v>
          </cell>
          <cell r="BF928">
            <v>0</v>
          </cell>
          <cell r="BG928" t="str">
            <v/>
          </cell>
          <cell r="BH928">
            <v>1.009544781706404</v>
          </cell>
        </row>
        <row r="929">
          <cell r="A929" t="str">
            <v>2042-795</v>
          </cell>
          <cell r="B929" t="str">
            <v xml:space="preserve">BQ-CINE COLOMBIA SA                               </v>
          </cell>
          <cell r="C929">
            <v>0</v>
          </cell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  <cell r="I929">
            <v>0</v>
          </cell>
          <cell r="J929">
            <v>0</v>
          </cell>
          <cell r="K929">
            <v>0</v>
          </cell>
          <cell r="L929">
            <v>585000</v>
          </cell>
          <cell r="M929">
            <v>0</v>
          </cell>
          <cell r="N929">
            <v>0</v>
          </cell>
          <cell r="O929">
            <v>585000</v>
          </cell>
          <cell r="P929">
            <v>0</v>
          </cell>
          <cell r="Q929">
            <v>0</v>
          </cell>
          <cell r="R929">
            <v>0</v>
          </cell>
          <cell r="S929">
            <v>0</v>
          </cell>
          <cell r="T929">
            <v>0</v>
          </cell>
          <cell r="U929">
            <v>0</v>
          </cell>
          <cell r="V929">
            <v>0</v>
          </cell>
          <cell r="W929">
            <v>380000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380000</v>
          </cell>
          <cell r="AC929">
            <v>0</v>
          </cell>
          <cell r="AD929">
            <v>0</v>
          </cell>
          <cell r="AE929">
            <v>0</v>
          </cell>
          <cell r="AF929">
            <v>0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 t="e">
            <v>#REF!</v>
          </cell>
          <cell r="AU929" t="str">
            <v/>
          </cell>
          <cell r="AV929" t="str">
            <v/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  <cell r="BF929">
            <v>0</v>
          </cell>
          <cell r="BG929" t="str">
            <v/>
          </cell>
          <cell r="BH929">
            <v>0.6495726495726496</v>
          </cell>
        </row>
        <row r="930">
          <cell r="A930" t="str">
            <v>2042-796</v>
          </cell>
          <cell r="B930" t="str">
            <v xml:space="preserve">BTA-CINE COLOMBIA SA                              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  <cell r="J930">
            <v>4692675</v>
          </cell>
          <cell r="K930">
            <v>0</v>
          </cell>
          <cell r="L930">
            <v>0</v>
          </cell>
          <cell r="M930">
            <v>0</v>
          </cell>
          <cell r="N930">
            <v>0</v>
          </cell>
          <cell r="O930">
            <v>4692675</v>
          </cell>
          <cell r="P930">
            <v>0</v>
          </cell>
          <cell r="Q930">
            <v>0</v>
          </cell>
          <cell r="R930">
            <v>0</v>
          </cell>
          <cell r="S930">
            <v>0</v>
          </cell>
          <cell r="T930">
            <v>0</v>
          </cell>
          <cell r="U930">
            <v>0</v>
          </cell>
          <cell r="V930">
            <v>2964300</v>
          </cell>
          <cell r="W930">
            <v>169935</v>
          </cell>
          <cell r="X930">
            <v>9255</v>
          </cell>
          <cell r="Y930">
            <v>0</v>
          </cell>
          <cell r="Z930">
            <v>0</v>
          </cell>
          <cell r="AA930">
            <v>0</v>
          </cell>
          <cell r="AB930">
            <v>3143490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 t="e">
            <v>#REF!</v>
          </cell>
          <cell r="AU930" t="str">
            <v/>
          </cell>
          <cell r="AV930" t="str">
            <v/>
          </cell>
          <cell r="AW930">
            <v>0</v>
          </cell>
          <cell r="AX930">
            <v>0</v>
          </cell>
          <cell r="AY930">
            <v>0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  <cell r="BF930">
            <v>0</v>
          </cell>
          <cell r="BG930" t="str">
            <v/>
          </cell>
          <cell r="BH930">
            <v>0.66987166168549916</v>
          </cell>
        </row>
        <row r="931">
          <cell r="A931" t="str">
            <v>2042-797</v>
          </cell>
          <cell r="B931" t="str">
            <v xml:space="preserve">BTA-CINE COLOMBIA SA                              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  <cell r="N931">
            <v>0</v>
          </cell>
          <cell r="O931">
            <v>0</v>
          </cell>
          <cell r="P931">
            <v>0</v>
          </cell>
          <cell r="Q931">
            <v>0</v>
          </cell>
          <cell r="R931">
            <v>0</v>
          </cell>
          <cell r="S931">
            <v>0</v>
          </cell>
          <cell r="T931">
            <v>0</v>
          </cell>
          <cell r="U931">
            <v>0</v>
          </cell>
          <cell r="V931">
            <v>110944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110944</v>
          </cell>
          <cell r="AC931">
            <v>0</v>
          </cell>
          <cell r="AD931">
            <v>0</v>
          </cell>
          <cell r="AE931">
            <v>0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 t="e">
            <v>#REF!</v>
          </cell>
          <cell r="AU931" t="str">
            <v/>
          </cell>
          <cell r="AV931" t="str">
            <v/>
          </cell>
          <cell r="AW931">
            <v>0</v>
          </cell>
          <cell r="AX931">
            <v>0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  <cell r="BF931">
            <v>0</v>
          </cell>
          <cell r="BG931" t="str">
            <v/>
          </cell>
          <cell r="BH931" t="str">
            <v/>
          </cell>
        </row>
        <row r="932">
          <cell r="A932" t="str">
            <v>2042-798</v>
          </cell>
          <cell r="B932" t="str">
            <v xml:space="preserve">BTA-CINE COLOMBIA SA                              </v>
          </cell>
          <cell r="C932">
            <v>0</v>
          </cell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  <cell r="I932">
            <v>0</v>
          </cell>
          <cell r="J932">
            <v>530631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530631</v>
          </cell>
          <cell r="P932">
            <v>0</v>
          </cell>
          <cell r="Q932">
            <v>0</v>
          </cell>
          <cell r="R932">
            <v>0</v>
          </cell>
          <cell r="S932">
            <v>0</v>
          </cell>
          <cell r="T932">
            <v>0</v>
          </cell>
          <cell r="U932">
            <v>0</v>
          </cell>
          <cell r="V932">
            <v>168600</v>
          </cell>
          <cell r="W932">
            <v>26552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195152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>
            <v>0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 t="e">
            <v>#REF!</v>
          </cell>
          <cell r="AU932" t="str">
            <v/>
          </cell>
          <cell r="AV932" t="str">
            <v/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  <cell r="BF932">
            <v>0</v>
          </cell>
          <cell r="BG932" t="str">
            <v/>
          </cell>
          <cell r="BH932">
            <v>0.36777346216108747</v>
          </cell>
        </row>
        <row r="933">
          <cell r="A933" t="str">
            <v>2042-799</v>
          </cell>
          <cell r="B933" t="str">
            <v xml:space="preserve">MD-CINE COLOMBIA SA                               </v>
          </cell>
          <cell r="C933">
            <v>0</v>
          </cell>
          <cell r="D933">
            <v>0</v>
          </cell>
          <cell r="E933">
            <v>0</v>
          </cell>
          <cell r="F933">
            <v>0</v>
          </cell>
          <cell r="G933">
            <v>0</v>
          </cell>
          <cell r="H933">
            <v>0</v>
          </cell>
          <cell r="I933">
            <v>0</v>
          </cell>
          <cell r="J933">
            <v>0</v>
          </cell>
          <cell r="K933">
            <v>620387</v>
          </cell>
          <cell r="L933">
            <v>0</v>
          </cell>
          <cell r="M933">
            <v>0</v>
          </cell>
          <cell r="N933">
            <v>0</v>
          </cell>
          <cell r="O933">
            <v>620387</v>
          </cell>
          <cell r="P933">
            <v>0</v>
          </cell>
          <cell r="Q933">
            <v>0</v>
          </cell>
          <cell r="R933">
            <v>0</v>
          </cell>
          <cell r="S933">
            <v>0</v>
          </cell>
          <cell r="T933">
            <v>0</v>
          </cell>
          <cell r="U933">
            <v>0</v>
          </cell>
          <cell r="V933">
            <v>0</v>
          </cell>
          <cell r="W933">
            <v>267000</v>
          </cell>
          <cell r="X933">
            <v>60642</v>
          </cell>
          <cell r="Y933">
            <v>2843</v>
          </cell>
          <cell r="Z933">
            <v>0</v>
          </cell>
          <cell r="AA933">
            <v>0</v>
          </cell>
          <cell r="AB933">
            <v>330485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 t="e">
            <v>#REF!</v>
          </cell>
          <cell r="AU933" t="str">
            <v/>
          </cell>
          <cell r="AV933" t="str">
            <v/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  <cell r="BF933">
            <v>0</v>
          </cell>
          <cell r="BG933" t="str">
            <v/>
          </cell>
          <cell r="BH933">
            <v>0.53270780980259091</v>
          </cell>
        </row>
        <row r="934">
          <cell r="A934" t="str">
            <v>2042-800</v>
          </cell>
          <cell r="B934" t="str">
            <v xml:space="preserve">MD-CINE COLOMBIA SA                               </v>
          </cell>
          <cell r="C934">
            <v>0</v>
          </cell>
          <cell r="D934">
            <v>0</v>
          </cell>
          <cell r="E934">
            <v>0</v>
          </cell>
          <cell r="F934">
            <v>0</v>
          </cell>
          <cell r="G934">
            <v>0</v>
          </cell>
          <cell r="H934">
            <v>0</v>
          </cell>
          <cell r="I934">
            <v>0</v>
          </cell>
          <cell r="J934">
            <v>541072</v>
          </cell>
          <cell r="K934">
            <v>0</v>
          </cell>
          <cell r="L934">
            <v>0</v>
          </cell>
          <cell r="M934">
            <v>0</v>
          </cell>
          <cell r="N934">
            <v>0</v>
          </cell>
          <cell r="O934">
            <v>541072</v>
          </cell>
          <cell r="P934">
            <v>0</v>
          </cell>
          <cell r="Q934">
            <v>0</v>
          </cell>
          <cell r="R934">
            <v>0</v>
          </cell>
          <cell r="S934">
            <v>0</v>
          </cell>
          <cell r="T934">
            <v>0</v>
          </cell>
          <cell r="U934">
            <v>0</v>
          </cell>
          <cell r="V934">
            <v>0</v>
          </cell>
          <cell r="W934">
            <v>212076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212076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 t="e">
            <v>#REF!</v>
          </cell>
          <cell r="AU934" t="str">
            <v/>
          </cell>
          <cell r="AV934" t="str">
            <v/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  <cell r="BF934">
            <v>0</v>
          </cell>
          <cell r="BG934" t="str">
            <v/>
          </cell>
          <cell r="BH934">
            <v>0.39195522961823936</v>
          </cell>
        </row>
        <row r="935">
          <cell r="A935" t="str">
            <v>2042-801</v>
          </cell>
          <cell r="B935" t="str">
            <v xml:space="preserve">CGENA-CINE COLOMBIA SA                            </v>
          </cell>
          <cell r="C935">
            <v>0</v>
          </cell>
          <cell r="D935">
            <v>0</v>
          </cell>
          <cell r="E935">
            <v>0</v>
          </cell>
          <cell r="F935">
            <v>0</v>
          </cell>
          <cell r="G935">
            <v>0</v>
          </cell>
          <cell r="H935">
            <v>0</v>
          </cell>
          <cell r="I935">
            <v>0</v>
          </cell>
          <cell r="J935">
            <v>0</v>
          </cell>
          <cell r="K935">
            <v>1495000</v>
          </cell>
          <cell r="L935">
            <v>0</v>
          </cell>
          <cell r="M935">
            <v>0</v>
          </cell>
          <cell r="N935">
            <v>0</v>
          </cell>
          <cell r="O935">
            <v>1495000</v>
          </cell>
          <cell r="P935">
            <v>0</v>
          </cell>
          <cell r="Q935">
            <v>0</v>
          </cell>
          <cell r="R935">
            <v>0</v>
          </cell>
          <cell r="S935">
            <v>0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1000000</v>
          </cell>
          <cell r="Y935">
            <v>0</v>
          </cell>
          <cell r="Z935">
            <v>0</v>
          </cell>
          <cell r="AA935">
            <v>0</v>
          </cell>
          <cell r="AB935">
            <v>1000000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 t="e">
            <v>#REF!</v>
          </cell>
          <cell r="AU935" t="str">
            <v/>
          </cell>
          <cell r="AV935" t="str">
            <v/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  <cell r="BF935">
            <v>0</v>
          </cell>
          <cell r="BG935" t="str">
            <v/>
          </cell>
          <cell r="BH935">
            <v>0.66889632107023411</v>
          </cell>
        </row>
        <row r="936">
          <cell r="A936" t="str">
            <v>2042-802</v>
          </cell>
          <cell r="B936" t="str">
            <v xml:space="preserve">BQ-CINE COLOMBIA SA                               </v>
          </cell>
          <cell r="C936">
            <v>0</v>
          </cell>
          <cell r="D936">
            <v>0</v>
          </cell>
          <cell r="E936">
            <v>0</v>
          </cell>
          <cell r="F936">
            <v>0</v>
          </cell>
          <cell r="G936">
            <v>0</v>
          </cell>
          <cell r="H936">
            <v>0</v>
          </cell>
          <cell r="I936">
            <v>0</v>
          </cell>
          <cell r="J936">
            <v>0</v>
          </cell>
          <cell r="K936">
            <v>0</v>
          </cell>
          <cell r="L936">
            <v>1300000</v>
          </cell>
          <cell r="M936">
            <v>0</v>
          </cell>
          <cell r="N936">
            <v>0</v>
          </cell>
          <cell r="O936">
            <v>1300000</v>
          </cell>
          <cell r="P936">
            <v>0</v>
          </cell>
          <cell r="Q936">
            <v>0</v>
          </cell>
          <cell r="R936">
            <v>0</v>
          </cell>
          <cell r="S936">
            <v>0</v>
          </cell>
          <cell r="T936">
            <v>0</v>
          </cell>
          <cell r="U936">
            <v>0</v>
          </cell>
          <cell r="V936">
            <v>0</v>
          </cell>
          <cell r="W936">
            <v>857596</v>
          </cell>
          <cell r="X936">
            <v>1185</v>
          </cell>
          <cell r="Y936">
            <v>0</v>
          </cell>
          <cell r="Z936">
            <v>0</v>
          </cell>
          <cell r="AA936">
            <v>0</v>
          </cell>
          <cell r="AB936">
            <v>858781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 t="e">
            <v>#REF!</v>
          </cell>
          <cell r="AU936" t="str">
            <v/>
          </cell>
          <cell r="AV936" t="str">
            <v/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  <cell r="BF936">
            <v>0</v>
          </cell>
          <cell r="BG936" t="str">
            <v/>
          </cell>
          <cell r="BH936">
            <v>0.66060076923076927</v>
          </cell>
        </row>
        <row r="937">
          <cell r="A937" t="str">
            <v>2042-803</v>
          </cell>
          <cell r="B937" t="str">
            <v xml:space="preserve">BQ-CINE COLOMBIA SA                               </v>
          </cell>
          <cell r="C937">
            <v>0</v>
          </cell>
          <cell r="D937">
            <v>0</v>
          </cell>
          <cell r="E937">
            <v>0</v>
          </cell>
          <cell r="F937">
            <v>0</v>
          </cell>
          <cell r="G937">
            <v>0</v>
          </cell>
          <cell r="H937">
            <v>0</v>
          </cell>
          <cell r="I937">
            <v>0</v>
          </cell>
          <cell r="J937">
            <v>0</v>
          </cell>
          <cell r="K937">
            <v>0</v>
          </cell>
          <cell r="L937">
            <v>845000</v>
          </cell>
          <cell r="M937">
            <v>0</v>
          </cell>
          <cell r="N937">
            <v>0</v>
          </cell>
          <cell r="O937">
            <v>845000</v>
          </cell>
          <cell r="P937">
            <v>0</v>
          </cell>
          <cell r="Q937">
            <v>0</v>
          </cell>
          <cell r="R937">
            <v>0</v>
          </cell>
          <cell r="S937">
            <v>0</v>
          </cell>
          <cell r="T937">
            <v>0</v>
          </cell>
          <cell r="U937">
            <v>0</v>
          </cell>
          <cell r="V937">
            <v>0</v>
          </cell>
          <cell r="W937">
            <v>500000</v>
          </cell>
          <cell r="X937">
            <v>0</v>
          </cell>
          <cell r="Y937">
            <v>0</v>
          </cell>
          <cell r="Z937">
            <v>0</v>
          </cell>
          <cell r="AA937">
            <v>0</v>
          </cell>
          <cell r="AB937">
            <v>500000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 t="e">
            <v>#REF!</v>
          </cell>
          <cell r="AU937" t="str">
            <v/>
          </cell>
          <cell r="AV937" t="str">
            <v/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  <cell r="BF937">
            <v>0</v>
          </cell>
          <cell r="BG937" t="str">
            <v/>
          </cell>
          <cell r="BH937">
            <v>0.59171597633136097</v>
          </cell>
        </row>
        <row r="938">
          <cell r="A938" t="str">
            <v>2042-804</v>
          </cell>
          <cell r="B938" t="str">
            <v xml:space="preserve">BTA-CINE COLOMBIA SA                              </v>
          </cell>
          <cell r="C938">
            <v>0</v>
          </cell>
          <cell r="D938">
            <v>0</v>
          </cell>
          <cell r="E938">
            <v>0</v>
          </cell>
          <cell r="F938">
            <v>0</v>
          </cell>
          <cell r="G938">
            <v>0</v>
          </cell>
          <cell r="H938">
            <v>0</v>
          </cell>
          <cell r="I938">
            <v>0</v>
          </cell>
          <cell r="J938">
            <v>0</v>
          </cell>
          <cell r="K938">
            <v>0</v>
          </cell>
          <cell r="L938">
            <v>0</v>
          </cell>
          <cell r="M938">
            <v>0</v>
          </cell>
          <cell r="N938">
            <v>0</v>
          </cell>
          <cell r="O938">
            <v>0</v>
          </cell>
          <cell r="P938">
            <v>0</v>
          </cell>
          <cell r="Q938">
            <v>0</v>
          </cell>
          <cell r="R938">
            <v>0</v>
          </cell>
          <cell r="S938">
            <v>0</v>
          </cell>
          <cell r="T938">
            <v>0</v>
          </cell>
          <cell r="U938">
            <v>0</v>
          </cell>
          <cell r="V938">
            <v>191202</v>
          </cell>
          <cell r="W938">
            <v>0</v>
          </cell>
          <cell r="X938">
            <v>95601</v>
          </cell>
          <cell r="Y938">
            <v>0</v>
          </cell>
          <cell r="Z938">
            <v>0</v>
          </cell>
          <cell r="AA938">
            <v>0</v>
          </cell>
          <cell r="AB938">
            <v>286803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 t="e">
            <v>#REF!</v>
          </cell>
          <cell r="AU938" t="str">
            <v/>
          </cell>
          <cell r="AV938" t="str">
            <v/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  <cell r="BF938">
            <v>0</v>
          </cell>
          <cell r="BG938" t="str">
            <v/>
          </cell>
          <cell r="BH938" t="str">
            <v/>
          </cell>
        </row>
        <row r="939">
          <cell r="A939" t="str">
            <v>2042-805</v>
          </cell>
          <cell r="B939" t="str">
            <v xml:space="preserve">MD-CINE COLOMBIA SA                               </v>
          </cell>
          <cell r="C939">
            <v>0</v>
          </cell>
          <cell r="D939">
            <v>0</v>
          </cell>
          <cell r="E939">
            <v>0</v>
          </cell>
          <cell r="F939">
            <v>0</v>
          </cell>
          <cell r="G939">
            <v>0</v>
          </cell>
          <cell r="H939">
            <v>0</v>
          </cell>
          <cell r="I939">
            <v>0</v>
          </cell>
          <cell r="J939">
            <v>0</v>
          </cell>
          <cell r="K939">
            <v>716859</v>
          </cell>
          <cell r="L939">
            <v>0</v>
          </cell>
          <cell r="M939">
            <v>0</v>
          </cell>
          <cell r="N939">
            <v>0</v>
          </cell>
          <cell r="O939">
            <v>716859</v>
          </cell>
          <cell r="P939">
            <v>0</v>
          </cell>
          <cell r="Q939">
            <v>0</v>
          </cell>
          <cell r="R939">
            <v>0</v>
          </cell>
          <cell r="S939">
            <v>0</v>
          </cell>
          <cell r="T939">
            <v>0</v>
          </cell>
          <cell r="U939">
            <v>0</v>
          </cell>
          <cell r="V939">
            <v>0</v>
          </cell>
          <cell r="W939">
            <v>388000</v>
          </cell>
          <cell r="X939">
            <v>70256</v>
          </cell>
          <cell r="Y939">
            <v>3791</v>
          </cell>
          <cell r="Z939">
            <v>0</v>
          </cell>
          <cell r="AA939">
            <v>0</v>
          </cell>
          <cell r="AB939">
            <v>462047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 t="e">
            <v>#REF!</v>
          </cell>
          <cell r="AU939" t="str">
            <v/>
          </cell>
          <cell r="AV939" t="str">
            <v/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  <cell r="BF939">
            <v>0</v>
          </cell>
          <cell r="BG939" t="str">
            <v/>
          </cell>
          <cell r="BH939">
            <v>0.64454376662635193</v>
          </cell>
        </row>
        <row r="940">
          <cell r="A940" t="str">
            <v>2042-806</v>
          </cell>
          <cell r="B940" t="str">
            <v xml:space="preserve">MD-CINE COLOMBIA SA                               </v>
          </cell>
          <cell r="C940">
            <v>0</v>
          </cell>
          <cell r="D940">
            <v>0</v>
          </cell>
          <cell r="E940">
            <v>0</v>
          </cell>
          <cell r="F940">
            <v>0</v>
          </cell>
          <cell r="G940">
            <v>0</v>
          </cell>
          <cell r="H940">
            <v>0</v>
          </cell>
          <cell r="I940">
            <v>0</v>
          </cell>
          <cell r="J940">
            <v>610694</v>
          </cell>
          <cell r="K940">
            <v>0</v>
          </cell>
          <cell r="L940">
            <v>0</v>
          </cell>
          <cell r="M940">
            <v>0</v>
          </cell>
          <cell r="N940">
            <v>0</v>
          </cell>
          <cell r="O940">
            <v>610694</v>
          </cell>
          <cell r="P940">
            <v>0</v>
          </cell>
          <cell r="Q940">
            <v>0</v>
          </cell>
          <cell r="R940">
            <v>0</v>
          </cell>
          <cell r="S940">
            <v>0</v>
          </cell>
          <cell r="T940">
            <v>0</v>
          </cell>
          <cell r="U940">
            <v>0</v>
          </cell>
          <cell r="V940">
            <v>0</v>
          </cell>
          <cell r="W940">
            <v>205600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205600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>
            <v>0</v>
          </cell>
          <cell r="AH940">
            <v>0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 t="e">
            <v>#REF!</v>
          </cell>
          <cell r="AU940" t="str">
            <v/>
          </cell>
          <cell r="AV940" t="str">
            <v/>
          </cell>
          <cell r="AW940">
            <v>0</v>
          </cell>
          <cell r="AX940">
            <v>0</v>
          </cell>
          <cell r="AY940">
            <v>0</v>
          </cell>
          <cell r="AZ940">
            <v>0</v>
          </cell>
          <cell r="BA940">
            <v>0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  <cell r="BF940">
            <v>0</v>
          </cell>
          <cell r="BG940" t="str">
            <v/>
          </cell>
          <cell r="BH940">
            <v>0.33666615358919522</v>
          </cell>
        </row>
        <row r="941">
          <cell r="A941" t="str">
            <v>2042-807</v>
          </cell>
          <cell r="B941" t="str">
            <v xml:space="preserve">MD-CINE COLOMBIA SA                               </v>
          </cell>
          <cell r="C941">
            <v>0</v>
          </cell>
          <cell r="D941">
            <v>0</v>
          </cell>
          <cell r="E941">
            <v>0</v>
          </cell>
          <cell r="F941">
            <v>0</v>
          </cell>
          <cell r="G941">
            <v>0</v>
          </cell>
          <cell r="H941">
            <v>0</v>
          </cell>
          <cell r="I941">
            <v>0</v>
          </cell>
          <cell r="J941">
            <v>499846</v>
          </cell>
          <cell r="K941">
            <v>0</v>
          </cell>
          <cell r="L941">
            <v>0</v>
          </cell>
          <cell r="M941">
            <v>0</v>
          </cell>
          <cell r="N941">
            <v>0</v>
          </cell>
          <cell r="O941">
            <v>499846</v>
          </cell>
          <cell r="P941">
            <v>0</v>
          </cell>
          <cell r="Q941">
            <v>0</v>
          </cell>
          <cell r="R941">
            <v>0</v>
          </cell>
          <cell r="S941">
            <v>0</v>
          </cell>
          <cell r="T941">
            <v>0</v>
          </cell>
          <cell r="U941">
            <v>0</v>
          </cell>
          <cell r="V941">
            <v>0</v>
          </cell>
          <cell r="W941">
            <v>92722</v>
          </cell>
          <cell r="X941">
            <v>947</v>
          </cell>
          <cell r="Y941">
            <v>30000</v>
          </cell>
          <cell r="Z941">
            <v>0</v>
          </cell>
          <cell r="AA941">
            <v>0</v>
          </cell>
          <cell r="AB941">
            <v>123669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 t="e">
            <v>#REF!</v>
          </cell>
          <cell r="AU941" t="str">
            <v/>
          </cell>
          <cell r="AV941" t="str">
            <v/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  <cell r="BF941">
            <v>0</v>
          </cell>
          <cell r="BG941" t="str">
            <v/>
          </cell>
          <cell r="BH941">
            <v>0.24741420357470101</v>
          </cell>
        </row>
        <row r="942">
          <cell r="A942" t="str">
            <v>2042-808</v>
          </cell>
          <cell r="B942" t="str">
            <v xml:space="preserve">CL-CINE COLOMBIA SA                               </v>
          </cell>
          <cell r="C942">
            <v>0</v>
          </cell>
          <cell r="D942">
            <v>0</v>
          </cell>
          <cell r="E942">
            <v>0</v>
          </cell>
          <cell r="F942">
            <v>0</v>
          </cell>
          <cell r="G942">
            <v>0</v>
          </cell>
          <cell r="H942">
            <v>0</v>
          </cell>
          <cell r="I942">
            <v>0</v>
          </cell>
          <cell r="J942">
            <v>731236</v>
          </cell>
          <cell r="K942">
            <v>0</v>
          </cell>
          <cell r="L942">
            <v>0</v>
          </cell>
          <cell r="M942">
            <v>0</v>
          </cell>
          <cell r="N942">
            <v>0</v>
          </cell>
          <cell r="O942">
            <v>731236</v>
          </cell>
          <cell r="P942">
            <v>0</v>
          </cell>
          <cell r="Q942">
            <v>0</v>
          </cell>
          <cell r="R942">
            <v>0</v>
          </cell>
          <cell r="S942">
            <v>0</v>
          </cell>
          <cell r="T942">
            <v>0</v>
          </cell>
          <cell r="U942">
            <v>0</v>
          </cell>
          <cell r="V942">
            <v>0</v>
          </cell>
          <cell r="W942">
            <v>346300</v>
          </cell>
          <cell r="X942">
            <v>0</v>
          </cell>
          <cell r="Y942">
            <v>0</v>
          </cell>
          <cell r="Z942">
            <v>0</v>
          </cell>
          <cell r="AA942">
            <v>0</v>
          </cell>
          <cell r="AB942">
            <v>346300</v>
          </cell>
          <cell r="AC942">
            <v>0</v>
          </cell>
          <cell r="AD942">
            <v>0</v>
          </cell>
          <cell r="AE942">
            <v>0</v>
          </cell>
          <cell r="AF942">
            <v>0</v>
          </cell>
          <cell r="AG942">
            <v>0</v>
          </cell>
          <cell r="AH942">
            <v>0</v>
          </cell>
          <cell r="AI942">
            <v>0</v>
          </cell>
          <cell r="AJ942">
            <v>0</v>
          </cell>
          <cell r="AK942">
            <v>0</v>
          </cell>
          <cell r="AL942">
            <v>0</v>
          </cell>
          <cell r="AM942">
            <v>0</v>
          </cell>
          <cell r="AN942">
            <v>0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 t="e">
            <v>#REF!</v>
          </cell>
          <cell r="AU942" t="str">
            <v/>
          </cell>
          <cell r="AV942" t="str">
            <v/>
          </cell>
          <cell r="AW942">
            <v>0</v>
          </cell>
          <cell r="AX942">
            <v>0</v>
          </cell>
          <cell r="AY942">
            <v>0</v>
          </cell>
          <cell r="AZ942">
            <v>0</v>
          </cell>
          <cell r="BA942">
            <v>0</v>
          </cell>
          <cell r="BB942">
            <v>0</v>
          </cell>
          <cell r="BC942">
            <v>0</v>
          </cell>
          <cell r="BD942">
            <v>0</v>
          </cell>
          <cell r="BE942">
            <v>0</v>
          </cell>
          <cell r="BF942">
            <v>0</v>
          </cell>
          <cell r="BG942" t="str">
            <v/>
          </cell>
          <cell r="BH942">
            <v>0.4735817164362805</v>
          </cell>
        </row>
        <row r="943">
          <cell r="A943" t="str">
            <v>2042-809</v>
          </cell>
          <cell r="B943" t="str">
            <v xml:space="preserve">BTA-CINE COLOMBIA SA                              </v>
          </cell>
          <cell r="C943">
            <v>0</v>
          </cell>
          <cell r="D943">
            <v>0</v>
          </cell>
          <cell r="E943">
            <v>0</v>
          </cell>
          <cell r="F943">
            <v>0</v>
          </cell>
          <cell r="G943">
            <v>0</v>
          </cell>
          <cell r="H943">
            <v>0</v>
          </cell>
          <cell r="I943">
            <v>0</v>
          </cell>
          <cell r="J943">
            <v>326938</v>
          </cell>
          <cell r="K943">
            <v>0</v>
          </cell>
          <cell r="L943">
            <v>0</v>
          </cell>
          <cell r="M943">
            <v>0</v>
          </cell>
          <cell r="N943">
            <v>0</v>
          </cell>
          <cell r="O943">
            <v>326938</v>
          </cell>
          <cell r="P943">
            <v>0</v>
          </cell>
          <cell r="Q943">
            <v>0</v>
          </cell>
          <cell r="R943">
            <v>0</v>
          </cell>
          <cell r="S943">
            <v>0</v>
          </cell>
          <cell r="T943">
            <v>0</v>
          </cell>
          <cell r="U943">
            <v>0</v>
          </cell>
          <cell r="V943">
            <v>0</v>
          </cell>
          <cell r="W943">
            <v>248170</v>
          </cell>
          <cell r="X943">
            <v>3085</v>
          </cell>
          <cell r="Y943">
            <v>0</v>
          </cell>
          <cell r="Z943">
            <v>0</v>
          </cell>
          <cell r="AA943">
            <v>0</v>
          </cell>
          <cell r="AB943">
            <v>251255</v>
          </cell>
          <cell r="AC943">
            <v>0</v>
          </cell>
          <cell r="AD943">
            <v>0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 t="e">
            <v>#REF!</v>
          </cell>
          <cell r="AU943" t="str">
            <v/>
          </cell>
          <cell r="AV943" t="str">
            <v/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  <cell r="BF943">
            <v>0</v>
          </cell>
          <cell r="BG943" t="str">
            <v/>
          </cell>
          <cell r="BH943">
            <v>0.7685096256782632</v>
          </cell>
        </row>
        <row r="944">
          <cell r="A944" t="str">
            <v>2042-810</v>
          </cell>
          <cell r="B944" t="str">
            <v xml:space="preserve">BTA-CINE COLOMBIA SA                              </v>
          </cell>
          <cell r="C944">
            <v>0</v>
          </cell>
          <cell r="D944">
            <v>0</v>
          </cell>
          <cell r="E944">
            <v>0</v>
          </cell>
          <cell r="F944">
            <v>0</v>
          </cell>
          <cell r="G944">
            <v>0</v>
          </cell>
          <cell r="H944">
            <v>0</v>
          </cell>
          <cell r="I944">
            <v>0</v>
          </cell>
          <cell r="J944">
            <v>0</v>
          </cell>
          <cell r="K944">
            <v>0</v>
          </cell>
          <cell r="L944">
            <v>0</v>
          </cell>
          <cell r="M944">
            <v>0</v>
          </cell>
          <cell r="N944">
            <v>0</v>
          </cell>
          <cell r="O944">
            <v>0</v>
          </cell>
          <cell r="P944">
            <v>0</v>
          </cell>
          <cell r="Q944">
            <v>0</v>
          </cell>
          <cell r="R944">
            <v>0</v>
          </cell>
          <cell r="S944">
            <v>0</v>
          </cell>
          <cell r="T944">
            <v>0</v>
          </cell>
          <cell r="U944">
            <v>0</v>
          </cell>
          <cell r="V944">
            <v>69150</v>
          </cell>
          <cell r="W944">
            <v>0</v>
          </cell>
          <cell r="X944">
            <v>0</v>
          </cell>
          <cell r="Y944">
            <v>0</v>
          </cell>
          <cell r="Z944">
            <v>0</v>
          </cell>
          <cell r="AA944">
            <v>0</v>
          </cell>
          <cell r="AB944">
            <v>69150</v>
          </cell>
          <cell r="AC944">
            <v>0</v>
          </cell>
          <cell r="AD944">
            <v>0</v>
          </cell>
          <cell r="AE944">
            <v>0</v>
          </cell>
          <cell r="AF944">
            <v>0</v>
          </cell>
          <cell r="AG944">
            <v>0</v>
          </cell>
          <cell r="AH944">
            <v>0</v>
          </cell>
          <cell r="AI944">
            <v>0</v>
          </cell>
          <cell r="AJ944">
            <v>0</v>
          </cell>
          <cell r="AK944">
            <v>0</v>
          </cell>
          <cell r="AL944">
            <v>0</v>
          </cell>
          <cell r="AM944">
            <v>0</v>
          </cell>
          <cell r="AN944">
            <v>0</v>
          </cell>
          <cell r="AO944">
            <v>0</v>
          </cell>
          <cell r="AP944">
            <v>0</v>
          </cell>
          <cell r="AQ944">
            <v>0</v>
          </cell>
          <cell r="AR944">
            <v>0</v>
          </cell>
          <cell r="AS944" t="e">
            <v>#REF!</v>
          </cell>
          <cell r="AU944" t="str">
            <v/>
          </cell>
          <cell r="AV944" t="str">
            <v/>
          </cell>
          <cell r="AW944">
            <v>0</v>
          </cell>
          <cell r="AX944">
            <v>0</v>
          </cell>
          <cell r="AY944">
            <v>0</v>
          </cell>
          <cell r="AZ944">
            <v>0</v>
          </cell>
          <cell r="BA944">
            <v>0</v>
          </cell>
          <cell r="BB944">
            <v>0</v>
          </cell>
          <cell r="BC944">
            <v>0</v>
          </cell>
          <cell r="BD944">
            <v>0</v>
          </cell>
          <cell r="BE944">
            <v>0</v>
          </cell>
          <cell r="BF944">
            <v>0</v>
          </cell>
          <cell r="BG944" t="str">
            <v/>
          </cell>
          <cell r="BH944" t="str">
            <v/>
          </cell>
        </row>
        <row r="945">
          <cell r="A945" t="str">
            <v>2042-811</v>
          </cell>
          <cell r="B945" t="str">
            <v xml:space="preserve">MD-CINE COLOMBIA SA                               </v>
          </cell>
          <cell r="C945">
            <v>0</v>
          </cell>
          <cell r="D945">
            <v>0</v>
          </cell>
          <cell r="E945">
            <v>0</v>
          </cell>
          <cell r="F945">
            <v>0</v>
          </cell>
          <cell r="G945">
            <v>0</v>
          </cell>
          <cell r="H945">
            <v>0</v>
          </cell>
          <cell r="I945">
            <v>0</v>
          </cell>
          <cell r="J945">
            <v>0</v>
          </cell>
          <cell r="K945">
            <v>185543</v>
          </cell>
          <cell r="L945">
            <v>0</v>
          </cell>
          <cell r="M945">
            <v>0</v>
          </cell>
          <cell r="N945">
            <v>0</v>
          </cell>
          <cell r="O945">
            <v>185543</v>
          </cell>
          <cell r="P945">
            <v>0</v>
          </cell>
          <cell r="Q945">
            <v>0</v>
          </cell>
          <cell r="R945">
            <v>0</v>
          </cell>
          <cell r="S945">
            <v>0</v>
          </cell>
          <cell r="T945">
            <v>0</v>
          </cell>
          <cell r="U945">
            <v>0</v>
          </cell>
          <cell r="V945">
            <v>0</v>
          </cell>
          <cell r="W945">
            <v>68000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68000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>
            <v>0</v>
          </cell>
          <cell r="AH945">
            <v>0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 t="e">
            <v>#REF!</v>
          </cell>
          <cell r="AU945" t="str">
            <v/>
          </cell>
          <cell r="AV945" t="str">
            <v/>
          </cell>
          <cell r="AW945">
            <v>0</v>
          </cell>
          <cell r="AX945">
            <v>0</v>
          </cell>
          <cell r="AY945">
            <v>0</v>
          </cell>
          <cell r="AZ945">
            <v>0</v>
          </cell>
          <cell r="BA945">
            <v>0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  <cell r="BF945">
            <v>0</v>
          </cell>
          <cell r="BG945" t="str">
            <v/>
          </cell>
          <cell r="BH945">
            <v>0.36649186441956849</v>
          </cell>
        </row>
        <row r="946">
          <cell r="A946" t="str">
            <v>2042-812</v>
          </cell>
          <cell r="B946" t="str">
            <v xml:space="preserve">MD-CINE COLOMBIA SA                               </v>
          </cell>
          <cell r="C946">
            <v>0</v>
          </cell>
          <cell r="D946">
            <v>0</v>
          </cell>
          <cell r="E946">
            <v>0</v>
          </cell>
          <cell r="F946">
            <v>0</v>
          </cell>
          <cell r="G946">
            <v>0</v>
          </cell>
          <cell r="H946">
            <v>0</v>
          </cell>
          <cell r="I946">
            <v>0</v>
          </cell>
          <cell r="J946">
            <v>0</v>
          </cell>
          <cell r="K946">
            <v>646646</v>
          </cell>
          <cell r="L946">
            <v>0</v>
          </cell>
          <cell r="M946">
            <v>0</v>
          </cell>
          <cell r="N946">
            <v>0</v>
          </cell>
          <cell r="O946">
            <v>646646</v>
          </cell>
          <cell r="P946">
            <v>0</v>
          </cell>
          <cell r="Q946">
            <v>0</v>
          </cell>
          <cell r="R946">
            <v>0</v>
          </cell>
          <cell r="S946">
            <v>0</v>
          </cell>
          <cell r="T946">
            <v>0</v>
          </cell>
          <cell r="U946">
            <v>0</v>
          </cell>
          <cell r="V946">
            <v>0</v>
          </cell>
          <cell r="W946">
            <v>323000</v>
          </cell>
          <cell r="X946">
            <v>46533</v>
          </cell>
          <cell r="Y946">
            <v>3554</v>
          </cell>
          <cell r="Z946">
            <v>0</v>
          </cell>
          <cell r="AA946">
            <v>0</v>
          </cell>
          <cell r="AB946">
            <v>373087</v>
          </cell>
          <cell r="AC946">
            <v>0</v>
          </cell>
          <cell r="AD946">
            <v>0</v>
          </cell>
          <cell r="AE946">
            <v>0</v>
          </cell>
          <cell r="AF946">
            <v>0</v>
          </cell>
          <cell r="AG946">
            <v>0</v>
          </cell>
          <cell r="AH946">
            <v>0</v>
          </cell>
          <cell r="AI946">
            <v>0</v>
          </cell>
          <cell r="AJ946">
            <v>0</v>
          </cell>
          <cell r="AK946">
            <v>0</v>
          </cell>
          <cell r="AL946">
            <v>0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 t="e">
            <v>#REF!</v>
          </cell>
          <cell r="AU946" t="str">
            <v/>
          </cell>
          <cell r="AV946" t="str">
            <v/>
          </cell>
          <cell r="AW946">
            <v>0</v>
          </cell>
          <cell r="AX946">
            <v>0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  <cell r="BF946">
            <v>0</v>
          </cell>
          <cell r="BG946" t="str">
            <v/>
          </cell>
          <cell r="BH946">
            <v>0.5769570986289253</v>
          </cell>
        </row>
        <row r="947">
          <cell r="A947" t="str">
            <v>2042-813</v>
          </cell>
          <cell r="B947" t="str">
            <v xml:space="preserve">CL-CINE COLOMBIA SA                               </v>
          </cell>
          <cell r="C947">
            <v>0</v>
          </cell>
          <cell r="D947">
            <v>0</v>
          </cell>
          <cell r="E947">
            <v>0</v>
          </cell>
          <cell r="F947">
            <v>0</v>
          </cell>
          <cell r="G947">
            <v>0</v>
          </cell>
          <cell r="H947">
            <v>0</v>
          </cell>
          <cell r="I947">
            <v>0</v>
          </cell>
          <cell r="J947">
            <v>328701</v>
          </cell>
          <cell r="K947">
            <v>0</v>
          </cell>
          <cell r="L947">
            <v>0</v>
          </cell>
          <cell r="M947">
            <v>0</v>
          </cell>
          <cell r="N947">
            <v>0</v>
          </cell>
          <cell r="O947">
            <v>328701</v>
          </cell>
          <cell r="P947">
            <v>0</v>
          </cell>
          <cell r="Q947">
            <v>0</v>
          </cell>
          <cell r="R947">
            <v>0</v>
          </cell>
          <cell r="S947">
            <v>0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>
            <v>0</v>
          </cell>
          <cell r="AH947">
            <v>0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 t="e">
            <v>#REF!</v>
          </cell>
          <cell r="AU947" t="str">
            <v/>
          </cell>
          <cell r="AV947" t="str">
            <v/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  <cell r="BF947">
            <v>0</v>
          </cell>
          <cell r="BG947" t="str">
            <v/>
          </cell>
          <cell r="BH947">
            <v>0</v>
          </cell>
        </row>
        <row r="948">
          <cell r="A948" t="str">
            <v>2042-814</v>
          </cell>
          <cell r="B948" t="str">
            <v xml:space="preserve">BTA-CINE COLOMBIA SA.                             </v>
          </cell>
          <cell r="C948">
            <v>0</v>
          </cell>
          <cell r="D948">
            <v>0</v>
          </cell>
          <cell r="E948">
            <v>0</v>
          </cell>
          <cell r="F948">
            <v>0</v>
          </cell>
          <cell r="G948">
            <v>0</v>
          </cell>
          <cell r="H948">
            <v>0</v>
          </cell>
          <cell r="I948">
            <v>0</v>
          </cell>
          <cell r="J948">
            <v>406309</v>
          </cell>
          <cell r="K948">
            <v>0</v>
          </cell>
          <cell r="L948">
            <v>0</v>
          </cell>
          <cell r="M948">
            <v>0</v>
          </cell>
          <cell r="N948">
            <v>0</v>
          </cell>
          <cell r="O948">
            <v>406309</v>
          </cell>
          <cell r="P948">
            <v>0</v>
          </cell>
          <cell r="Q948">
            <v>0</v>
          </cell>
          <cell r="R948">
            <v>0</v>
          </cell>
          <cell r="S948">
            <v>0</v>
          </cell>
          <cell r="T948">
            <v>0</v>
          </cell>
          <cell r="U948">
            <v>0</v>
          </cell>
          <cell r="V948">
            <v>0</v>
          </cell>
          <cell r="W948">
            <v>106484</v>
          </cell>
          <cell r="X948">
            <v>15697</v>
          </cell>
          <cell r="Y948">
            <v>0</v>
          </cell>
          <cell r="Z948">
            <v>0</v>
          </cell>
          <cell r="AA948">
            <v>0</v>
          </cell>
          <cell r="AB948">
            <v>122181</v>
          </cell>
          <cell r="AC948">
            <v>0</v>
          </cell>
          <cell r="AD948">
            <v>0</v>
          </cell>
          <cell r="AE948">
            <v>0</v>
          </cell>
          <cell r="AF948">
            <v>0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 t="e">
            <v>#REF!</v>
          </cell>
          <cell r="AU948" t="str">
            <v/>
          </cell>
          <cell r="AV948" t="str">
            <v/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  <cell r="BF948">
            <v>0</v>
          </cell>
          <cell r="BG948" t="str">
            <v/>
          </cell>
          <cell r="BH948">
            <v>0.30070955848873643</v>
          </cell>
        </row>
        <row r="949">
          <cell r="A949" t="str">
            <v>2042-815</v>
          </cell>
          <cell r="B949" t="str">
            <v xml:space="preserve">BQ-CINE COLOMBIA S.A.                             </v>
          </cell>
          <cell r="C949">
            <v>0</v>
          </cell>
          <cell r="D949">
            <v>0</v>
          </cell>
          <cell r="E949">
            <v>0</v>
          </cell>
          <cell r="F949">
            <v>0</v>
          </cell>
          <cell r="G949">
            <v>0</v>
          </cell>
          <cell r="H949">
            <v>0</v>
          </cell>
          <cell r="I949">
            <v>0</v>
          </cell>
          <cell r="J949">
            <v>438100</v>
          </cell>
          <cell r="K949">
            <v>0</v>
          </cell>
          <cell r="L949">
            <v>0</v>
          </cell>
          <cell r="M949">
            <v>0</v>
          </cell>
          <cell r="N949">
            <v>0</v>
          </cell>
          <cell r="O949">
            <v>438100</v>
          </cell>
          <cell r="P949">
            <v>0</v>
          </cell>
          <cell r="Q949">
            <v>0</v>
          </cell>
          <cell r="R949">
            <v>0</v>
          </cell>
          <cell r="S949">
            <v>0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>
            <v>0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 t="e">
            <v>#REF!</v>
          </cell>
          <cell r="AU949" t="str">
            <v/>
          </cell>
          <cell r="AV949" t="str">
            <v/>
          </cell>
          <cell r="AW949">
            <v>0</v>
          </cell>
          <cell r="AX949">
            <v>0</v>
          </cell>
          <cell r="AY949">
            <v>0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  <cell r="BF949">
            <v>0</v>
          </cell>
          <cell r="BG949" t="str">
            <v/>
          </cell>
          <cell r="BH949">
            <v>0</v>
          </cell>
        </row>
        <row r="950">
          <cell r="A950" t="str">
            <v>2042-816</v>
          </cell>
          <cell r="B950" t="str">
            <v xml:space="preserve">CGENA-CINE COLOMBIA SA                            </v>
          </cell>
          <cell r="C950">
            <v>0</v>
          </cell>
          <cell r="D950">
            <v>0</v>
          </cell>
          <cell r="E950">
            <v>0</v>
          </cell>
          <cell r="F950">
            <v>0</v>
          </cell>
          <cell r="G950">
            <v>0</v>
          </cell>
          <cell r="H950">
            <v>0</v>
          </cell>
          <cell r="I950">
            <v>0</v>
          </cell>
          <cell r="J950">
            <v>0</v>
          </cell>
          <cell r="K950">
            <v>658800</v>
          </cell>
          <cell r="L950">
            <v>0</v>
          </cell>
          <cell r="M950">
            <v>0</v>
          </cell>
          <cell r="N950">
            <v>0</v>
          </cell>
          <cell r="O950">
            <v>658800</v>
          </cell>
          <cell r="P950">
            <v>0</v>
          </cell>
          <cell r="Q950">
            <v>0</v>
          </cell>
          <cell r="R950">
            <v>0</v>
          </cell>
          <cell r="S950">
            <v>0</v>
          </cell>
          <cell r="T950">
            <v>0</v>
          </cell>
          <cell r="U950">
            <v>0</v>
          </cell>
          <cell r="V950">
            <v>0</v>
          </cell>
          <cell r="W950">
            <v>0</v>
          </cell>
          <cell r="X950">
            <v>375000</v>
          </cell>
          <cell r="Y950">
            <v>0</v>
          </cell>
          <cell r="Z950">
            <v>0</v>
          </cell>
          <cell r="AA950">
            <v>0</v>
          </cell>
          <cell r="AB950">
            <v>375000</v>
          </cell>
          <cell r="AC950">
            <v>0</v>
          </cell>
          <cell r="AD950">
            <v>0</v>
          </cell>
          <cell r="AE950">
            <v>0</v>
          </cell>
          <cell r="AF950">
            <v>0</v>
          </cell>
          <cell r="AG950">
            <v>0</v>
          </cell>
          <cell r="AH950">
            <v>0</v>
          </cell>
          <cell r="AI950">
            <v>0</v>
          </cell>
          <cell r="AJ950">
            <v>0</v>
          </cell>
          <cell r="AK950">
            <v>0</v>
          </cell>
          <cell r="AL950">
            <v>0</v>
          </cell>
          <cell r="AM950">
            <v>0</v>
          </cell>
          <cell r="AN950">
            <v>0</v>
          </cell>
          <cell r="AO950">
            <v>0</v>
          </cell>
          <cell r="AP950">
            <v>0</v>
          </cell>
          <cell r="AQ950">
            <v>0</v>
          </cell>
          <cell r="AR950">
            <v>0</v>
          </cell>
          <cell r="AS950" t="e">
            <v>#REF!</v>
          </cell>
          <cell r="AU950" t="str">
            <v/>
          </cell>
          <cell r="AV950" t="str">
            <v/>
          </cell>
          <cell r="AW950">
            <v>0</v>
          </cell>
          <cell r="AX950">
            <v>0</v>
          </cell>
          <cell r="AY950">
            <v>0</v>
          </cell>
          <cell r="AZ950">
            <v>0</v>
          </cell>
          <cell r="BA950">
            <v>0</v>
          </cell>
          <cell r="BB950">
            <v>0</v>
          </cell>
          <cell r="BC950">
            <v>0</v>
          </cell>
          <cell r="BD950">
            <v>0</v>
          </cell>
          <cell r="BE950">
            <v>0</v>
          </cell>
          <cell r="BF950">
            <v>0</v>
          </cell>
          <cell r="BG950" t="str">
            <v/>
          </cell>
          <cell r="BH950">
            <v>0.56921675774134795</v>
          </cell>
        </row>
        <row r="951">
          <cell r="A951" t="str">
            <v>2042-817</v>
          </cell>
          <cell r="B951" t="str">
            <v xml:space="preserve">CGENA-CINE COLOMBIA SA                            </v>
          </cell>
          <cell r="C951">
            <v>0</v>
          </cell>
          <cell r="D951">
            <v>0</v>
          </cell>
          <cell r="E951">
            <v>0</v>
          </cell>
          <cell r="F951">
            <v>0</v>
          </cell>
          <cell r="G951">
            <v>0</v>
          </cell>
          <cell r="H951">
            <v>0</v>
          </cell>
          <cell r="I951">
            <v>0</v>
          </cell>
          <cell r="J951">
            <v>0</v>
          </cell>
          <cell r="K951">
            <v>356400</v>
          </cell>
          <cell r="L951">
            <v>0</v>
          </cell>
          <cell r="M951">
            <v>0</v>
          </cell>
          <cell r="N951">
            <v>0</v>
          </cell>
          <cell r="O951">
            <v>356400</v>
          </cell>
          <cell r="P951">
            <v>0</v>
          </cell>
          <cell r="Q951">
            <v>0</v>
          </cell>
          <cell r="R951">
            <v>0</v>
          </cell>
          <cell r="S951">
            <v>0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375000</v>
          </cell>
          <cell r="Y951">
            <v>0</v>
          </cell>
          <cell r="Z951">
            <v>0</v>
          </cell>
          <cell r="AA951">
            <v>2198</v>
          </cell>
          <cell r="AB951">
            <v>377198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 t="e">
            <v>#REF!</v>
          </cell>
          <cell r="AU951" t="str">
            <v/>
          </cell>
          <cell r="AV951" t="str">
            <v/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  <cell r="BF951">
            <v>0</v>
          </cell>
          <cell r="BG951" t="str">
            <v/>
          </cell>
          <cell r="BH951">
            <v>1.0583557800224468</v>
          </cell>
        </row>
        <row r="952">
          <cell r="A952" t="str">
            <v>2042-818</v>
          </cell>
          <cell r="B952" t="str">
            <v xml:space="preserve">BMGA-CINE COLOMBIA S.A.                           </v>
          </cell>
          <cell r="C952">
            <v>0</v>
          </cell>
          <cell r="D952">
            <v>0</v>
          </cell>
          <cell r="E952">
            <v>0</v>
          </cell>
          <cell r="F952">
            <v>0</v>
          </cell>
          <cell r="G952">
            <v>0</v>
          </cell>
          <cell r="H952">
            <v>0</v>
          </cell>
          <cell r="I952">
            <v>0</v>
          </cell>
          <cell r="J952">
            <v>0</v>
          </cell>
          <cell r="K952">
            <v>1963240</v>
          </cell>
          <cell r="L952">
            <v>0</v>
          </cell>
          <cell r="M952">
            <v>0</v>
          </cell>
          <cell r="N952">
            <v>0</v>
          </cell>
          <cell r="O952">
            <v>1963240</v>
          </cell>
          <cell r="P952">
            <v>0</v>
          </cell>
          <cell r="Q952">
            <v>0</v>
          </cell>
          <cell r="R952">
            <v>0</v>
          </cell>
          <cell r="S952">
            <v>0</v>
          </cell>
          <cell r="T952">
            <v>0</v>
          </cell>
          <cell r="U952">
            <v>0</v>
          </cell>
          <cell r="V952">
            <v>0</v>
          </cell>
          <cell r="W952">
            <v>2005815</v>
          </cell>
          <cell r="X952">
            <v>1243000</v>
          </cell>
          <cell r="Y952">
            <v>0</v>
          </cell>
          <cell r="Z952">
            <v>7600</v>
          </cell>
          <cell r="AA952">
            <v>0</v>
          </cell>
          <cell r="AB952">
            <v>3256415</v>
          </cell>
          <cell r="AC952">
            <v>0</v>
          </cell>
          <cell r="AD952">
            <v>0</v>
          </cell>
          <cell r="AE952">
            <v>0</v>
          </cell>
          <cell r="AF952">
            <v>0</v>
          </cell>
          <cell r="AG952">
            <v>0</v>
          </cell>
          <cell r="AH952">
            <v>0</v>
          </cell>
          <cell r="AI952">
            <v>0</v>
          </cell>
          <cell r="AJ952">
            <v>0</v>
          </cell>
          <cell r="AK952">
            <v>0</v>
          </cell>
          <cell r="AL952">
            <v>0</v>
          </cell>
          <cell r="AM952">
            <v>0</v>
          </cell>
          <cell r="AN952">
            <v>0</v>
          </cell>
          <cell r="AO952">
            <v>0</v>
          </cell>
          <cell r="AP952">
            <v>0</v>
          </cell>
          <cell r="AQ952">
            <v>0</v>
          </cell>
          <cell r="AR952">
            <v>0</v>
          </cell>
          <cell r="AS952" t="e">
            <v>#REF!</v>
          </cell>
          <cell r="AU952" t="str">
            <v/>
          </cell>
          <cell r="AV952" t="str">
            <v/>
          </cell>
          <cell r="AW952">
            <v>0</v>
          </cell>
          <cell r="AX952">
            <v>0</v>
          </cell>
          <cell r="AY952">
            <v>0</v>
          </cell>
          <cell r="AZ952">
            <v>0</v>
          </cell>
          <cell r="BA952">
            <v>0</v>
          </cell>
          <cell r="BB952">
            <v>0</v>
          </cell>
          <cell r="BC952">
            <v>0</v>
          </cell>
          <cell r="BD952">
            <v>0</v>
          </cell>
          <cell r="BE952">
            <v>0</v>
          </cell>
          <cell r="BF952">
            <v>0</v>
          </cell>
          <cell r="BG952" t="str">
            <v/>
          </cell>
          <cell r="BH952">
            <v>1.6586943012571056</v>
          </cell>
        </row>
        <row r="953">
          <cell r="A953" t="str">
            <v>2042-819</v>
          </cell>
          <cell r="B953" t="str">
            <v xml:space="preserve">CL-CINE COLOMBIA SA                               </v>
          </cell>
          <cell r="C953">
            <v>0</v>
          </cell>
          <cell r="D953">
            <v>0</v>
          </cell>
          <cell r="E953">
            <v>0</v>
          </cell>
          <cell r="F953">
            <v>0</v>
          </cell>
          <cell r="G953">
            <v>0</v>
          </cell>
          <cell r="H953">
            <v>0</v>
          </cell>
          <cell r="I953">
            <v>0</v>
          </cell>
          <cell r="J953">
            <v>0</v>
          </cell>
          <cell r="K953">
            <v>0</v>
          </cell>
          <cell r="L953">
            <v>0</v>
          </cell>
          <cell r="M953">
            <v>2560786</v>
          </cell>
          <cell r="N953">
            <v>0</v>
          </cell>
          <cell r="O953">
            <v>2560786</v>
          </cell>
          <cell r="P953">
            <v>0</v>
          </cell>
          <cell r="Q953">
            <v>0</v>
          </cell>
          <cell r="R953">
            <v>0</v>
          </cell>
          <cell r="S953">
            <v>0</v>
          </cell>
          <cell r="T953">
            <v>0</v>
          </cell>
          <cell r="U953">
            <v>0</v>
          </cell>
          <cell r="V953">
            <v>0</v>
          </cell>
          <cell r="W953">
            <v>0</v>
          </cell>
          <cell r="X953">
            <v>927360</v>
          </cell>
          <cell r="Y953">
            <v>541512</v>
          </cell>
          <cell r="Z953">
            <v>470651</v>
          </cell>
          <cell r="AA953">
            <v>40000</v>
          </cell>
          <cell r="AB953">
            <v>1979523</v>
          </cell>
          <cell r="AC953">
            <v>0</v>
          </cell>
          <cell r="AD953">
            <v>0</v>
          </cell>
          <cell r="AE953">
            <v>0</v>
          </cell>
          <cell r="AF953">
            <v>0</v>
          </cell>
          <cell r="AG953">
            <v>0</v>
          </cell>
          <cell r="AH953">
            <v>0</v>
          </cell>
          <cell r="AI953">
            <v>0</v>
          </cell>
          <cell r="AJ953">
            <v>0</v>
          </cell>
          <cell r="AK953">
            <v>0</v>
          </cell>
          <cell r="AL953">
            <v>0</v>
          </cell>
          <cell r="AM953">
            <v>0</v>
          </cell>
          <cell r="AN953">
            <v>0</v>
          </cell>
          <cell r="AO953">
            <v>0</v>
          </cell>
          <cell r="AP953">
            <v>0</v>
          </cell>
          <cell r="AQ953">
            <v>0</v>
          </cell>
          <cell r="AR953">
            <v>0</v>
          </cell>
          <cell r="AS953" t="e">
            <v>#REF!</v>
          </cell>
          <cell r="AU953" t="str">
            <v/>
          </cell>
          <cell r="AV953" t="str">
            <v/>
          </cell>
          <cell r="AW953">
            <v>0</v>
          </cell>
          <cell r="AX953">
            <v>0</v>
          </cell>
          <cell r="AY953">
            <v>0</v>
          </cell>
          <cell r="AZ953">
            <v>0</v>
          </cell>
          <cell r="BA953">
            <v>0</v>
          </cell>
          <cell r="BB953">
            <v>0</v>
          </cell>
          <cell r="BC953">
            <v>0</v>
          </cell>
          <cell r="BD953">
            <v>0</v>
          </cell>
          <cell r="BE953">
            <v>0</v>
          </cell>
          <cell r="BF953">
            <v>0</v>
          </cell>
          <cell r="BG953" t="str">
            <v/>
          </cell>
          <cell r="BH953">
            <v>0.77301383247174893</v>
          </cell>
        </row>
        <row r="954">
          <cell r="A954" t="str">
            <v>2042-820</v>
          </cell>
          <cell r="B954" t="str">
            <v xml:space="preserve">MD-CINE COLOMBIA SA                               </v>
          </cell>
          <cell r="C954">
            <v>0</v>
          </cell>
          <cell r="D954">
            <v>0</v>
          </cell>
          <cell r="E954">
            <v>0</v>
          </cell>
          <cell r="F954">
            <v>0</v>
          </cell>
          <cell r="G954">
            <v>0</v>
          </cell>
          <cell r="H954">
            <v>0</v>
          </cell>
          <cell r="I954">
            <v>0</v>
          </cell>
          <cell r="J954">
            <v>0</v>
          </cell>
          <cell r="K954">
            <v>404547</v>
          </cell>
          <cell r="L954">
            <v>0</v>
          </cell>
          <cell r="M954">
            <v>0</v>
          </cell>
          <cell r="N954">
            <v>0</v>
          </cell>
          <cell r="O954">
            <v>404547</v>
          </cell>
          <cell r="P954">
            <v>0</v>
          </cell>
          <cell r="Q954">
            <v>0</v>
          </cell>
          <cell r="R954">
            <v>0</v>
          </cell>
          <cell r="S954">
            <v>0</v>
          </cell>
          <cell r="T954">
            <v>0</v>
          </cell>
          <cell r="U954">
            <v>0</v>
          </cell>
          <cell r="V954">
            <v>0</v>
          </cell>
          <cell r="W954">
            <v>194000</v>
          </cell>
          <cell r="X954">
            <v>0</v>
          </cell>
          <cell r="Y954">
            <v>0</v>
          </cell>
          <cell r="Z954">
            <v>0</v>
          </cell>
          <cell r="AA954">
            <v>0</v>
          </cell>
          <cell r="AB954">
            <v>194000</v>
          </cell>
          <cell r="AC954">
            <v>0</v>
          </cell>
          <cell r="AD954">
            <v>0</v>
          </cell>
          <cell r="AE954">
            <v>0</v>
          </cell>
          <cell r="AF954">
            <v>0</v>
          </cell>
          <cell r="AG954">
            <v>0</v>
          </cell>
          <cell r="AH954">
            <v>0</v>
          </cell>
          <cell r="AI954">
            <v>0</v>
          </cell>
          <cell r="AJ954">
            <v>0</v>
          </cell>
          <cell r="AK954">
            <v>0</v>
          </cell>
          <cell r="AL954">
            <v>0</v>
          </cell>
          <cell r="AM954">
            <v>0</v>
          </cell>
          <cell r="AN954">
            <v>0</v>
          </cell>
          <cell r="AO954">
            <v>0</v>
          </cell>
          <cell r="AP954">
            <v>0</v>
          </cell>
          <cell r="AQ954">
            <v>0</v>
          </cell>
          <cell r="AR954">
            <v>0</v>
          </cell>
          <cell r="AS954" t="e">
            <v>#REF!</v>
          </cell>
          <cell r="AU954" t="str">
            <v/>
          </cell>
          <cell r="AV954" t="str">
            <v/>
          </cell>
          <cell r="AW954">
            <v>0</v>
          </cell>
          <cell r="AX954">
            <v>0</v>
          </cell>
          <cell r="AY954">
            <v>0</v>
          </cell>
          <cell r="AZ954">
            <v>0</v>
          </cell>
          <cell r="BA954">
            <v>0</v>
          </cell>
          <cell r="BB954">
            <v>0</v>
          </cell>
          <cell r="BC954">
            <v>0</v>
          </cell>
          <cell r="BD954">
            <v>0</v>
          </cell>
          <cell r="BE954">
            <v>0</v>
          </cell>
          <cell r="BF954">
            <v>0</v>
          </cell>
          <cell r="BG954" t="str">
            <v/>
          </cell>
          <cell r="BH954">
            <v>0.47954872981384117</v>
          </cell>
        </row>
        <row r="955">
          <cell r="A955" t="str">
            <v>2042-821</v>
          </cell>
          <cell r="B955" t="str">
            <v xml:space="preserve">BTA-CINE COLOMBIA S.A.                            </v>
          </cell>
          <cell r="C955">
            <v>0</v>
          </cell>
          <cell r="D955">
            <v>0</v>
          </cell>
          <cell r="E955">
            <v>0</v>
          </cell>
          <cell r="F955">
            <v>0</v>
          </cell>
          <cell r="G955">
            <v>0</v>
          </cell>
          <cell r="H955">
            <v>0</v>
          </cell>
          <cell r="I955">
            <v>0</v>
          </cell>
          <cell r="J955">
            <v>0</v>
          </cell>
          <cell r="K955">
            <v>0</v>
          </cell>
          <cell r="L955">
            <v>0</v>
          </cell>
          <cell r="M955">
            <v>0</v>
          </cell>
          <cell r="N955">
            <v>724647</v>
          </cell>
          <cell r="O955">
            <v>724647</v>
          </cell>
          <cell r="P955">
            <v>0</v>
          </cell>
          <cell r="Q955">
            <v>0</v>
          </cell>
          <cell r="R955">
            <v>0</v>
          </cell>
          <cell r="S955">
            <v>0</v>
          </cell>
          <cell r="T955">
            <v>0</v>
          </cell>
          <cell r="U955">
            <v>0</v>
          </cell>
          <cell r="V955">
            <v>0</v>
          </cell>
          <cell r="W955">
            <v>3562348</v>
          </cell>
          <cell r="X955">
            <v>-3276148</v>
          </cell>
          <cell r="Y955">
            <v>0</v>
          </cell>
          <cell r="Z955">
            <v>0</v>
          </cell>
          <cell r="AA955">
            <v>0</v>
          </cell>
          <cell r="AB955">
            <v>286200</v>
          </cell>
          <cell r="AC955">
            <v>0</v>
          </cell>
          <cell r="AD955">
            <v>0</v>
          </cell>
          <cell r="AE955">
            <v>0</v>
          </cell>
          <cell r="AF955">
            <v>0</v>
          </cell>
          <cell r="AG955">
            <v>0</v>
          </cell>
          <cell r="AH955">
            <v>0</v>
          </cell>
          <cell r="AI955">
            <v>0</v>
          </cell>
          <cell r="AJ955">
            <v>0</v>
          </cell>
          <cell r="AK955">
            <v>0</v>
          </cell>
          <cell r="AL955">
            <v>0</v>
          </cell>
          <cell r="AM955">
            <v>0</v>
          </cell>
          <cell r="AN955">
            <v>0</v>
          </cell>
          <cell r="AO955">
            <v>787213</v>
          </cell>
          <cell r="AP955">
            <v>0</v>
          </cell>
          <cell r="AQ955">
            <v>0</v>
          </cell>
          <cell r="AR955">
            <v>0</v>
          </cell>
          <cell r="AS955" t="e">
            <v>#REF!</v>
          </cell>
          <cell r="AU955" t="str">
            <v/>
          </cell>
          <cell r="AV955" t="str">
            <v/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  <cell r="BF955">
            <v>0</v>
          </cell>
          <cell r="BG955" t="str">
            <v/>
          </cell>
          <cell r="BH955">
            <v>0.3949509209311568</v>
          </cell>
        </row>
        <row r="956">
          <cell r="A956" t="str">
            <v>2042-822</v>
          </cell>
          <cell r="B956" t="str">
            <v xml:space="preserve">MD-CINE COLOMBIA SA                               </v>
          </cell>
          <cell r="C956">
            <v>0</v>
          </cell>
          <cell r="D956">
            <v>0</v>
          </cell>
          <cell r="E956">
            <v>0</v>
          </cell>
          <cell r="F956">
            <v>0</v>
          </cell>
          <cell r="G956">
            <v>0</v>
          </cell>
          <cell r="H956">
            <v>0</v>
          </cell>
          <cell r="I956">
            <v>0</v>
          </cell>
          <cell r="J956">
            <v>0</v>
          </cell>
          <cell r="K956">
            <v>689546</v>
          </cell>
          <cell r="L956">
            <v>0</v>
          </cell>
          <cell r="M956">
            <v>0</v>
          </cell>
          <cell r="N956">
            <v>0</v>
          </cell>
          <cell r="O956">
            <v>689546</v>
          </cell>
          <cell r="P956">
            <v>0</v>
          </cell>
          <cell r="Q956">
            <v>0</v>
          </cell>
          <cell r="R956">
            <v>0</v>
          </cell>
          <cell r="S956">
            <v>0</v>
          </cell>
          <cell r="T956">
            <v>0</v>
          </cell>
          <cell r="U956">
            <v>0</v>
          </cell>
          <cell r="V956">
            <v>0</v>
          </cell>
          <cell r="W956">
            <v>294000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294000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>
            <v>0</v>
          </cell>
          <cell r="AO956">
            <v>0</v>
          </cell>
          <cell r="AP956">
            <v>0</v>
          </cell>
          <cell r="AQ956">
            <v>0</v>
          </cell>
          <cell r="AR956">
            <v>0</v>
          </cell>
          <cell r="AS956" t="e">
            <v>#REF!</v>
          </cell>
          <cell r="AU956" t="str">
            <v/>
          </cell>
          <cell r="AV956" t="str">
            <v/>
          </cell>
          <cell r="AW956">
            <v>0</v>
          </cell>
          <cell r="AX956">
            <v>0</v>
          </cell>
          <cell r="AY956">
            <v>0</v>
          </cell>
          <cell r="AZ956">
            <v>0</v>
          </cell>
          <cell r="BA956">
            <v>0</v>
          </cell>
          <cell r="BB956">
            <v>0</v>
          </cell>
          <cell r="BC956">
            <v>0</v>
          </cell>
          <cell r="BD956">
            <v>0</v>
          </cell>
          <cell r="BE956">
            <v>0</v>
          </cell>
          <cell r="BF956">
            <v>0</v>
          </cell>
          <cell r="BG956" t="str">
            <v/>
          </cell>
          <cell r="BH956">
            <v>0.42636749397429613</v>
          </cell>
        </row>
        <row r="957">
          <cell r="A957" t="str">
            <v>2042-823</v>
          </cell>
          <cell r="B957" t="str">
            <v xml:space="preserve">MD-CINE COLOMBIA SA                               </v>
          </cell>
          <cell r="C957">
            <v>0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0</v>
          </cell>
          <cell r="K957">
            <v>1449162</v>
          </cell>
          <cell r="L957">
            <v>0</v>
          </cell>
          <cell r="M957">
            <v>0</v>
          </cell>
          <cell r="N957">
            <v>0</v>
          </cell>
          <cell r="O957">
            <v>1449162</v>
          </cell>
          <cell r="P957">
            <v>0</v>
          </cell>
          <cell r="Q957">
            <v>0</v>
          </cell>
          <cell r="R957">
            <v>0</v>
          </cell>
          <cell r="S957">
            <v>0</v>
          </cell>
          <cell r="T957">
            <v>0</v>
          </cell>
          <cell r="U957">
            <v>0</v>
          </cell>
          <cell r="V957">
            <v>0</v>
          </cell>
          <cell r="W957">
            <v>612000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612000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>
            <v>0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 t="e">
            <v>#REF!</v>
          </cell>
          <cell r="AU957" t="str">
            <v/>
          </cell>
          <cell r="AV957" t="str">
            <v/>
          </cell>
          <cell r="AW957">
            <v>0</v>
          </cell>
          <cell r="AX957">
            <v>0</v>
          </cell>
          <cell r="AY957">
            <v>0</v>
          </cell>
          <cell r="AZ957">
            <v>0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  <cell r="BF957">
            <v>0</v>
          </cell>
          <cell r="BG957" t="str">
            <v/>
          </cell>
          <cell r="BH957">
            <v>0.42231303332546671</v>
          </cell>
        </row>
        <row r="958">
          <cell r="A958" t="str">
            <v>2042-824</v>
          </cell>
          <cell r="B958" t="str">
            <v xml:space="preserve">MD-CINE COLOMBIA SA                               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>
            <v>2910000</v>
          </cell>
          <cell r="N958">
            <v>0</v>
          </cell>
          <cell r="O958">
            <v>2910000</v>
          </cell>
          <cell r="P958">
            <v>0</v>
          </cell>
          <cell r="Q958">
            <v>0</v>
          </cell>
          <cell r="R958">
            <v>0</v>
          </cell>
          <cell r="S958">
            <v>0</v>
          </cell>
          <cell r="T958">
            <v>0</v>
          </cell>
          <cell r="U958">
            <v>0</v>
          </cell>
          <cell r="V958">
            <v>0</v>
          </cell>
          <cell r="W958">
            <v>0</v>
          </cell>
          <cell r="X958">
            <v>1220089</v>
          </cell>
          <cell r="Y958">
            <v>76997</v>
          </cell>
          <cell r="Z958">
            <v>0</v>
          </cell>
          <cell r="AA958">
            <v>350000</v>
          </cell>
          <cell r="AB958">
            <v>1647086</v>
          </cell>
          <cell r="AC958">
            <v>0</v>
          </cell>
          <cell r="AD958">
            <v>0</v>
          </cell>
          <cell r="AE958">
            <v>0</v>
          </cell>
          <cell r="AF958">
            <v>0</v>
          </cell>
          <cell r="AG958">
            <v>0</v>
          </cell>
          <cell r="AH958">
            <v>0</v>
          </cell>
          <cell r="AI958">
            <v>0</v>
          </cell>
          <cell r="AJ958">
            <v>0</v>
          </cell>
          <cell r="AK958">
            <v>0</v>
          </cell>
          <cell r="AL958">
            <v>0</v>
          </cell>
          <cell r="AM958">
            <v>0</v>
          </cell>
          <cell r="AN958">
            <v>0</v>
          </cell>
          <cell r="AO958">
            <v>0</v>
          </cell>
          <cell r="AP958">
            <v>0</v>
          </cell>
          <cell r="AQ958">
            <v>0</v>
          </cell>
          <cell r="AR958">
            <v>0</v>
          </cell>
          <cell r="AS958" t="e">
            <v>#REF!</v>
          </cell>
          <cell r="AU958" t="str">
            <v/>
          </cell>
          <cell r="AV958" t="str">
            <v/>
          </cell>
          <cell r="AW958">
            <v>0</v>
          </cell>
          <cell r="AX958">
            <v>0</v>
          </cell>
          <cell r="AY958">
            <v>0</v>
          </cell>
          <cell r="AZ958">
            <v>0</v>
          </cell>
          <cell r="BA958">
            <v>0</v>
          </cell>
          <cell r="BB958">
            <v>0</v>
          </cell>
          <cell r="BC958">
            <v>0</v>
          </cell>
          <cell r="BD958">
            <v>0</v>
          </cell>
          <cell r="BE958">
            <v>0</v>
          </cell>
          <cell r="BF958">
            <v>0</v>
          </cell>
          <cell r="BG958" t="str">
            <v/>
          </cell>
          <cell r="BH958">
            <v>0.56600893470790381</v>
          </cell>
        </row>
        <row r="959">
          <cell r="A959" t="str">
            <v>2042-825</v>
          </cell>
          <cell r="B959" t="str">
            <v xml:space="preserve">BTA-CINE COLOMBIA SA                              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>
            <v>0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1057485</v>
          </cell>
          <cell r="M959">
            <v>0</v>
          </cell>
          <cell r="N959">
            <v>0</v>
          </cell>
          <cell r="O959">
            <v>1057485</v>
          </cell>
          <cell r="P959">
            <v>0</v>
          </cell>
          <cell r="Q959">
            <v>0</v>
          </cell>
          <cell r="R959">
            <v>0</v>
          </cell>
          <cell r="S959">
            <v>0</v>
          </cell>
          <cell r="T959">
            <v>0</v>
          </cell>
          <cell r="U959">
            <v>0</v>
          </cell>
          <cell r="V959">
            <v>0</v>
          </cell>
          <cell r="W959">
            <v>0</v>
          </cell>
          <cell r="X959">
            <v>0</v>
          </cell>
          <cell r="Y959">
            <v>455000</v>
          </cell>
          <cell r="Z959">
            <v>0</v>
          </cell>
          <cell r="AA959">
            <v>0</v>
          </cell>
          <cell r="AB959">
            <v>455000</v>
          </cell>
          <cell r="AC959">
            <v>0</v>
          </cell>
          <cell r="AD959">
            <v>0</v>
          </cell>
          <cell r="AE959">
            <v>0</v>
          </cell>
          <cell r="AF959">
            <v>0</v>
          </cell>
          <cell r="AG959">
            <v>0</v>
          </cell>
          <cell r="AH959">
            <v>0</v>
          </cell>
          <cell r="AI959">
            <v>0</v>
          </cell>
          <cell r="AJ959">
            <v>0</v>
          </cell>
          <cell r="AK959">
            <v>0</v>
          </cell>
          <cell r="AL959">
            <v>0</v>
          </cell>
          <cell r="AM959">
            <v>0</v>
          </cell>
          <cell r="AN959">
            <v>0</v>
          </cell>
          <cell r="AO959">
            <v>0</v>
          </cell>
          <cell r="AP959">
            <v>0</v>
          </cell>
          <cell r="AQ959">
            <v>0</v>
          </cell>
          <cell r="AR959">
            <v>0</v>
          </cell>
          <cell r="AS959" t="e">
            <v>#REF!</v>
          </cell>
          <cell r="AU959" t="str">
            <v/>
          </cell>
          <cell r="AV959" t="str">
            <v/>
          </cell>
          <cell r="AW959">
            <v>0</v>
          </cell>
          <cell r="AX959">
            <v>0</v>
          </cell>
          <cell r="AY959">
            <v>0</v>
          </cell>
          <cell r="AZ959">
            <v>0</v>
          </cell>
          <cell r="BA959">
            <v>0</v>
          </cell>
          <cell r="BB959">
            <v>0</v>
          </cell>
          <cell r="BC959">
            <v>0</v>
          </cell>
          <cell r="BD959">
            <v>0</v>
          </cell>
          <cell r="BE959">
            <v>0</v>
          </cell>
          <cell r="BF959">
            <v>0</v>
          </cell>
          <cell r="BG959" t="str">
            <v/>
          </cell>
          <cell r="BH959">
            <v>0.43026615034728627</v>
          </cell>
        </row>
        <row r="960">
          <cell r="A960" t="str">
            <v>2042-826</v>
          </cell>
          <cell r="B960" t="str">
            <v xml:space="preserve">CL-CINE COLOMBIA SA                               </v>
          </cell>
          <cell r="C960">
            <v>0</v>
          </cell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  <cell r="I960">
            <v>0</v>
          </cell>
          <cell r="J960">
            <v>0</v>
          </cell>
          <cell r="K960">
            <v>1569671</v>
          </cell>
          <cell r="L960">
            <v>0</v>
          </cell>
          <cell r="M960">
            <v>0</v>
          </cell>
          <cell r="N960">
            <v>0</v>
          </cell>
          <cell r="O960">
            <v>1569671</v>
          </cell>
          <cell r="P960">
            <v>0</v>
          </cell>
          <cell r="Q960">
            <v>0</v>
          </cell>
          <cell r="R960">
            <v>0</v>
          </cell>
          <cell r="S960">
            <v>0</v>
          </cell>
          <cell r="T960">
            <v>0</v>
          </cell>
          <cell r="U960">
            <v>0</v>
          </cell>
          <cell r="V960">
            <v>0</v>
          </cell>
          <cell r="W960">
            <v>0</v>
          </cell>
          <cell r="X960">
            <v>656591</v>
          </cell>
          <cell r="Y960">
            <v>9419</v>
          </cell>
          <cell r="Z960">
            <v>0</v>
          </cell>
          <cell r="AA960">
            <v>0</v>
          </cell>
          <cell r="AB960">
            <v>666010</v>
          </cell>
          <cell r="AC960">
            <v>0</v>
          </cell>
          <cell r="AD960">
            <v>0</v>
          </cell>
          <cell r="AE960">
            <v>0</v>
          </cell>
          <cell r="AF960">
            <v>0</v>
          </cell>
          <cell r="AG960">
            <v>0</v>
          </cell>
          <cell r="AH960">
            <v>0</v>
          </cell>
          <cell r="AI960">
            <v>0</v>
          </cell>
          <cell r="AJ960">
            <v>0</v>
          </cell>
          <cell r="AK960">
            <v>0</v>
          </cell>
          <cell r="AL960">
            <v>0</v>
          </cell>
          <cell r="AM960">
            <v>0</v>
          </cell>
          <cell r="AN960">
            <v>0</v>
          </cell>
          <cell r="AO960">
            <v>0</v>
          </cell>
          <cell r="AP960">
            <v>0</v>
          </cell>
          <cell r="AQ960">
            <v>0</v>
          </cell>
          <cell r="AR960">
            <v>0</v>
          </cell>
          <cell r="AS960" t="e">
            <v>#REF!</v>
          </cell>
          <cell r="AU960" t="str">
            <v/>
          </cell>
          <cell r="AV960" t="str">
            <v/>
          </cell>
          <cell r="AW960">
            <v>0</v>
          </cell>
          <cell r="AX960">
            <v>0</v>
          </cell>
          <cell r="AY960">
            <v>0</v>
          </cell>
          <cell r="AZ960">
            <v>0</v>
          </cell>
          <cell r="BA960">
            <v>0</v>
          </cell>
          <cell r="BB960">
            <v>0</v>
          </cell>
          <cell r="BC960">
            <v>0</v>
          </cell>
          <cell r="BD960">
            <v>0</v>
          </cell>
          <cell r="BE960">
            <v>0</v>
          </cell>
          <cell r="BF960">
            <v>0</v>
          </cell>
          <cell r="BG960" t="str">
            <v/>
          </cell>
          <cell r="BH960">
            <v>0.42429910471684829</v>
          </cell>
        </row>
        <row r="961">
          <cell r="A961" t="str">
            <v>2042-827</v>
          </cell>
          <cell r="B961" t="str">
            <v xml:space="preserve">CGENA-CINE COLOMBIA S.A.                          </v>
          </cell>
          <cell r="C961">
            <v>0</v>
          </cell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  <cell r="I961">
            <v>0</v>
          </cell>
          <cell r="J961">
            <v>0</v>
          </cell>
          <cell r="K961">
            <v>1147500</v>
          </cell>
          <cell r="L961">
            <v>0</v>
          </cell>
          <cell r="M961">
            <v>0</v>
          </cell>
          <cell r="N961">
            <v>0</v>
          </cell>
          <cell r="O961">
            <v>1147500</v>
          </cell>
          <cell r="P961">
            <v>0</v>
          </cell>
          <cell r="Q961">
            <v>0</v>
          </cell>
          <cell r="R961">
            <v>0</v>
          </cell>
          <cell r="S961">
            <v>0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800000</v>
          </cell>
          <cell r="Y961">
            <v>0</v>
          </cell>
          <cell r="Z961">
            <v>0</v>
          </cell>
          <cell r="AA961">
            <v>0</v>
          </cell>
          <cell r="AB961">
            <v>800000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 t="e">
            <v>#REF!</v>
          </cell>
          <cell r="AU961" t="str">
            <v/>
          </cell>
          <cell r="AV961" t="str">
            <v/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  <cell r="BF961">
            <v>0</v>
          </cell>
          <cell r="BG961" t="str">
            <v/>
          </cell>
          <cell r="BH961">
            <v>0.69716775599128544</v>
          </cell>
        </row>
        <row r="962">
          <cell r="A962" t="str">
            <v>2042-828</v>
          </cell>
          <cell r="B962" t="str">
            <v xml:space="preserve">BQ-CINE COLOMBIA SA                               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>
            <v>0</v>
          </cell>
          <cell r="H962">
            <v>0</v>
          </cell>
          <cell r="I962">
            <v>0</v>
          </cell>
          <cell r="J962">
            <v>0</v>
          </cell>
          <cell r="K962">
            <v>0</v>
          </cell>
          <cell r="L962">
            <v>585000</v>
          </cell>
          <cell r="M962">
            <v>0</v>
          </cell>
          <cell r="N962">
            <v>0</v>
          </cell>
          <cell r="O962">
            <v>585000</v>
          </cell>
          <cell r="P962">
            <v>0</v>
          </cell>
          <cell r="Q962">
            <v>0</v>
          </cell>
          <cell r="R962">
            <v>0</v>
          </cell>
          <cell r="S962">
            <v>0</v>
          </cell>
          <cell r="T962">
            <v>0</v>
          </cell>
          <cell r="U962">
            <v>0</v>
          </cell>
          <cell r="V962">
            <v>0</v>
          </cell>
          <cell r="W962">
            <v>0</v>
          </cell>
          <cell r="X962">
            <v>380000</v>
          </cell>
          <cell r="Y962">
            <v>0</v>
          </cell>
          <cell r="Z962">
            <v>0</v>
          </cell>
          <cell r="AA962">
            <v>0</v>
          </cell>
          <cell r="AB962">
            <v>380000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 t="e">
            <v>#REF!</v>
          </cell>
          <cell r="AU962" t="str">
            <v/>
          </cell>
          <cell r="AV962" t="str">
            <v/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  <cell r="BF962">
            <v>0</v>
          </cell>
          <cell r="BG962" t="str">
            <v/>
          </cell>
          <cell r="BH962">
            <v>0.6495726495726496</v>
          </cell>
        </row>
        <row r="963">
          <cell r="A963" t="str">
            <v>2042-829</v>
          </cell>
          <cell r="B963" t="str">
            <v xml:space="preserve">BQ-CINE COLOMBIA SA                               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>
            <v>0</v>
          </cell>
          <cell r="H963">
            <v>0</v>
          </cell>
          <cell r="I963">
            <v>0</v>
          </cell>
          <cell r="J963">
            <v>0</v>
          </cell>
          <cell r="K963">
            <v>0</v>
          </cell>
          <cell r="L963">
            <v>0</v>
          </cell>
          <cell r="M963">
            <v>252000</v>
          </cell>
          <cell r="N963">
            <v>0</v>
          </cell>
          <cell r="O963">
            <v>252000</v>
          </cell>
          <cell r="P963">
            <v>0</v>
          </cell>
          <cell r="Q963">
            <v>0</v>
          </cell>
          <cell r="R963">
            <v>0</v>
          </cell>
          <cell r="S963">
            <v>0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>
            <v>137724</v>
          </cell>
          <cell r="Y963">
            <v>0</v>
          </cell>
          <cell r="Z963">
            <v>0</v>
          </cell>
          <cell r="AA963">
            <v>0</v>
          </cell>
          <cell r="AB963">
            <v>137724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 t="e">
            <v>#REF!</v>
          </cell>
          <cell r="AU963" t="str">
            <v/>
          </cell>
          <cell r="AV963" t="str">
            <v/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  <cell r="BF963">
            <v>0</v>
          </cell>
          <cell r="BG963" t="str">
            <v/>
          </cell>
          <cell r="BH963">
            <v>0.54652380952380952</v>
          </cell>
        </row>
        <row r="964">
          <cell r="A964" t="str">
            <v>2042-830</v>
          </cell>
          <cell r="B964" t="str">
            <v xml:space="preserve">BTA-CINE COLOMBIA SA                              </v>
          </cell>
          <cell r="C964">
            <v>0</v>
          </cell>
          <cell r="D964">
            <v>0</v>
          </cell>
          <cell r="E964">
            <v>0</v>
          </cell>
          <cell r="F964">
            <v>0</v>
          </cell>
          <cell r="G964">
            <v>0</v>
          </cell>
          <cell r="H964">
            <v>0</v>
          </cell>
          <cell r="I964">
            <v>0</v>
          </cell>
          <cell r="J964">
            <v>0</v>
          </cell>
          <cell r="K964">
            <v>441870</v>
          </cell>
          <cell r="L964">
            <v>0</v>
          </cell>
          <cell r="M964">
            <v>0</v>
          </cell>
          <cell r="N964">
            <v>0</v>
          </cell>
          <cell r="O964">
            <v>441870</v>
          </cell>
          <cell r="P964">
            <v>0</v>
          </cell>
          <cell r="Q964">
            <v>0</v>
          </cell>
          <cell r="R964">
            <v>0</v>
          </cell>
          <cell r="S964">
            <v>0</v>
          </cell>
          <cell r="T964">
            <v>0</v>
          </cell>
          <cell r="U964">
            <v>0</v>
          </cell>
          <cell r="V964">
            <v>0</v>
          </cell>
          <cell r="W964">
            <v>0</v>
          </cell>
          <cell r="X964">
            <v>85970</v>
          </cell>
          <cell r="Y964">
            <v>139255</v>
          </cell>
          <cell r="Z964">
            <v>0</v>
          </cell>
          <cell r="AA964">
            <v>0</v>
          </cell>
          <cell r="AB964">
            <v>225225</v>
          </cell>
          <cell r="AC964">
            <v>0</v>
          </cell>
          <cell r="AD964">
            <v>0</v>
          </cell>
          <cell r="AE964">
            <v>0</v>
          </cell>
          <cell r="AF964">
            <v>0</v>
          </cell>
          <cell r="AG964">
            <v>0</v>
          </cell>
          <cell r="AH964">
            <v>0</v>
          </cell>
          <cell r="AI964">
            <v>0</v>
          </cell>
          <cell r="AJ964">
            <v>0</v>
          </cell>
          <cell r="AK964">
            <v>0</v>
          </cell>
          <cell r="AL964">
            <v>0</v>
          </cell>
          <cell r="AM964">
            <v>0</v>
          </cell>
          <cell r="AN964">
            <v>0</v>
          </cell>
          <cell r="AO964">
            <v>0</v>
          </cell>
          <cell r="AP964">
            <v>0</v>
          </cell>
          <cell r="AQ964">
            <v>0</v>
          </cell>
          <cell r="AR964">
            <v>0</v>
          </cell>
          <cell r="AS964" t="e">
            <v>#REF!</v>
          </cell>
          <cell r="AU964" t="str">
            <v/>
          </cell>
          <cell r="AV964" t="str">
            <v/>
          </cell>
          <cell r="AW964">
            <v>0</v>
          </cell>
          <cell r="AX964">
            <v>0</v>
          </cell>
          <cell r="AY964">
            <v>0</v>
          </cell>
          <cell r="AZ964">
            <v>0</v>
          </cell>
          <cell r="BA964">
            <v>0</v>
          </cell>
          <cell r="BB964">
            <v>0</v>
          </cell>
          <cell r="BC964">
            <v>0</v>
          </cell>
          <cell r="BD964">
            <v>0</v>
          </cell>
          <cell r="BE964">
            <v>0</v>
          </cell>
          <cell r="BF964">
            <v>0</v>
          </cell>
          <cell r="BG964" t="str">
            <v/>
          </cell>
          <cell r="BH964">
            <v>0.50970873786407767</v>
          </cell>
        </row>
        <row r="965">
          <cell r="A965" t="str">
            <v>2042-831</v>
          </cell>
          <cell r="B965" t="str">
            <v xml:space="preserve">BTA-CINE COLOMBIA SA                              </v>
          </cell>
          <cell r="C965">
            <v>0</v>
          </cell>
          <cell r="D965">
            <v>0</v>
          </cell>
          <cell r="E965">
            <v>0</v>
          </cell>
          <cell r="F965">
            <v>0</v>
          </cell>
          <cell r="G965">
            <v>0</v>
          </cell>
          <cell r="H965">
            <v>0</v>
          </cell>
          <cell r="I965">
            <v>0</v>
          </cell>
          <cell r="J965">
            <v>0</v>
          </cell>
          <cell r="K965">
            <v>0</v>
          </cell>
          <cell r="L965">
            <v>0</v>
          </cell>
          <cell r="M965">
            <v>416776</v>
          </cell>
          <cell r="N965">
            <v>0</v>
          </cell>
          <cell r="O965">
            <v>416776</v>
          </cell>
          <cell r="P965">
            <v>0</v>
          </cell>
          <cell r="Q965">
            <v>0</v>
          </cell>
          <cell r="R965">
            <v>0</v>
          </cell>
          <cell r="S965">
            <v>0</v>
          </cell>
          <cell r="T965">
            <v>0</v>
          </cell>
          <cell r="U965">
            <v>0</v>
          </cell>
          <cell r="V965">
            <v>0</v>
          </cell>
          <cell r="W965">
            <v>0</v>
          </cell>
          <cell r="X965">
            <v>95601</v>
          </cell>
          <cell r="Y965">
            <v>138561</v>
          </cell>
          <cell r="Z965">
            <v>1972</v>
          </cell>
          <cell r="AA965">
            <v>0</v>
          </cell>
          <cell r="AB965">
            <v>236134</v>
          </cell>
          <cell r="AC965">
            <v>0</v>
          </cell>
          <cell r="AD965">
            <v>0</v>
          </cell>
          <cell r="AE965">
            <v>0</v>
          </cell>
          <cell r="AF965">
            <v>0</v>
          </cell>
          <cell r="AG965">
            <v>0</v>
          </cell>
          <cell r="AH965">
            <v>0</v>
          </cell>
          <cell r="AI965">
            <v>0</v>
          </cell>
          <cell r="AJ965">
            <v>0</v>
          </cell>
          <cell r="AK965">
            <v>0</v>
          </cell>
          <cell r="AL965">
            <v>0</v>
          </cell>
          <cell r="AM965">
            <v>0</v>
          </cell>
          <cell r="AN965">
            <v>0</v>
          </cell>
          <cell r="AO965">
            <v>0</v>
          </cell>
          <cell r="AP965">
            <v>0</v>
          </cell>
          <cell r="AQ965">
            <v>0</v>
          </cell>
          <cell r="AR965">
            <v>0</v>
          </cell>
          <cell r="AS965" t="e">
            <v>#REF!</v>
          </cell>
          <cell r="AU965" t="str">
            <v/>
          </cell>
          <cell r="AV965" t="str">
            <v/>
          </cell>
          <cell r="AW965">
            <v>0</v>
          </cell>
          <cell r="AX965">
            <v>0</v>
          </cell>
          <cell r="AY965">
            <v>0</v>
          </cell>
          <cell r="AZ965">
            <v>0</v>
          </cell>
          <cell r="BA965">
            <v>0</v>
          </cell>
          <cell r="BB965">
            <v>0</v>
          </cell>
          <cell r="BC965">
            <v>0</v>
          </cell>
          <cell r="BD965">
            <v>0</v>
          </cell>
          <cell r="BE965">
            <v>0</v>
          </cell>
          <cell r="BF965">
            <v>0</v>
          </cell>
          <cell r="BG965" t="str">
            <v/>
          </cell>
          <cell r="BH965">
            <v>0.56657293126283659</v>
          </cell>
        </row>
        <row r="966">
          <cell r="A966" t="str">
            <v>2042-832</v>
          </cell>
          <cell r="B966" t="str">
            <v xml:space="preserve">CL-CINE COLOMBIA SA                               </v>
          </cell>
          <cell r="C966">
            <v>0</v>
          </cell>
          <cell r="D966">
            <v>0</v>
          </cell>
          <cell r="E966">
            <v>0</v>
          </cell>
          <cell r="F966">
            <v>0</v>
          </cell>
          <cell r="G966">
            <v>0</v>
          </cell>
          <cell r="H966">
            <v>0</v>
          </cell>
          <cell r="I966">
            <v>0</v>
          </cell>
          <cell r="J966">
            <v>0</v>
          </cell>
          <cell r="K966">
            <v>414700</v>
          </cell>
          <cell r="L966">
            <v>0</v>
          </cell>
          <cell r="M966">
            <v>0</v>
          </cell>
          <cell r="N966">
            <v>0</v>
          </cell>
          <cell r="O966">
            <v>414700</v>
          </cell>
          <cell r="P966">
            <v>0</v>
          </cell>
          <cell r="Q966">
            <v>0</v>
          </cell>
          <cell r="R966">
            <v>0</v>
          </cell>
          <cell r="S966">
            <v>0</v>
          </cell>
          <cell r="T966">
            <v>0</v>
          </cell>
          <cell r="U966">
            <v>0</v>
          </cell>
          <cell r="V966">
            <v>0</v>
          </cell>
          <cell r="W966">
            <v>0</v>
          </cell>
          <cell r="X966">
            <v>277808</v>
          </cell>
          <cell r="Y966">
            <v>6955</v>
          </cell>
          <cell r="Z966">
            <v>0</v>
          </cell>
          <cell r="AA966">
            <v>0</v>
          </cell>
          <cell r="AB966">
            <v>284763</v>
          </cell>
          <cell r="AC966">
            <v>0</v>
          </cell>
          <cell r="AD966">
            <v>0</v>
          </cell>
          <cell r="AE966">
            <v>0</v>
          </cell>
          <cell r="AF966">
            <v>0</v>
          </cell>
          <cell r="AG966">
            <v>0</v>
          </cell>
          <cell r="AH966">
            <v>0</v>
          </cell>
          <cell r="AI966">
            <v>0</v>
          </cell>
          <cell r="AJ966">
            <v>0</v>
          </cell>
          <cell r="AK966">
            <v>0</v>
          </cell>
          <cell r="AL966">
            <v>0</v>
          </cell>
          <cell r="AM966">
            <v>0</v>
          </cell>
          <cell r="AN966">
            <v>0</v>
          </cell>
          <cell r="AO966">
            <v>0</v>
          </cell>
          <cell r="AP966">
            <v>0</v>
          </cell>
          <cell r="AQ966">
            <v>0</v>
          </cell>
          <cell r="AR966">
            <v>0</v>
          </cell>
          <cell r="AS966" t="e">
            <v>#REF!</v>
          </cell>
          <cell r="AU966" t="str">
            <v/>
          </cell>
          <cell r="AV966" t="str">
            <v/>
          </cell>
          <cell r="AW966">
            <v>0</v>
          </cell>
          <cell r="AX966">
            <v>0</v>
          </cell>
          <cell r="AY966">
            <v>0</v>
          </cell>
          <cell r="AZ966">
            <v>0</v>
          </cell>
          <cell r="BA966">
            <v>0</v>
          </cell>
          <cell r="BB966">
            <v>0</v>
          </cell>
          <cell r="BC966">
            <v>0</v>
          </cell>
          <cell r="BD966">
            <v>0</v>
          </cell>
          <cell r="BE966">
            <v>0</v>
          </cell>
          <cell r="BF966">
            <v>0</v>
          </cell>
          <cell r="BG966" t="str">
            <v/>
          </cell>
          <cell r="BH966">
            <v>0.68667229322401735</v>
          </cell>
        </row>
        <row r="967">
          <cell r="A967" t="str">
            <v>2042-833</v>
          </cell>
          <cell r="B967" t="str">
            <v xml:space="preserve">BTA-CINE COLOMBIA SA                              </v>
          </cell>
          <cell r="C967">
            <v>0</v>
          </cell>
          <cell r="D967">
            <v>0</v>
          </cell>
          <cell r="E967">
            <v>0</v>
          </cell>
          <cell r="F967">
            <v>0</v>
          </cell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  <cell r="T967">
            <v>0</v>
          </cell>
          <cell r="U967">
            <v>0</v>
          </cell>
          <cell r="V967">
            <v>0</v>
          </cell>
          <cell r="W967">
            <v>0</v>
          </cell>
          <cell r="X967">
            <v>0</v>
          </cell>
          <cell r="Y967">
            <v>3966000</v>
          </cell>
          <cell r="Z967">
            <v>2500</v>
          </cell>
          <cell r="AA967">
            <v>0</v>
          </cell>
          <cell r="AB967">
            <v>3968500</v>
          </cell>
          <cell r="AC967">
            <v>0</v>
          </cell>
          <cell r="AD967">
            <v>0</v>
          </cell>
          <cell r="AE967">
            <v>0</v>
          </cell>
          <cell r="AF967">
            <v>0</v>
          </cell>
          <cell r="AG967">
            <v>0</v>
          </cell>
          <cell r="AH967">
            <v>0</v>
          </cell>
          <cell r="AI967">
            <v>0</v>
          </cell>
          <cell r="AJ967">
            <v>0</v>
          </cell>
          <cell r="AK967">
            <v>0</v>
          </cell>
          <cell r="AL967">
            <v>0</v>
          </cell>
          <cell r="AM967">
            <v>0</v>
          </cell>
          <cell r="AN967">
            <v>0</v>
          </cell>
          <cell r="AO967">
            <v>0</v>
          </cell>
          <cell r="AP967">
            <v>0</v>
          </cell>
          <cell r="AQ967">
            <v>0</v>
          </cell>
          <cell r="AR967">
            <v>0</v>
          </cell>
          <cell r="AS967" t="e">
            <v>#REF!</v>
          </cell>
          <cell r="AU967" t="str">
            <v/>
          </cell>
          <cell r="AV967" t="str">
            <v/>
          </cell>
          <cell r="AW967">
            <v>0</v>
          </cell>
          <cell r="AX967">
            <v>0</v>
          </cell>
          <cell r="AY967">
            <v>0</v>
          </cell>
          <cell r="AZ967">
            <v>0</v>
          </cell>
          <cell r="BA967">
            <v>0</v>
          </cell>
          <cell r="BB967">
            <v>0</v>
          </cell>
          <cell r="BC967">
            <v>0</v>
          </cell>
          <cell r="BD967">
            <v>0</v>
          </cell>
          <cell r="BE967">
            <v>0</v>
          </cell>
          <cell r="BF967">
            <v>0</v>
          </cell>
          <cell r="BG967" t="str">
            <v/>
          </cell>
          <cell r="BH967" t="str">
            <v/>
          </cell>
        </row>
        <row r="968">
          <cell r="A968" t="str">
            <v>2042-834</v>
          </cell>
          <cell r="B968" t="str">
            <v xml:space="preserve">CL-CINE COLOMBIA SA                               </v>
          </cell>
          <cell r="C968">
            <v>0</v>
          </cell>
          <cell r="D968">
            <v>0</v>
          </cell>
          <cell r="E968">
            <v>0</v>
          </cell>
          <cell r="F968">
            <v>0</v>
          </cell>
          <cell r="G968">
            <v>0</v>
          </cell>
          <cell r="H968">
            <v>0</v>
          </cell>
          <cell r="I968">
            <v>0</v>
          </cell>
          <cell r="J968">
            <v>0</v>
          </cell>
          <cell r="K968">
            <v>311740</v>
          </cell>
          <cell r="L968">
            <v>0</v>
          </cell>
          <cell r="M968">
            <v>0</v>
          </cell>
          <cell r="N968">
            <v>0</v>
          </cell>
          <cell r="O968">
            <v>311740</v>
          </cell>
          <cell r="P968">
            <v>0</v>
          </cell>
          <cell r="Q968">
            <v>0</v>
          </cell>
          <cell r="R968">
            <v>0</v>
          </cell>
          <cell r="S968">
            <v>0</v>
          </cell>
          <cell r="T968">
            <v>0</v>
          </cell>
          <cell r="U968">
            <v>0</v>
          </cell>
          <cell r="V968">
            <v>0</v>
          </cell>
          <cell r="W968">
            <v>0</v>
          </cell>
          <cell r="X968">
            <v>108197</v>
          </cell>
          <cell r="Y968">
            <v>0</v>
          </cell>
          <cell r="Z968">
            <v>0</v>
          </cell>
          <cell r="AA968">
            <v>0</v>
          </cell>
          <cell r="AB968">
            <v>108197</v>
          </cell>
          <cell r="AC968">
            <v>0</v>
          </cell>
          <cell r="AD968">
            <v>0</v>
          </cell>
          <cell r="AE968">
            <v>0</v>
          </cell>
          <cell r="AF968">
            <v>0</v>
          </cell>
          <cell r="AG968">
            <v>0</v>
          </cell>
          <cell r="AH968">
            <v>0</v>
          </cell>
          <cell r="AI968">
            <v>0</v>
          </cell>
          <cell r="AJ968">
            <v>0</v>
          </cell>
          <cell r="AK968">
            <v>0</v>
          </cell>
          <cell r="AL968">
            <v>0</v>
          </cell>
          <cell r="AM968">
            <v>0</v>
          </cell>
          <cell r="AN968">
            <v>0</v>
          </cell>
          <cell r="AO968">
            <v>0</v>
          </cell>
          <cell r="AP968">
            <v>0</v>
          </cell>
          <cell r="AQ968">
            <v>0</v>
          </cell>
          <cell r="AR968">
            <v>0</v>
          </cell>
          <cell r="AS968" t="e">
            <v>#REF!</v>
          </cell>
          <cell r="AU968" t="str">
            <v/>
          </cell>
          <cell r="AV968" t="str">
            <v/>
          </cell>
          <cell r="AW968">
            <v>0</v>
          </cell>
          <cell r="AX968">
            <v>0</v>
          </cell>
          <cell r="AY968">
            <v>0</v>
          </cell>
          <cell r="AZ968">
            <v>0</v>
          </cell>
          <cell r="BA968">
            <v>0</v>
          </cell>
          <cell r="BB968">
            <v>0</v>
          </cell>
          <cell r="BC968">
            <v>0</v>
          </cell>
          <cell r="BD968">
            <v>0</v>
          </cell>
          <cell r="BE968">
            <v>0</v>
          </cell>
          <cell r="BF968">
            <v>0</v>
          </cell>
          <cell r="BG968" t="str">
            <v/>
          </cell>
          <cell r="BH968">
            <v>0.34707448514787964</v>
          </cell>
        </row>
        <row r="969">
          <cell r="A969" t="str">
            <v>2042-835</v>
          </cell>
          <cell r="B969" t="str">
            <v xml:space="preserve">BGMA-CINE COLOMBIA S.A.                           </v>
          </cell>
          <cell r="C969">
            <v>0</v>
          </cell>
          <cell r="D969">
            <v>0</v>
          </cell>
          <cell r="E969">
            <v>0</v>
          </cell>
          <cell r="F969">
            <v>0</v>
          </cell>
          <cell r="G969">
            <v>0</v>
          </cell>
          <cell r="H969">
            <v>0</v>
          </cell>
          <cell r="I969">
            <v>0</v>
          </cell>
          <cell r="J969">
            <v>0</v>
          </cell>
          <cell r="K969">
            <v>0</v>
          </cell>
          <cell r="L969">
            <v>416776</v>
          </cell>
          <cell r="M969">
            <v>0</v>
          </cell>
          <cell r="N969">
            <v>0</v>
          </cell>
          <cell r="O969">
            <v>416776</v>
          </cell>
          <cell r="P969">
            <v>0</v>
          </cell>
          <cell r="Q969">
            <v>0</v>
          </cell>
          <cell r="R969">
            <v>0</v>
          </cell>
          <cell r="S969">
            <v>0</v>
          </cell>
          <cell r="T969">
            <v>0</v>
          </cell>
          <cell r="U969">
            <v>0</v>
          </cell>
          <cell r="V969">
            <v>0</v>
          </cell>
          <cell r="W969">
            <v>0</v>
          </cell>
          <cell r="X969">
            <v>95601</v>
          </cell>
          <cell r="Y969">
            <v>13088</v>
          </cell>
          <cell r="Z969">
            <v>0</v>
          </cell>
          <cell r="AA969">
            <v>0</v>
          </cell>
          <cell r="AB969">
            <v>108689</v>
          </cell>
          <cell r="AC969">
            <v>0</v>
          </cell>
          <cell r="AD969">
            <v>0</v>
          </cell>
          <cell r="AE969">
            <v>0</v>
          </cell>
          <cell r="AF969">
            <v>0</v>
          </cell>
          <cell r="AG969">
            <v>0</v>
          </cell>
          <cell r="AH969">
            <v>0</v>
          </cell>
          <cell r="AI969">
            <v>0</v>
          </cell>
          <cell r="AJ969">
            <v>0</v>
          </cell>
          <cell r="AK969">
            <v>0</v>
          </cell>
          <cell r="AL969">
            <v>0</v>
          </cell>
          <cell r="AM969">
            <v>0</v>
          </cell>
          <cell r="AN969">
            <v>0</v>
          </cell>
          <cell r="AO969">
            <v>0</v>
          </cell>
          <cell r="AP969">
            <v>0</v>
          </cell>
          <cell r="AQ969">
            <v>0</v>
          </cell>
          <cell r="AR969">
            <v>0</v>
          </cell>
          <cell r="AS969" t="e">
            <v>#REF!</v>
          </cell>
          <cell r="AU969" t="str">
            <v/>
          </cell>
          <cell r="AV969" t="str">
            <v/>
          </cell>
          <cell r="AW969">
            <v>0</v>
          </cell>
          <cell r="AX969">
            <v>0</v>
          </cell>
          <cell r="AY969">
            <v>0</v>
          </cell>
          <cell r="AZ969">
            <v>0</v>
          </cell>
          <cell r="BA969">
            <v>0</v>
          </cell>
          <cell r="BB969">
            <v>0</v>
          </cell>
          <cell r="BC969">
            <v>0</v>
          </cell>
          <cell r="BD969">
            <v>0</v>
          </cell>
          <cell r="BE969">
            <v>0</v>
          </cell>
          <cell r="BF969">
            <v>0</v>
          </cell>
          <cell r="BG969" t="str">
            <v/>
          </cell>
          <cell r="BH969">
            <v>0.2607851699713995</v>
          </cell>
        </row>
        <row r="970">
          <cell r="A970" t="str">
            <v>2042-836</v>
          </cell>
          <cell r="B970" t="str">
            <v xml:space="preserve">BGMA-CINE COLOMBIA S.A.                           </v>
          </cell>
          <cell r="C970">
            <v>0</v>
          </cell>
          <cell r="D970">
            <v>0</v>
          </cell>
          <cell r="E970">
            <v>0</v>
          </cell>
          <cell r="F970">
            <v>0</v>
          </cell>
          <cell r="G970">
            <v>0</v>
          </cell>
          <cell r="H970">
            <v>0</v>
          </cell>
          <cell r="I970">
            <v>0</v>
          </cell>
          <cell r="J970">
            <v>0</v>
          </cell>
          <cell r="K970">
            <v>0</v>
          </cell>
          <cell r="L970">
            <v>730399</v>
          </cell>
          <cell r="M970">
            <v>0</v>
          </cell>
          <cell r="N970">
            <v>0</v>
          </cell>
          <cell r="O970">
            <v>730399</v>
          </cell>
          <cell r="P970">
            <v>0</v>
          </cell>
          <cell r="Q970">
            <v>0</v>
          </cell>
          <cell r="R970">
            <v>0</v>
          </cell>
          <cell r="S970">
            <v>0</v>
          </cell>
          <cell r="T970">
            <v>0</v>
          </cell>
          <cell r="U970">
            <v>0</v>
          </cell>
          <cell r="V970">
            <v>0</v>
          </cell>
          <cell r="W970">
            <v>0</v>
          </cell>
          <cell r="X970">
            <v>255104</v>
          </cell>
          <cell r="Y970">
            <v>0</v>
          </cell>
          <cell r="Z970">
            <v>0</v>
          </cell>
          <cell r="AA970">
            <v>0</v>
          </cell>
          <cell r="AB970">
            <v>255104</v>
          </cell>
          <cell r="AC970">
            <v>0</v>
          </cell>
          <cell r="AD970">
            <v>0</v>
          </cell>
          <cell r="AE970">
            <v>0</v>
          </cell>
          <cell r="AF970">
            <v>0</v>
          </cell>
          <cell r="AG970">
            <v>0</v>
          </cell>
          <cell r="AH970">
            <v>0</v>
          </cell>
          <cell r="AI970">
            <v>0</v>
          </cell>
          <cell r="AJ970">
            <v>0</v>
          </cell>
          <cell r="AK970">
            <v>0</v>
          </cell>
          <cell r="AL970">
            <v>0</v>
          </cell>
          <cell r="AM970">
            <v>0</v>
          </cell>
          <cell r="AN970">
            <v>0</v>
          </cell>
          <cell r="AO970">
            <v>0</v>
          </cell>
          <cell r="AP970">
            <v>0</v>
          </cell>
          <cell r="AQ970">
            <v>0</v>
          </cell>
          <cell r="AR970">
            <v>0</v>
          </cell>
          <cell r="AS970" t="e">
            <v>#REF!</v>
          </cell>
          <cell r="AU970" t="str">
            <v/>
          </cell>
          <cell r="AV970" t="str">
            <v/>
          </cell>
          <cell r="AW970">
            <v>0</v>
          </cell>
          <cell r="AX970">
            <v>0</v>
          </cell>
          <cell r="AY970">
            <v>0</v>
          </cell>
          <cell r="AZ970">
            <v>0</v>
          </cell>
          <cell r="BA970">
            <v>0</v>
          </cell>
          <cell r="BB970">
            <v>0</v>
          </cell>
          <cell r="BC970">
            <v>0</v>
          </cell>
          <cell r="BD970">
            <v>0</v>
          </cell>
          <cell r="BE970">
            <v>0</v>
          </cell>
          <cell r="BF970">
            <v>0</v>
          </cell>
          <cell r="BG970" t="str">
            <v/>
          </cell>
          <cell r="BH970">
            <v>0.3492666337166398</v>
          </cell>
        </row>
        <row r="971">
          <cell r="A971" t="str">
            <v>2042-837</v>
          </cell>
          <cell r="B971" t="str">
            <v xml:space="preserve">MD-CINE COLOMBIA SA                               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0</v>
          </cell>
          <cell r="L971">
            <v>1487246</v>
          </cell>
          <cell r="M971">
            <v>0</v>
          </cell>
          <cell r="N971">
            <v>0</v>
          </cell>
          <cell r="O971">
            <v>1487246</v>
          </cell>
          <cell r="P971">
            <v>0</v>
          </cell>
          <cell r="Q971">
            <v>0</v>
          </cell>
          <cell r="R971">
            <v>0</v>
          </cell>
          <cell r="S971">
            <v>0</v>
          </cell>
          <cell r="T971">
            <v>0</v>
          </cell>
          <cell r="U971">
            <v>0</v>
          </cell>
          <cell r="V971">
            <v>0</v>
          </cell>
          <cell r="W971">
            <v>0</v>
          </cell>
          <cell r="X971">
            <v>641597</v>
          </cell>
          <cell r="Y971">
            <v>51341</v>
          </cell>
          <cell r="Z971">
            <v>0</v>
          </cell>
          <cell r="AA971">
            <v>0</v>
          </cell>
          <cell r="AB971">
            <v>692938</v>
          </cell>
          <cell r="AC971">
            <v>0</v>
          </cell>
          <cell r="AD971">
            <v>0</v>
          </cell>
          <cell r="AE971">
            <v>0</v>
          </cell>
          <cell r="AF971">
            <v>0</v>
          </cell>
          <cell r="AG971">
            <v>0</v>
          </cell>
          <cell r="AH971">
            <v>0</v>
          </cell>
          <cell r="AI971">
            <v>0</v>
          </cell>
          <cell r="AJ971">
            <v>0</v>
          </cell>
          <cell r="AK971">
            <v>0</v>
          </cell>
          <cell r="AL971">
            <v>0</v>
          </cell>
          <cell r="AM971">
            <v>0</v>
          </cell>
          <cell r="AN971">
            <v>0</v>
          </cell>
          <cell r="AO971">
            <v>0</v>
          </cell>
          <cell r="AP971">
            <v>0</v>
          </cell>
          <cell r="AQ971">
            <v>0</v>
          </cell>
          <cell r="AR971">
            <v>0</v>
          </cell>
          <cell r="AS971" t="e">
            <v>#REF!</v>
          </cell>
          <cell r="AU971" t="str">
            <v/>
          </cell>
          <cell r="AV971" t="str">
            <v/>
          </cell>
          <cell r="AW971">
            <v>0</v>
          </cell>
          <cell r="AX971">
            <v>0</v>
          </cell>
          <cell r="AY971">
            <v>0</v>
          </cell>
          <cell r="AZ971">
            <v>0</v>
          </cell>
          <cell r="BA971">
            <v>0</v>
          </cell>
          <cell r="BB971">
            <v>0</v>
          </cell>
          <cell r="BC971">
            <v>0</v>
          </cell>
          <cell r="BD971">
            <v>0</v>
          </cell>
          <cell r="BE971">
            <v>0</v>
          </cell>
          <cell r="BF971">
            <v>0</v>
          </cell>
          <cell r="BG971" t="str">
            <v/>
          </cell>
          <cell r="BH971">
            <v>0.46592023108483732</v>
          </cell>
        </row>
        <row r="972">
          <cell r="A972" t="str">
            <v>2042-838</v>
          </cell>
          <cell r="B972" t="str">
            <v xml:space="preserve">CL-CINE COLOMBIA SA                               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  <cell r="K972">
            <v>0</v>
          </cell>
          <cell r="L972">
            <v>2717000</v>
          </cell>
          <cell r="M972">
            <v>0</v>
          </cell>
          <cell r="N972">
            <v>0</v>
          </cell>
          <cell r="O972">
            <v>2717000</v>
          </cell>
          <cell r="P972">
            <v>0</v>
          </cell>
          <cell r="Q972">
            <v>0</v>
          </cell>
          <cell r="R972">
            <v>0</v>
          </cell>
          <cell r="S972">
            <v>0</v>
          </cell>
          <cell r="T972">
            <v>0</v>
          </cell>
          <cell r="U972">
            <v>0</v>
          </cell>
          <cell r="V972">
            <v>0</v>
          </cell>
          <cell r="W972">
            <v>0</v>
          </cell>
          <cell r="X972">
            <v>0</v>
          </cell>
          <cell r="Y972">
            <v>1990000</v>
          </cell>
          <cell r="Z972">
            <v>0</v>
          </cell>
          <cell r="AA972">
            <v>0</v>
          </cell>
          <cell r="AB972">
            <v>1990000</v>
          </cell>
          <cell r="AC972">
            <v>0</v>
          </cell>
          <cell r="AD972">
            <v>0</v>
          </cell>
          <cell r="AE972">
            <v>0</v>
          </cell>
          <cell r="AF972">
            <v>0</v>
          </cell>
          <cell r="AG972">
            <v>0</v>
          </cell>
          <cell r="AH972">
            <v>0</v>
          </cell>
          <cell r="AI972">
            <v>0</v>
          </cell>
          <cell r="AJ972">
            <v>0</v>
          </cell>
          <cell r="AK972">
            <v>0</v>
          </cell>
          <cell r="AL972">
            <v>0</v>
          </cell>
          <cell r="AM972">
            <v>0</v>
          </cell>
          <cell r="AN972">
            <v>0</v>
          </cell>
          <cell r="AO972">
            <v>0</v>
          </cell>
          <cell r="AP972">
            <v>0</v>
          </cell>
          <cell r="AQ972">
            <v>0</v>
          </cell>
          <cell r="AR972">
            <v>0</v>
          </cell>
          <cell r="AS972" t="e">
            <v>#REF!</v>
          </cell>
          <cell r="AU972" t="str">
            <v/>
          </cell>
          <cell r="AV972" t="str">
            <v/>
          </cell>
          <cell r="AW972">
            <v>0</v>
          </cell>
          <cell r="AX972">
            <v>0</v>
          </cell>
          <cell r="AY972">
            <v>0</v>
          </cell>
          <cell r="AZ972">
            <v>0</v>
          </cell>
          <cell r="BA972">
            <v>0</v>
          </cell>
          <cell r="BB972">
            <v>0</v>
          </cell>
          <cell r="BC972">
            <v>0</v>
          </cell>
          <cell r="BD972">
            <v>0</v>
          </cell>
          <cell r="BE972">
            <v>0</v>
          </cell>
          <cell r="BF972">
            <v>0</v>
          </cell>
          <cell r="BG972" t="str">
            <v/>
          </cell>
          <cell r="BH972">
            <v>0.73242546926757457</v>
          </cell>
        </row>
        <row r="973">
          <cell r="A973" t="str">
            <v>2042-839</v>
          </cell>
          <cell r="B973" t="str">
            <v xml:space="preserve">BMGA-CINE COLOMBIA SA                             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  <cell r="J973">
            <v>0</v>
          </cell>
          <cell r="K973">
            <v>0</v>
          </cell>
          <cell r="L973">
            <v>730399</v>
          </cell>
          <cell r="M973">
            <v>0</v>
          </cell>
          <cell r="N973">
            <v>0</v>
          </cell>
          <cell r="O973">
            <v>730399</v>
          </cell>
          <cell r="P973">
            <v>0</v>
          </cell>
          <cell r="Q973">
            <v>0</v>
          </cell>
          <cell r="R973">
            <v>0</v>
          </cell>
          <cell r="S973">
            <v>0</v>
          </cell>
          <cell r="T973">
            <v>0</v>
          </cell>
          <cell r="U973">
            <v>0</v>
          </cell>
          <cell r="V973">
            <v>0</v>
          </cell>
          <cell r="W973">
            <v>0</v>
          </cell>
          <cell r="X973">
            <v>255104</v>
          </cell>
          <cell r="Y973">
            <v>0</v>
          </cell>
          <cell r="Z973">
            <v>0</v>
          </cell>
          <cell r="AA973">
            <v>0</v>
          </cell>
          <cell r="AB973">
            <v>255104</v>
          </cell>
          <cell r="AC973">
            <v>0</v>
          </cell>
          <cell r="AD973">
            <v>0</v>
          </cell>
          <cell r="AE973">
            <v>0</v>
          </cell>
          <cell r="AF973">
            <v>0</v>
          </cell>
          <cell r="AG973">
            <v>0</v>
          </cell>
          <cell r="AH973">
            <v>0</v>
          </cell>
          <cell r="AI973">
            <v>0</v>
          </cell>
          <cell r="AJ973">
            <v>0</v>
          </cell>
          <cell r="AK973">
            <v>0</v>
          </cell>
          <cell r="AL973">
            <v>0</v>
          </cell>
          <cell r="AM973">
            <v>0</v>
          </cell>
          <cell r="AN973">
            <v>0</v>
          </cell>
          <cell r="AO973">
            <v>0</v>
          </cell>
          <cell r="AP973">
            <v>0</v>
          </cell>
          <cell r="AQ973">
            <v>0</v>
          </cell>
          <cell r="AR973">
            <v>0</v>
          </cell>
          <cell r="AS973" t="e">
            <v>#REF!</v>
          </cell>
          <cell r="AU973" t="str">
            <v/>
          </cell>
          <cell r="AV973" t="str">
            <v/>
          </cell>
          <cell r="AW973">
            <v>0</v>
          </cell>
          <cell r="AX973">
            <v>0</v>
          </cell>
          <cell r="AY973">
            <v>0</v>
          </cell>
          <cell r="AZ973">
            <v>0</v>
          </cell>
          <cell r="BA973">
            <v>0</v>
          </cell>
          <cell r="BB973">
            <v>0</v>
          </cell>
          <cell r="BC973">
            <v>0</v>
          </cell>
          <cell r="BD973">
            <v>0</v>
          </cell>
          <cell r="BE973">
            <v>0</v>
          </cell>
          <cell r="BF973">
            <v>0</v>
          </cell>
          <cell r="BG973" t="str">
            <v/>
          </cell>
          <cell r="BH973">
            <v>0.3492666337166398</v>
          </cell>
        </row>
        <row r="974">
          <cell r="A974" t="str">
            <v>2042-840</v>
          </cell>
          <cell r="B974" t="str">
            <v xml:space="preserve">CL-CINE COLOMBIA SA                               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  <cell r="L974">
            <v>731236</v>
          </cell>
          <cell r="M974">
            <v>0</v>
          </cell>
          <cell r="N974">
            <v>0</v>
          </cell>
          <cell r="O974">
            <v>731236</v>
          </cell>
          <cell r="P974">
            <v>0</v>
          </cell>
          <cell r="Q974">
            <v>0</v>
          </cell>
          <cell r="R974">
            <v>0</v>
          </cell>
          <cell r="S974">
            <v>0</v>
          </cell>
          <cell r="T974">
            <v>0</v>
          </cell>
          <cell r="U974">
            <v>0</v>
          </cell>
          <cell r="V974">
            <v>0</v>
          </cell>
          <cell r="W974">
            <v>0</v>
          </cell>
          <cell r="X974">
            <v>0</v>
          </cell>
          <cell r="Y974">
            <v>341000</v>
          </cell>
          <cell r="Z974">
            <v>0</v>
          </cell>
          <cell r="AA974">
            <v>0</v>
          </cell>
          <cell r="AB974">
            <v>341000</v>
          </cell>
          <cell r="AC974">
            <v>0</v>
          </cell>
          <cell r="AD974">
            <v>0</v>
          </cell>
          <cell r="AE974">
            <v>0</v>
          </cell>
          <cell r="AF974">
            <v>0</v>
          </cell>
          <cell r="AG974">
            <v>0</v>
          </cell>
          <cell r="AH974">
            <v>0</v>
          </cell>
          <cell r="AI974">
            <v>0</v>
          </cell>
          <cell r="AJ974">
            <v>0</v>
          </cell>
          <cell r="AK974">
            <v>0</v>
          </cell>
          <cell r="AL974">
            <v>0</v>
          </cell>
          <cell r="AM974">
            <v>0</v>
          </cell>
          <cell r="AN974">
            <v>0</v>
          </cell>
          <cell r="AO974">
            <v>0</v>
          </cell>
          <cell r="AP974">
            <v>0</v>
          </cell>
          <cell r="AQ974">
            <v>0</v>
          </cell>
          <cell r="AR974">
            <v>0</v>
          </cell>
          <cell r="AS974" t="e">
            <v>#REF!</v>
          </cell>
          <cell r="AU974" t="str">
            <v/>
          </cell>
          <cell r="AV974" t="str">
            <v/>
          </cell>
          <cell r="AW974">
            <v>0</v>
          </cell>
          <cell r="AX974">
            <v>0</v>
          </cell>
          <cell r="AY974">
            <v>0</v>
          </cell>
          <cell r="AZ974">
            <v>0</v>
          </cell>
          <cell r="BA974">
            <v>0</v>
          </cell>
          <cell r="BB974">
            <v>0</v>
          </cell>
          <cell r="BC974">
            <v>0</v>
          </cell>
          <cell r="BD974">
            <v>0</v>
          </cell>
          <cell r="BE974">
            <v>0</v>
          </cell>
          <cell r="BF974">
            <v>0</v>
          </cell>
          <cell r="BG974" t="str">
            <v/>
          </cell>
          <cell r="BH974">
            <v>0.4663337144232505</v>
          </cell>
        </row>
        <row r="975">
          <cell r="A975" t="str">
            <v>2042-841</v>
          </cell>
          <cell r="B975" t="str">
            <v xml:space="preserve">PEREIRA-CINE COLOMBIA SA                          </v>
          </cell>
          <cell r="C975">
            <v>0</v>
          </cell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M975">
            <v>673002</v>
          </cell>
          <cell r="N975">
            <v>0</v>
          </cell>
          <cell r="O975">
            <v>673002</v>
          </cell>
          <cell r="P975">
            <v>0</v>
          </cell>
          <cell r="Q975">
            <v>0</v>
          </cell>
          <cell r="R975">
            <v>0</v>
          </cell>
          <cell r="S975">
            <v>0</v>
          </cell>
          <cell r="T975">
            <v>0</v>
          </cell>
          <cell r="U975">
            <v>0</v>
          </cell>
          <cell r="V975">
            <v>0</v>
          </cell>
          <cell r="W975">
            <v>0</v>
          </cell>
          <cell r="X975">
            <v>0</v>
          </cell>
          <cell r="Y975">
            <v>329369</v>
          </cell>
          <cell r="Z975">
            <v>0</v>
          </cell>
          <cell r="AA975">
            <v>0</v>
          </cell>
          <cell r="AB975">
            <v>329369</v>
          </cell>
          <cell r="AC975">
            <v>0</v>
          </cell>
          <cell r="AD975">
            <v>0</v>
          </cell>
          <cell r="AE975">
            <v>0</v>
          </cell>
          <cell r="AF975">
            <v>0</v>
          </cell>
          <cell r="AG975">
            <v>0</v>
          </cell>
          <cell r="AH975">
            <v>0</v>
          </cell>
          <cell r="AI975">
            <v>0</v>
          </cell>
          <cell r="AJ975">
            <v>0</v>
          </cell>
          <cell r="AK975">
            <v>0</v>
          </cell>
          <cell r="AL975">
            <v>0</v>
          </cell>
          <cell r="AM975">
            <v>0</v>
          </cell>
          <cell r="AN975">
            <v>0</v>
          </cell>
          <cell r="AO975">
            <v>0</v>
          </cell>
          <cell r="AP975">
            <v>0</v>
          </cell>
          <cell r="AQ975">
            <v>0</v>
          </cell>
          <cell r="AR975">
            <v>0</v>
          </cell>
          <cell r="AS975" t="e">
            <v>#REF!</v>
          </cell>
          <cell r="AU975" t="str">
            <v/>
          </cell>
          <cell r="AV975" t="str">
            <v/>
          </cell>
          <cell r="AW975">
            <v>0</v>
          </cell>
          <cell r="AX975">
            <v>0</v>
          </cell>
          <cell r="AY975">
            <v>0</v>
          </cell>
          <cell r="AZ975">
            <v>0</v>
          </cell>
          <cell r="BA975">
            <v>0</v>
          </cell>
          <cell r="BB975">
            <v>0</v>
          </cell>
          <cell r="BC975">
            <v>0</v>
          </cell>
          <cell r="BD975">
            <v>0</v>
          </cell>
          <cell r="BE975">
            <v>0</v>
          </cell>
          <cell r="BF975">
            <v>0</v>
          </cell>
          <cell r="BG975" t="str">
            <v/>
          </cell>
          <cell r="BH975">
            <v>0.48940270608408298</v>
          </cell>
        </row>
        <row r="976">
          <cell r="A976" t="str">
            <v>2042-842</v>
          </cell>
          <cell r="B976" t="str">
            <v xml:space="preserve">BTA-CINE COLOMBIA SA                              </v>
          </cell>
          <cell r="C976">
            <v>0</v>
          </cell>
          <cell r="D976">
            <v>0</v>
          </cell>
          <cell r="E976">
            <v>0</v>
          </cell>
          <cell r="F976">
            <v>0</v>
          </cell>
          <cell r="G976">
            <v>0</v>
          </cell>
          <cell r="H976">
            <v>0</v>
          </cell>
          <cell r="I976">
            <v>0</v>
          </cell>
          <cell r="J976">
            <v>0</v>
          </cell>
          <cell r="K976">
            <v>0</v>
          </cell>
          <cell r="L976">
            <v>0</v>
          </cell>
          <cell r="M976">
            <v>0</v>
          </cell>
          <cell r="N976">
            <v>324895</v>
          </cell>
          <cell r="O976">
            <v>324895</v>
          </cell>
          <cell r="P976">
            <v>0</v>
          </cell>
          <cell r="Q976">
            <v>0</v>
          </cell>
          <cell r="R976">
            <v>0</v>
          </cell>
          <cell r="S976">
            <v>0</v>
          </cell>
          <cell r="T976">
            <v>0</v>
          </cell>
          <cell r="U976">
            <v>0</v>
          </cell>
          <cell r="V976">
            <v>0</v>
          </cell>
          <cell r="W976">
            <v>0</v>
          </cell>
          <cell r="X976">
            <v>0</v>
          </cell>
          <cell r="Y976">
            <v>128600</v>
          </cell>
          <cell r="Z976">
            <v>0</v>
          </cell>
          <cell r="AA976">
            <v>0</v>
          </cell>
          <cell r="AB976">
            <v>128600</v>
          </cell>
          <cell r="AC976">
            <v>0</v>
          </cell>
          <cell r="AD976">
            <v>0</v>
          </cell>
          <cell r="AE976">
            <v>0</v>
          </cell>
          <cell r="AF976">
            <v>0</v>
          </cell>
          <cell r="AG976">
            <v>0</v>
          </cell>
          <cell r="AH976">
            <v>0</v>
          </cell>
          <cell r="AI976">
            <v>0</v>
          </cell>
          <cell r="AJ976">
            <v>0</v>
          </cell>
          <cell r="AK976">
            <v>0</v>
          </cell>
          <cell r="AL976">
            <v>0</v>
          </cell>
          <cell r="AM976">
            <v>0</v>
          </cell>
          <cell r="AN976">
            <v>0</v>
          </cell>
          <cell r="AO976">
            <v>352947</v>
          </cell>
          <cell r="AP976">
            <v>0</v>
          </cell>
          <cell r="AQ976">
            <v>0</v>
          </cell>
          <cell r="AR976">
            <v>0</v>
          </cell>
          <cell r="AS976" t="e">
            <v>#REF!</v>
          </cell>
          <cell r="AU976" t="str">
            <v/>
          </cell>
          <cell r="AV976" t="str">
            <v/>
          </cell>
          <cell r="AW976">
            <v>0</v>
          </cell>
          <cell r="AX976">
            <v>0</v>
          </cell>
          <cell r="AY976">
            <v>0</v>
          </cell>
          <cell r="AZ976">
            <v>0</v>
          </cell>
          <cell r="BA976">
            <v>0</v>
          </cell>
          <cell r="BB976">
            <v>0</v>
          </cell>
          <cell r="BC976">
            <v>0</v>
          </cell>
          <cell r="BD976">
            <v>0</v>
          </cell>
          <cell r="BE976">
            <v>0</v>
          </cell>
          <cell r="BF976">
            <v>0</v>
          </cell>
          <cell r="BG976" t="str">
            <v/>
          </cell>
          <cell r="BH976">
            <v>0.39582018806075808</v>
          </cell>
        </row>
        <row r="977">
          <cell r="A977" t="str">
            <v>2042-843</v>
          </cell>
          <cell r="B977" t="str">
            <v xml:space="preserve">CL-CINE COLOMBIA SA                               </v>
          </cell>
          <cell r="C977">
            <v>0</v>
          </cell>
          <cell r="D977">
            <v>0</v>
          </cell>
          <cell r="E977">
            <v>0</v>
          </cell>
          <cell r="F977">
            <v>0</v>
          </cell>
          <cell r="G977">
            <v>0</v>
          </cell>
          <cell r="H977">
            <v>0</v>
          </cell>
          <cell r="I977">
            <v>0</v>
          </cell>
          <cell r="J977">
            <v>0</v>
          </cell>
          <cell r="K977">
            <v>0</v>
          </cell>
          <cell r="L977">
            <v>446533</v>
          </cell>
          <cell r="M977">
            <v>0</v>
          </cell>
          <cell r="N977">
            <v>0</v>
          </cell>
          <cell r="O977">
            <v>446533</v>
          </cell>
          <cell r="P977">
            <v>0</v>
          </cell>
          <cell r="Q977">
            <v>0</v>
          </cell>
          <cell r="R977">
            <v>0</v>
          </cell>
          <cell r="S977">
            <v>0</v>
          </cell>
          <cell r="T977">
            <v>0</v>
          </cell>
          <cell r="U977">
            <v>0</v>
          </cell>
          <cell r="V977">
            <v>0</v>
          </cell>
          <cell r="W977">
            <v>0</v>
          </cell>
          <cell r="X977">
            <v>0</v>
          </cell>
          <cell r="Y977">
            <v>255000</v>
          </cell>
          <cell r="Z977">
            <v>0</v>
          </cell>
          <cell r="AA977">
            <v>0</v>
          </cell>
          <cell r="AB977">
            <v>255000</v>
          </cell>
          <cell r="AC977">
            <v>0</v>
          </cell>
          <cell r="AD977">
            <v>0</v>
          </cell>
          <cell r="AE977">
            <v>0</v>
          </cell>
          <cell r="AF977">
            <v>0</v>
          </cell>
          <cell r="AG977">
            <v>0</v>
          </cell>
          <cell r="AH977">
            <v>0</v>
          </cell>
          <cell r="AI977">
            <v>0</v>
          </cell>
          <cell r="AJ977">
            <v>0</v>
          </cell>
          <cell r="AK977">
            <v>0</v>
          </cell>
          <cell r="AL977">
            <v>0</v>
          </cell>
          <cell r="AM977">
            <v>0</v>
          </cell>
          <cell r="AN977">
            <v>0</v>
          </cell>
          <cell r="AO977">
            <v>0</v>
          </cell>
          <cell r="AP977">
            <v>0</v>
          </cell>
          <cell r="AQ977">
            <v>0</v>
          </cell>
          <cell r="AR977">
            <v>0</v>
          </cell>
          <cell r="AS977" t="e">
            <v>#REF!</v>
          </cell>
          <cell r="AU977" t="str">
            <v/>
          </cell>
          <cell r="AV977" t="str">
            <v/>
          </cell>
          <cell r="AW977">
            <v>0</v>
          </cell>
          <cell r="AX977">
            <v>0</v>
          </cell>
          <cell r="AY977">
            <v>0</v>
          </cell>
          <cell r="AZ977">
            <v>0</v>
          </cell>
          <cell r="BA977">
            <v>0</v>
          </cell>
          <cell r="BB977">
            <v>0</v>
          </cell>
          <cell r="BC977">
            <v>0</v>
          </cell>
          <cell r="BD977">
            <v>0</v>
          </cell>
          <cell r="BE977">
            <v>0</v>
          </cell>
          <cell r="BF977">
            <v>0</v>
          </cell>
          <cell r="BG977" t="str">
            <v/>
          </cell>
          <cell r="BH977">
            <v>0.57106641614393561</v>
          </cell>
        </row>
        <row r="978">
          <cell r="A978" t="str">
            <v>2042-844</v>
          </cell>
          <cell r="B978" t="str">
            <v xml:space="preserve">MD-CINE COLOMBIA SA                               </v>
          </cell>
          <cell r="C978">
            <v>0</v>
          </cell>
          <cell r="D978">
            <v>0</v>
          </cell>
          <cell r="E978">
            <v>0</v>
          </cell>
          <cell r="F978">
            <v>0</v>
          </cell>
          <cell r="G978">
            <v>0</v>
          </cell>
          <cell r="H978">
            <v>0</v>
          </cell>
          <cell r="I978">
            <v>0</v>
          </cell>
          <cell r="J978">
            <v>0</v>
          </cell>
          <cell r="K978">
            <v>0</v>
          </cell>
          <cell r="L978">
            <v>0</v>
          </cell>
          <cell r="M978">
            <v>1144000</v>
          </cell>
          <cell r="N978">
            <v>0</v>
          </cell>
          <cell r="O978">
            <v>1144000</v>
          </cell>
          <cell r="P978">
            <v>0</v>
          </cell>
          <cell r="Q978">
            <v>0</v>
          </cell>
          <cell r="R978">
            <v>0</v>
          </cell>
          <cell r="S978">
            <v>0</v>
          </cell>
          <cell r="T978">
            <v>0</v>
          </cell>
          <cell r="U978">
            <v>0</v>
          </cell>
          <cell r="V978">
            <v>0</v>
          </cell>
          <cell r="W978">
            <v>0</v>
          </cell>
          <cell r="X978">
            <v>0</v>
          </cell>
          <cell r="Y978">
            <v>609325</v>
          </cell>
          <cell r="Z978">
            <v>1479</v>
          </cell>
          <cell r="AA978">
            <v>0</v>
          </cell>
          <cell r="AB978">
            <v>610804</v>
          </cell>
          <cell r="AC978">
            <v>0</v>
          </cell>
          <cell r="AD978">
            <v>0</v>
          </cell>
          <cell r="AE978">
            <v>0</v>
          </cell>
          <cell r="AF978">
            <v>0</v>
          </cell>
          <cell r="AG978">
            <v>0</v>
          </cell>
          <cell r="AH978">
            <v>0</v>
          </cell>
          <cell r="AI978">
            <v>0</v>
          </cell>
          <cell r="AJ978">
            <v>0</v>
          </cell>
          <cell r="AK978">
            <v>0</v>
          </cell>
          <cell r="AL978">
            <v>0</v>
          </cell>
          <cell r="AM978">
            <v>0</v>
          </cell>
          <cell r="AN978">
            <v>0</v>
          </cell>
          <cell r="AO978">
            <v>0</v>
          </cell>
          <cell r="AP978">
            <v>0</v>
          </cell>
          <cell r="AQ978">
            <v>0</v>
          </cell>
          <cell r="AR978">
            <v>0</v>
          </cell>
          <cell r="AS978" t="e">
            <v>#REF!</v>
          </cell>
          <cell r="AU978" t="str">
            <v/>
          </cell>
          <cell r="AV978" t="str">
            <v/>
          </cell>
          <cell r="AW978">
            <v>0</v>
          </cell>
          <cell r="AX978">
            <v>0</v>
          </cell>
          <cell r="AY978">
            <v>0</v>
          </cell>
          <cell r="AZ978">
            <v>0</v>
          </cell>
          <cell r="BA978">
            <v>0</v>
          </cell>
          <cell r="BB978">
            <v>0</v>
          </cell>
          <cell r="BC978">
            <v>0</v>
          </cell>
          <cell r="BD978">
            <v>0</v>
          </cell>
          <cell r="BE978">
            <v>0</v>
          </cell>
          <cell r="BF978">
            <v>0</v>
          </cell>
          <cell r="BG978" t="str">
            <v/>
          </cell>
          <cell r="BH978">
            <v>0.53391958041958043</v>
          </cell>
        </row>
        <row r="979">
          <cell r="A979" t="str">
            <v>2042-845</v>
          </cell>
          <cell r="B979" t="str">
            <v xml:space="preserve">MD-CINE COLOMBIA SA                               </v>
          </cell>
          <cell r="C979">
            <v>0</v>
          </cell>
          <cell r="D979">
            <v>0</v>
          </cell>
          <cell r="E979">
            <v>0</v>
          </cell>
          <cell r="F979">
            <v>0</v>
          </cell>
          <cell r="G979">
            <v>0</v>
          </cell>
          <cell r="H979">
            <v>0</v>
          </cell>
          <cell r="I979">
            <v>0</v>
          </cell>
          <cell r="J979">
            <v>0</v>
          </cell>
          <cell r="K979">
            <v>0</v>
          </cell>
          <cell r="L979">
            <v>0</v>
          </cell>
          <cell r="M979">
            <v>0</v>
          </cell>
          <cell r="N979">
            <v>1144000</v>
          </cell>
          <cell r="O979">
            <v>1144000</v>
          </cell>
          <cell r="P979">
            <v>0</v>
          </cell>
          <cell r="Q979">
            <v>0</v>
          </cell>
          <cell r="R979">
            <v>0</v>
          </cell>
          <cell r="S979">
            <v>0</v>
          </cell>
          <cell r="T979">
            <v>0</v>
          </cell>
          <cell r="U979">
            <v>0</v>
          </cell>
          <cell r="V979">
            <v>0</v>
          </cell>
          <cell r="W979">
            <v>0</v>
          </cell>
          <cell r="X979">
            <v>0</v>
          </cell>
          <cell r="Y979">
            <v>0</v>
          </cell>
          <cell r="Z979">
            <v>512200</v>
          </cell>
          <cell r="AA979">
            <v>0</v>
          </cell>
          <cell r="AB979">
            <v>512200</v>
          </cell>
          <cell r="AC979">
            <v>0</v>
          </cell>
          <cell r="AD979">
            <v>0</v>
          </cell>
          <cell r="AE979">
            <v>0</v>
          </cell>
          <cell r="AF979">
            <v>0</v>
          </cell>
          <cell r="AG979">
            <v>0</v>
          </cell>
          <cell r="AH979">
            <v>0</v>
          </cell>
          <cell r="AI979">
            <v>0</v>
          </cell>
          <cell r="AJ979">
            <v>0</v>
          </cell>
          <cell r="AK979">
            <v>0</v>
          </cell>
          <cell r="AL979">
            <v>0</v>
          </cell>
          <cell r="AM979">
            <v>0</v>
          </cell>
          <cell r="AN979">
            <v>0</v>
          </cell>
          <cell r="AO979">
            <v>1242773</v>
          </cell>
          <cell r="AP979">
            <v>0</v>
          </cell>
          <cell r="AQ979">
            <v>0</v>
          </cell>
          <cell r="AR979">
            <v>0</v>
          </cell>
          <cell r="AS979" t="e">
            <v>#REF!</v>
          </cell>
          <cell r="AU979" t="str">
            <v/>
          </cell>
          <cell r="AV979" t="str">
            <v/>
          </cell>
          <cell r="AW979">
            <v>0</v>
          </cell>
          <cell r="AX979">
            <v>0</v>
          </cell>
          <cell r="AY979">
            <v>0</v>
          </cell>
          <cell r="AZ979">
            <v>0</v>
          </cell>
          <cell r="BA979">
            <v>0</v>
          </cell>
          <cell r="BB979">
            <v>0</v>
          </cell>
          <cell r="BC979">
            <v>0</v>
          </cell>
          <cell r="BD979">
            <v>0</v>
          </cell>
          <cell r="BE979">
            <v>0</v>
          </cell>
          <cell r="BF979">
            <v>0</v>
          </cell>
          <cell r="BG979" t="str">
            <v/>
          </cell>
          <cell r="BH979">
            <v>0.44772727272727275</v>
          </cell>
        </row>
        <row r="980">
          <cell r="A980" t="str">
            <v>2042-846</v>
          </cell>
          <cell r="B980" t="str">
            <v xml:space="preserve">BQ-CINE COLOMBIA SA                               </v>
          </cell>
          <cell r="C980">
            <v>0</v>
          </cell>
          <cell r="D980">
            <v>0</v>
          </cell>
          <cell r="E980">
            <v>0</v>
          </cell>
          <cell r="F980">
            <v>0</v>
          </cell>
          <cell r="G980">
            <v>0</v>
          </cell>
          <cell r="H980">
            <v>0</v>
          </cell>
          <cell r="I980">
            <v>0</v>
          </cell>
          <cell r="J980">
            <v>0</v>
          </cell>
          <cell r="K980">
            <v>0</v>
          </cell>
          <cell r="L980">
            <v>0</v>
          </cell>
          <cell r="M980">
            <v>1382180</v>
          </cell>
          <cell r="N980">
            <v>0</v>
          </cell>
          <cell r="O980">
            <v>1382180</v>
          </cell>
          <cell r="P980">
            <v>0</v>
          </cell>
          <cell r="Q980">
            <v>0</v>
          </cell>
          <cell r="R980">
            <v>0</v>
          </cell>
          <cell r="S980">
            <v>0</v>
          </cell>
          <cell r="T980">
            <v>0</v>
          </cell>
          <cell r="U980">
            <v>0</v>
          </cell>
          <cell r="V980">
            <v>0</v>
          </cell>
          <cell r="W980">
            <v>0</v>
          </cell>
          <cell r="X980">
            <v>0</v>
          </cell>
          <cell r="Y980">
            <v>965267</v>
          </cell>
          <cell r="Z980">
            <v>2217</v>
          </cell>
          <cell r="AA980">
            <v>0</v>
          </cell>
          <cell r="AB980">
            <v>967484</v>
          </cell>
          <cell r="AC980">
            <v>0</v>
          </cell>
          <cell r="AD980">
            <v>0</v>
          </cell>
          <cell r="AE980">
            <v>0</v>
          </cell>
          <cell r="AF980">
            <v>0</v>
          </cell>
          <cell r="AG980">
            <v>0</v>
          </cell>
          <cell r="AH980">
            <v>0</v>
          </cell>
          <cell r="AI980">
            <v>0</v>
          </cell>
          <cell r="AJ980">
            <v>0</v>
          </cell>
          <cell r="AK980">
            <v>0</v>
          </cell>
          <cell r="AL980">
            <v>0</v>
          </cell>
          <cell r="AM980">
            <v>0</v>
          </cell>
          <cell r="AN980">
            <v>0</v>
          </cell>
          <cell r="AO980">
            <v>0</v>
          </cell>
          <cell r="AP980">
            <v>0</v>
          </cell>
          <cell r="AQ980">
            <v>0</v>
          </cell>
          <cell r="AR980">
            <v>0</v>
          </cell>
          <cell r="AS980" t="e">
            <v>#REF!</v>
          </cell>
          <cell r="AU980" t="str">
            <v/>
          </cell>
          <cell r="AV980" t="str">
            <v/>
          </cell>
          <cell r="AW980">
            <v>0</v>
          </cell>
          <cell r="AX980">
            <v>0</v>
          </cell>
          <cell r="AY980">
            <v>0</v>
          </cell>
          <cell r="AZ980">
            <v>0</v>
          </cell>
          <cell r="BA980">
            <v>0</v>
          </cell>
          <cell r="BB980">
            <v>0</v>
          </cell>
          <cell r="BC980">
            <v>0</v>
          </cell>
          <cell r="BD980">
            <v>0</v>
          </cell>
          <cell r="BE980">
            <v>0</v>
          </cell>
          <cell r="BF980">
            <v>0</v>
          </cell>
          <cell r="BG980" t="str">
            <v/>
          </cell>
          <cell r="BH980">
            <v>0.69996961321969642</v>
          </cell>
        </row>
        <row r="981">
          <cell r="A981" t="str">
            <v>2042-847</v>
          </cell>
          <cell r="B981" t="str">
            <v xml:space="preserve">BTA-CINE COLOMBIA SA                              </v>
          </cell>
          <cell r="C981">
            <v>0</v>
          </cell>
          <cell r="D981">
            <v>0</v>
          </cell>
          <cell r="E981">
            <v>0</v>
          </cell>
          <cell r="F981">
            <v>0</v>
          </cell>
          <cell r="G981">
            <v>0</v>
          </cell>
          <cell r="H981">
            <v>0</v>
          </cell>
          <cell r="I981">
            <v>0</v>
          </cell>
          <cell r="J981">
            <v>0</v>
          </cell>
          <cell r="K981">
            <v>0</v>
          </cell>
          <cell r="L981">
            <v>0</v>
          </cell>
          <cell r="M981">
            <v>0</v>
          </cell>
          <cell r="N981">
            <v>0</v>
          </cell>
          <cell r="O981">
            <v>0</v>
          </cell>
          <cell r="P981">
            <v>0</v>
          </cell>
          <cell r="Q981">
            <v>0</v>
          </cell>
          <cell r="R981">
            <v>0</v>
          </cell>
          <cell r="S981">
            <v>0</v>
          </cell>
          <cell r="T981">
            <v>0</v>
          </cell>
          <cell r="U981">
            <v>0</v>
          </cell>
          <cell r="V981">
            <v>0</v>
          </cell>
          <cell r="W981">
            <v>0</v>
          </cell>
          <cell r="X981">
            <v>0</v>
          </cell>
          <cell r="Y981">
            <v>184675</v>
          </cell>
          <cell r="Z981">
            <v>0</v>
          </cell>
          <cell r="AA981">
            <v>0</v>
          </cell>
          <cell r="AB981">
            <v>184675</v>
          </cell>
          <cell r="AC981">
            <v>0</v>
          </cell>
          <cell r="AD981">
            <v>0</v>
          </cell>
          <cell r="AE981">
            <v>0</v>
          </cell>
          <cell r="AF981">
            <v>0</v>
          </cell>
          <cell r="AG981">
            <v>0</v>
          </cell>
          <cell r="AH981">
            <v>0</v>
          </cell>
          <cell r="AI981">
            <v>0</v>
          </cell>
          <cell r="AJ981">
            <v>0</v>
          </cell>
          <cell r="AK981">
            <v>0</v>
          </cell>
          <cell r="AL981">
            <v>0</v>
          </cell>
          <cell r="AM981">
            <v>0</v>
          </cell>
          <cell r="AN981">
            <v>0</v>
          </cell>
          <cell r="AO981">
            <v>0</v>
          </cell>
          <cell r="AP981">
            <v>0</v>
          </cell>
          <cell r="AQ981">
            <v>0</v>
          </cell>
          <cell r="AR981">
            <v>0</v>
          </cell>
          <cell r="AS981" t="e">
            <v>#REF!</v>
          </cell>
          <cell r="AU981" t="str">
            <v/>
          </cell>
          <cell r="AV981" t="str">
            <v/>
          </cell>
          <cell r="AW981">
            <v>0</v>
          </cell>
          <cell r="AX981">
            <v>0</v>
          </cell>
          <cell r="AY981">
            <v>0</v>
          </cell>
          <cell r="AZ981">
            <v>0</v>
          </cell>
          <cell r="BA981">
            <v>0</v>
          </cell>
          <cell r="BB981">
            <v>0</v>
          </cell>
          <cell r="BC981">
            <v>0</v>
          </cell>
          <cell r="BD981">
            <v>0</v>
          </cell>
          <cell r="BE981">
            <v>0</v>
          </cell>
          <cell r="BF981">
            <v>0</v>
          </cell>
          <cell r="BG981" t="str">
            <v/>
          </cell>
          <cell r="BH981" t="str">
            <v/>
          </cell>
        </row>
        <row r="982">
          <cell r="A982" t="str">
            <v>2042-848</v>
          </cell>
          <cell r="B982" t="str">
            <v xml:space="preserve">MD-CINE COLOMBIA SA                               </v>
          </cell>
          <cell r="C982">
            <v>0</v>
          </cell>
          <cell r="D982">
            <v>0</v>
          </cell>
          <cell r="E982">
            <v>0</v>
          </cell>
          <cell r="F982">
            <v>0</v>
          </cell>
          <cell r="G982">
            <v>0</v>
          </cell>
          <cell r="H982">
            <v>0</v>
          </cell>
          <cell r="I982">
            <v>0</v>
          </cell>
          <cell r="J982">
            <v>0</v>
          </cell>
          <cell r="K982">
            <v>0</v>
          </cell>
          <cell r="L982">
            <v>0</v>
          </cell>
          <cell r="M982">
            <v>358430</v>
          </cell>
          <cell r="N982">
            <v>0</v>
          </cell>
          <cell r="O982">
            <v>358430</v>
          </cell>
          <cell r="P982">
            <v>0</v>
          </cell>
          <cell r="Q982">
            <v>0</v>
          </cell>
          <cell r="R982">
            <v>0</v>
          </cell>
          <cell r="S982">
            <v>0</v>
          </cell>
          <cell r="T982">
            <v>0</v>
          </cell>
          <cell r="U982">
            <v>0</v>
          </cell>
          <cell r="V982">
            <v>0</v>
          </cell>
          <cell r="W982">
            <v>0</v>
          </cell>
          <cell r="X982">
            <v>0</v>
          </cell>
          <cell r="Y982">
            <v>258391</v>
          </cell>
          <cell r="Z982">
            <v>0</v>
          </cell>
          <cell r="AA982">
            <v>0</v>
          </cell>
          <cell r="AB982">
            <v>258391</v>
          </cell>
          <cell r="AC982">
            <v>0</v>
          </cell>
          <cell r="AD982">
            <v>0</v>
          </cell>
          <cell r="AE982">
            <v>0</v>
          </cell>
          <cell r="AF982">
            <v>0</v>
          </cell>
          <cell r="AG982">
            <v>0</v>
          </cell>
          <cell r="AH982">
            <v>0</v>
          </cell>
          <cell r="AI982">
            <v>0</v>
          </cell>
          <cell r="AJ982">
            <v>0</v>
          </cell>
          <cell r="AK982">
            <v>0</v>
          </cell>
          <cell r="AL982">
            <v>0</v>
          </cell>
          <cell r="AM982">
            <v>0</v>
          </cell>
          <cell r="AN982">
            <v>0</v>
          </cell>
          <cell r="AO982">
            <v>0</v>
          </cell>
          <cell r="AP982">
            <v>0</v>
          </cell>
          <cell r="AQ982">
            <v>0</v>
          </cell>
          <cell r="AR982">
            <v>0</v>
          </cell>
          <cell r="AS982" t="e">
            <v>#REF!</v>
          </cell>
          <cell r="AU982" t="str">
            <v/>
          </cell>
          <cell r="AV982" t="str">
            <v/>
          </cell>
          <cell r="AW982">
            <v>0</v>
          </cell>
          <cell r="AX982">
            <v>0</v>
          </cell>
          <cell r="AY982">
            <v>0</v>
          </cell>
          <cell r="AZ982">
            <v>0</v>
          </cell>
          <cell r="BA982">
            <v>0</v>
          </cell>
          <cell r="BB982">
            <v>0</v>
          </cell>
          <cell r="BC982">
            <v>0</v>
          </cell>
          <cell r="BD982">
            <v>0</v>
          </cell>
          <cell r="BE982">
            <v>0</v>
          </cell>
          <cell r="BF982">
            <v>0</v>
          </cell>
          <cell r="BG982" t="str">
            <v/>
          </cell>
          <cell r="BH982">
            <v>0.72089668833523979</v>
          </cell>
        </row>
        <row r="983">
          <cell r="A983" t="str">
            <v>2042-849</v>
          </cell>
          <cell r="B983" t="str">
            <v xml:space="preserve">BMGA-CINE COLOMBIA SA                             </v>
          </cell>
          <cell r="C983">
            <v>0</v>
          </cell>
          <cell r="D983">
            <v>0</v>
          </cell>
          <cell r="E983">
            <v>0</v>
          </cell>
          <cell r="F983">
            <v>0</v>
          </cell>
          <cell r="G983">
            <v>0</v>
          </cell>
          <cell r="H983">
            <v>0</v>
          </cell>
          <cell r="I983">
            <v>0</v>
          </cell>
          <cell r="J983">
            <v>0</v>
          </cell>
          <cell r="K983">
            <v>0</v>
          </cell>
          <cell r="L983">
            <v>4200032</v>
          </cell>
          <cell r="M983">
            <v>0</v>
          </cell>
          <cell r="N983">
            <v>0</v>
          </cell>
          <cell r="O983">
            <v>4200032</v>
          </cell>
          <cell r="P983">
            <v>0</v>
          </cell>
          <cell r="Q983">
            <v>0</v>
          </cell>
          <cell r="R983">
            <v>0</v>
          </cell>
          <cell r="S983">
            <v>0</v>
          </cell>
          <cell r="T983">
            <v>0</v>
          </cell>
          <cell r="U983">
            <v>0</v>
          </cell>
          <cell r="V983">
            <v>0</v>
          </cell>
          <cell r="W983">
            <v>0</v>
          </cell>
          <cell r="X983">
            <v>0</v>
          </cell>
          <cell r="Y983">
            <v>2538064</v>
          </cell>
          <cell r="Z983">
            <v>95773</v>
          </cell>
          <cell r="AA983">
            <v>0</v>
          </cell>
          <cell r="AB983">
            <v>2633837</v>
          </cell>
          <cell r="AC983">
            <v>0</v>
          </cell>
          <cell r="AD983">
            <v>0</v>
          </cell>
          <cell r="AE983">
            <v>0</v>
          </cell>
          <cell r="AF983">
            <v>0</v>
          </cell>
          <cell r="AG983">
            <v>0</v>
          </cell>
          <cell r="AH983">
            <v>0</v>
          </cell>
          <cell r="AI983">
            <v>0</v>
          </cell>
          <cell r="AJ983">
            <v>0</v>
          </cell>
          <cell r="AK983">
            <v>0</v>
          </cell>
          <cell r="AL983">
            <v>0</v>
          </cell>
          <cell r="AM983">
            <v>0</v>
          </cell>
          <cell r="AN983">
            <v>0</v>
          </cell>
          <cell r="AO983">
            <v>0</v>
          </cell>
          <cell r="AP983">
            <v>0</v>
          </cell>
          <cell r="AQ983">
            <v>0</v>
          </cell>
          <cell r="AR983">
            <v>0</v>
          </cell>
          <cell r="AS983" t="e">
            <v>#REF!</v>
          </cell>
          <cell r="AU983" t="str">
            <v/>
          </cell>
          <cell r="AV983" t="str">
            <v/>
          </cell>
          <cell r="AW983">
            <v>0</v>
          </cell>
          <cell r="AX983">
            <v>0</v>
          </cell>
          <cell r="AY983">
            <v>0</v>
          </cell>
          <cell r="AZ983">
            <v>0</v>
          </cell>
          <cell r="BA983">
            <v>0</v>
          </cell>
          <cell r="BB983">
            <v>0</v>
          </cell>
          <cell r="BC983">
            <v>0</v>
          </cell>
          <cell r="BD983">
            <v>0</v>
          </cell>
          <cell r="BE983">
            <v>0</v>
          </cell>
          <cell r="BF983">
            <v>0</v>
          </cell>
          <cell r="BG983" t="str">
            <v/>
          </cell>
          <cell r="BH983">
            <v>0.62709926971984975</v>
          </cell>
        </row>
        <row r="984">
          <cell r="A984" t="str">
            <v>2042-850</v>
          </cell>
          <cell r="B984" t="str">
            <v xml:space="preserve">BTA-CINE COLOMBIA SA                              </v>
          </cell>
          <cell r="C984">
            <v>0</v>
          </cell>
          <cell r="D984">
            <v>0</v>
          </cell>
          <cell r="E984">
            <v>0</v>
          </cell>
          <cell r="F984">
            <v>0</v>
          </cell>
          <cell r="G984">
            <v>0</v>
          </cell>
          <cell r="H984">
            <v>0</v>
          </cell>
          <cell r="I984">
            <v>0</v>
          </cell>
          <cell r="J984">
            <v>0</v>
          </cell>
          <cell r="K984">
            <v>0</v>
          </cell>
          <cell r="L984">
            <v>1602916</v>
          </cell>
          <cell r="M984">
            <v>0</v>
          </cell>
          <cell r="N984">
            <v>0</v>
          </cell>
          <cell r="O984">
            <v>1602916</v>
          </cell>
          <cell r="P984">
            <v>0</v>
          </cell>
          <cell r="Q984">
            <v>0</v>
          </cell>
          <cell r="R984">
            <v>0</v>
          </cell>
          <cell r="S984">
            <v>0</v>
          </cell>
          <cell r="T984">
            <v>0</v>
          </cell>
          <cell r="U984">
            <v>0</v>
          </cell>
          <cell r="V984">
            <v>0</v>
          </cell>
          <cell r="W984">
            <v>0</v>
          </cell>
          <cell r="X984">
            <v>0</v>
          </cell>
          <cell r="Y984">
            <v>1231466</v>
          </cell>
          <cell r="Z984">
            <v>5131</v>
          </cell>
          <cell r="AA984">
            <v>0</v>
          </cell>
          <cell r="AB984">
            <v>1236597</v>
          </cell>
          <cell r="AC984">
            <v>0</v>
          </cell>
          <cell r="AD984">
            <v>0</v>
          </cell>
          <cell r="AE984">
            <v>0</v>
          </cell>
          <cell r="AF984">
            <v>0</v>
          </cell>
          <cell r="AG984">
            <v>0</v>
          </cell>
          <cell r="AH984">
            <v>0</v>
          </cell>
          <cell r="AI984">
            <v>0</v>
          </cell>
          <cell r="AJ984">
            <v>0</v>
          </cell>
          <cell r="AK984">
            <v>0</v>
          </cell>
          <cell r="AL984">
            <v>0</v>
          </cell>
          <cell r="AM984">
            <v>0</v>
          </cell>
          <cell r="AN984">
            <v>0</v>
          </cell>
          <cell r="AO984">
            <v>0</v>
          </cell>
          <cell r="AP984">
            <v>0</v>
          </cell>
          <cell r="AQ984">
            <v>0</v>
          </cell>
          <cell r="AR984">
            <v>0</v>
          </cell>
          <cell r="AS984" t="e">
            <v>#REF!</v>
          </cell>
          <cell r="AU984" t="str">
            <v/>
          </cell>
          <cell r="AV984" t="str">
            <v/>
          </cell>
          <cell r="AW984">
            <v>0</v>
          </cell>
          <cell r="AX984">
            <v>0</v>
          </cell>
          <cell r="AY984">
            <v>0</v>
          </cell>
          <cell r="AZ984">
            <v>0</v>
          </cell>
          <cell r="BA984">
            <v>0</v>
          </cell>
          <cell r="BB984">
            <v>0</v>
          </cell>
          <cell r="BC984">
            <v>0</v>
          </cell>
          <cell r="BD984">
            <v>0</v>
          </cell>
          <cell r="BE984">
            <v>0</v>
          </cell>
          <cell r="BF984">
            <v>0</v>
          </cell>
          <cell r="BG984" t="str">
            <v/>
          </cell>
          <cell r="BH984">
            <v>0.77146712616256874</v>
          </cell>
        </row>
        <row r="985">
          <cell r="A985" t="str">
            <v>2042-851</v>
          </cell>
          <cell r="B985" t="str">
            <v xml:space="preserve">BTA-CINE COLOMBIA SA                              </v>
          </cell>
          <cell r="C985">
            <v>0</v>
          </cell>
          <cell r="D985">
            <v>0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</v>
          </cell>
          <cell r="J985">
            <v>0</v>
          </cell>
          <cell r="K985">
            <v>0</v>
          </cell>
          <cell r="L985">
            <v>1295866</v>
          </cell>
          <cell r="M985">
            <v>0</v>
          </cell>
          <cell r="N985">
            <v>0</v>
          </cell>
          <cell r="O985">
            <v>1295866</v>
          </cell>
          <cell r="P985">
            <v>0</v>
          </cell>
          <cell r="Q985">
            <v>0</v>
          </cell>
          <cell r="R985">
            <v>0</v>
          </cell>
          <cell r="S985">
            <v>0</v>
          </cell>
          <cell r="T985">
            <v>0</v>
          </cell>
          <cell r="U985">
            <v>0</v>
          </cell>
          <cell r="V985">
            <v>0</v>
          </cell>
          <cell r="W985">
            <v>0</v>
          </cell>
          <cell r="X985">
            <v>0</v>
          </cell>
          <cell r="Y985">
            <v>986722</v>
          </cell>
          <cell r="Z985">
            <v>5772</v>
          </cell>
          <cell r="AA985">
            <v>0</v>
          </cell>
          <cell r="AB985">
            <v>992494</v>
          </cell>
          <cell r="AC985">
            <v>0</v>
          </cell>
          <cell r="AD985">
            <v>0</v>
          </cell>
          <cell r="AE985">
            <v>0</v>
          </cell>
          <cell r="AF985">
            <v>0</v>
          </cell>
          <cell r="AG985">
            <v>0</v>
          </cell>
          <cell r="AH985">
            <v>0</v>
          </cell>
          <cell r="AI985">
            <v>0</v>
          </cell>
          <cell r="AJ985">
            <v>0</v>
          </cell>
          <cell r="AK985">
            <v>0</v>
          </cell>
          <cell r="AL985">
            <v>0</v>
          </cell>
          <cell r="AM985">
            <v>0</v>
          </cell>
          <cell r="AN985">
            <v>0</v>
          </cell>
          <cell r="AO985">
            <v>0</v>
          </cell>
          <cell r="AP985">
            <v>0</v>
          </cell>
          <cell r="AQ985">
            <v>0</v>
          </cell>
          <cell r="AR985">
            <v>0</v>
          </cell>
          <cell r="AS985" t="e">
            <v>#REF!</v>
          </cell>
          <cell r="AU985" t="str">
            <v/>
          </cell>
          <cell r="AV985" t="str">
            <v/>
          </cell>
          <cell r="AW985">
            <v>0</v>
          </cell>
          <cell r="AX985">
            <v>0</v>
          </cell>
          <cell r="AY985">
            <v>0</v>
          </cell>
          <cell r="AZ985">
            <v>0</v>
          </cell>
          <cell r="BA985">
            <v>0</v>
          </cell>
          <cell r="BB985">
            <v>0</v>
          </cell>
          <cell r="BC985">
            <v>0</v>
          </cell>
          <cell r="BD985">
            <v>0</v>
          </cell>
          <cell r="BE985">
            <v>0</v>
          </cell>
          <cell r="BF985">
            <v>0</v>
          </cell>
          <cell r="BG985" t="str">
            <v/>
          </cell>
          <cell r="BH985">
            <v>0.76589246110323139</v>
          </cell>
        </row>
        <row r="986">
          <cell r="A986" t="str">
            <v>2042-852</v>
          </cell>
          <cell r="B986" t="str">
            <v xml:space="preserve">BTA-CINE COLOMBIA SA                              </v>
          </cell>
          <cell r="C986">
            <v>0</v>
          </cell>
          <cell r="D986">
            <v>0</v>
          </cell>
          <cell r="E986">
            <v>0</v>
          </cell>
          <cell r="F986">
            <v>0</v>
          </cell>
          <cell r="G986">
            <v>0</v>
          </cell>
          <cell r="H986">
            <v>0</v>
          </cell>
          <cell r="I986">
            <v>0</v>
          </cell>
          <cell r="J986">
            <v>0</v>
          </cell>
          <cell r="K986">
            <v>0</v>
          </cell>
          <cell r="L986">
            <v>348920</v>
          </cell>
          <cell r="M986">
            <v>0</v>
          </cell>
          <cell r="N986">
            <v>0</v>
          </cell>
          <cell r="O986">
            <v>348920</v>
          </cell>
          <cell r="P986">
            <v>0</v>
          </cell>
          <cell r="Q986">
            <v>0</v>
          </cell>
          <cell r="R986">
            <v>0</v>
          </cell>
          <cell r="S986">
            <v>0</v>
          </cell>
          <cell r="T986">
            <v>0</v>
          </cell>
          <cell r="U986">
            <v>0</v>
          </cell>
          <cell r="V986">
            <v>0</v>
          </cell>
          <cell r="W986">
            <v>0</v>
          </cell>
          <cell r="X986">
            <v>0</v>
          </cell>
          <cell r="Y986">
            <v>81780</v>
          </cell>
          <cell r="Z986">
            <v>1924</v>
          </cell>
          <cell r="AA986">
            <v>0</v>
          </cell>
          <cell r="AB986">
            <v>83704</v>
          </cell>
          <cell r="AC986">
            <v>0</v>
          </cell>
          <cell r="AD986">
            <v>0</v>
          </cell>
          <cell r="AE986">
            <v>0</v>
          </cell>
          <cell r="AF986">
            <v>0</v>
          </cell>
          <cell r="AG986">
            <v>0</v>
          </cell>
          <cell r="AH986">
            <v>0</v>
          </cell>
          <cell r="AI986">
            <v>0</v>
          </cell>
          <cell r="AJ986">
            <v>0</v>
          </cell>
          <cell r="AK986">
            <v>0</v>
          </cell>
          <cell r="AL986">
            <v>0</v>
          </cell>
          <cell r="AM986">
            <v>0</v>
          </cell>
          <cell r="AN986">
            <v>0</v>
          </cell>
          <cell r="AO986">
            <v>0</v>
          </cell>
          <cell r="AP986">
            <v>0</v>
          </cell>
          <cell r="AQ986">
            <v>0</v>
          </cell>
          <cell r="AR986">
            <v>0</v>
          </cell>
          <cell r="AS986" t="e">
            <v>#REF!</v>
          </cell>
          <cell r="AU986" t="str">
            <v/>
          </cell>
          <cell r="AV986" t="str">
            <v/>
          </cell>
          <cell r="AW986">
            <v>0</v>
          </cell>
          <cell r="AX986">
            <v>0</v>
          </cell>
          <cell r="AY986">
            <v>0</v>
          </cell>
          <cell r="AZ986">
            <v>0</v>
          </cell>
          <cell r="BA986">
            <v>0</v>
          </cell>
          <cell r="BB986">
            <v>0</v>
          </cell>
          <cell r="BC986">
            <v>0</v>
          </cell>
          <cell r="BD986">
            <v>0</v>
          </cell>
          <cell r="BE986">
            <v>0</v>
          </cell>
          <cell r="BF986">
            <v>0</v>
          </cell>
          <cell r="BG986" t="str">
            <v/>
          </cell>
          <cell r="BH986">
            <v>0.23989453169781039</v>
          </cell>
        </row>
        <row r="987">
          <cell r="A987" t="str">
            <v>2042-853</v>
          </cell>
          <cell r="B987" t="str">
            <v xml:space="preserve">BTA-CINE COLOMBIA SA                              </v>
          </cell>
          <cell r="C987">
            <v>0</v>
          </cell>
          <cell r="D987">
            <v>0</v>
          </cell>
          <cell r="E987">
            <v>0</v>
          </cell>
          <cell r="F987">
            <v>0</v>
          </cell>
          <cell r="G987">
            <v>0</v>
          </cell>
          <cell r="H987">
            <v>0</v>
          </cell>
          <cell r="I987">
            <v>0</v>
          </cell>
          <cell r="J987">
            <v>0</v>
          </cell>
          <cell r="K987">
            <v>0</v>
          </cell>
          <cell r="L987">
            <v>0</v>
          </cell>
          <cell r="M987">
            <v>3766620</v>
          </cell>
          <cell r="N987">
            <v>0</v>
          </cell>
          <cell r="O987">
            <v>3766620</v>
          </cell>
          <cell r="P987">
            <v>0</v>
          </cell>
          <cell r="Q987">
            <v>0</v>
          </cell>
          <cell r="R987">
            <v>0</v>
          </cell>
          <cell r="S987">
            <v>0</v>
          </cell>
          <cell r="T987">
            <v>0</v>
          </cell>
          <cell r="U987">
            <v>0</v>
          </cell>
          <cell r="V987">
            <v>0</v>
          </cell>
          <cell r="W987">
            <v>0</v>
          </cell>
          <cell r="X987">
            <v>0</v>
          </cell>
          <cell r="Y987">
            <v>2629779</v>
          </cell>
          <cell r="Z987">
            <v>485945</v>
          </cell>
          <cell r="AA987">
            <v>13074</v>
          </cell>
          <cell r="AB987">
            <v>3128798</v>
          </cell>
          <cell r="AC987">
            <v>0</v>
          </cell>
          <cell r="AD987">
            <v>0</v>
          </cell>
          <cell r="AE987">
            <v>0</v>
          </cell>
          <cell r="AF987">
            <v>0</v>
          </cell>
          <cell r="AG987">
            <v>0</v>
          </cell>
          <cell r="AH987">
            <v>0</v>
          </cell>
          <cell r="AI987">
            <v>0</v>
          </cell>
          <cell r="AJ987">
            <v>0</v>
          </cell>
          <cell r="AK987">
            <v>0</v>
          </cell>
          <cell r="AL987">
            <v>0</v>
          </cell>
          <cell r="AM987">
            <v>0</v>
          </cell>
          <cell r="AN987">
            <v>0</v>
          </cell>
          <cell r="AO987">
            <v>0</v>
          </cell>
          <cell r="AP987">
            <v>0</v>
          </cell>
          <cell r="AQ987">
            <v>0</v>
          </cell>
          <cell r="AR987">
            <v>0</v>
          </cell>
          <cell r="AS987" t="e">
            <v>#REF!</v>
          </cell>
          <cell r="AU987" t="str">
            <v/>
          </cell>
          <cell r="AV987" t="str">
            <v/>
          </cell>
          <cell r="AW987">
            <v>0</v>
          </cell>
          <cell r="AX987">
            <v>0</v>
          </cell>
          <cell r="AY987">
            <v>0</v>
          </cell>
          <cell r="AZ987">
            <v>0</v>
          </cell>
          <cell r="BA987">
            <v>0</v>
          </cell>
          <cell r="BB987">
            <v>0</v>
          </cell>
          <cell r="BC987">
            <v>0</v>
          </cell>
          <cell r="BD987">
            <v>0</v>
          </cell>
          <cell r="BE987">
            <v>0</v>
          </cell>
          <cell r="BF987">
            <v>0</v>
          </cell>
          <cell r="BG987" t="str">
            <v/>
          </cell>
          <cell r="BH987">
            <v>0.83066462770335203</v>
          </cell>
        </row>
        <row r="988">
          <cell r="A988" t="str">
            <v>2042-854</v>
          </cell>
          <cell r="B988" t="str">
            <v xml:space="preserve">BTA-CINE COLOMBIA SA                              </v>
          </cell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H988">
            <v>0</v>
          </cell>
          <cell r="I988">
            <v>0</v>
          </cell>
          <cell r="J988">
            <v>0</v>
          </cell>
          <cell r="K988">
            <v>0</v>
          </cell>
          <cell r="L988">
            <v>0</v>
          </cell>
          <cell r="M988">
            <v>0</v>
          </cell>
          <cell r="N988">
            <v>0</v>
          </cell>
          <cell r="O988">
            <v>0</v>
          </cell>
          <cell r="P988">
            <v>0</v>
          </cell>
          <cell r="Q988">
            <v>0</v>
          </cell>
          <cell r="R988">
            <v>0</v>
          </cell>
          <cell r="S988">
            <v>0</v>
          </cell>
          <cell r="T988">
            <v>0</v>
          </cell>
          <cell r="U988">
            <v>0</v>
          </cell>
          <cell r="V988">
            <v>0</v>
          </cell>
          <cell r="W988">
            <v>0</v>
          </cell>
          <cell r="X988">
            <v>0</v>
          </cell>
          <cell r="Y988">
            <v>0</v>
          </cell>
          <cell r="Z988">
            <v>0</v>
          </cell>
          <cell r="AA988">
            <v>5000</v>
          </cell>
          <cell r="AB988">
            <v>5000</v>
          </cell>
          <cell r="AC988">
            <v>0</v>
          </cell>
          <cell r="AD988">
            <v>0</v>
          </cell>
          <cell r="AE988">
            <v>0</v>
          </cell>
          <cell r="AF988">
            <v>0</v>
          </cell>
          <cell r="AG988">
            <v>0</v>
          </cell>
          <cell r="AH988">
            <v>0</v>
          </cell>
          <cell r="AI988">
            <v>0</v>
          </cell>
          <cell r="AJ988">
            <v>0</v>
          </cell>
          <cell r="AK988">
            <v>0</v>
          </cell>
          <cell r="AL988">
            <v>0</v>
          </cell>
          <cell r="AM988">
            <v>0</v>
          </cell>
          <cell r="AN988">
            <v>0</v>
          </cell>
          <cell r="AO988">
            <v>0</v>
          </cell>
          <cell r="AP988">
            <v>0</v>
          </cell>
          <cell r="AQ988">
            <v>0</v>
          </cell>
          <cell r="AR988">
            <v>0</v>
          </cell>
          <cell r="AS988" t="e">
            <v>#REF!</v>
          </cell>
          <cell r="AU988" t="str">
            <v/>
          </cell>
          <cell r="AV988" t="str">
            <v/>
          </cell>
          <cell r="AW988">
            <v>0</v>
          </cell>
          <cell r="AX988">
            <v>0</v>
          </cell>
          <cell r="AY988">
            <v>0</v>
          </cell>
          <cell r="AZ988">
            <v>0</v>
          </cell>
          <cell r="BA988">
            <v>0</v>
          </cell>
          <cell r="BB988">
            <v>0</v>
          </cell>
          <cell r="BC988">
            <v>0</v>
          </cell>
          <cell r="BD988">
            <v>0</v>
          </cell>
          <cell r="BE988">
            <v>0</v>
          </cell>
          <cell r="BF988">
            <v>0</v>
          </cell>
          <cell r="BG988" t="str">
            <v/>
          </cell>
          <cell r="BH988" t="str">
            <v/>
          </cell>
        </row>
        <row r="989">
          <cell r="A989" t="str">
            <v>2042-855</v>
          </cell>
          <cell r="B989" t="str">
            <v xml:space="preserve">BQ-CINE COLOMBIA SA                               </v>
          </cell>
          <cell r="C989">
            <v>0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0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  <cell r="P989">
            <v>0</v>
          </cell>
          <cell r="Q989">
            <v>0</v>
          </cell>
          <cell r="R989">
            <v>0</v>
          </cell>
          <cell r="S989">
            <v>0</v>
          </cell>
          <cell r="T989">
            <v>0</v>
          </cell>
          <cell r="U989">
            <v>0</v>
          </cell>
          <cell r="V989">
            <v>0</v>
          </cell>
          <cell r="W989">
            <v>0</v>
          </cell>
          <cell r="X989">
            <v>0</v>
          </cell>
          <cell r="Y989">
            <v>1859767</v>
          </cell>
          <cell r="Z989">
            <v>2464</v>
          </cell>
          <cell r="AA989">
            <v>0</v>
          </cell>
          <cell r="AB989">
            <v>1862231</v>
          </cell>
          <cell r="AC989">
            <v>0</v>
          </cell>
          <cell r="AD989">
            <v>1</v>
          </cell>
          <cell r="AE989">
            <v>0</v>
          </cell>
          <cell r="AF989">
            <v>0</v>
          </cell>
          <cell r="AG989">
            <v>0</v>
          </cell>
          <cell r="AH989">
            <v>0</v>
          </cell>
          <cell r="AI989">
            <v>0</v>
          </cell>
          <cell r="AJ989">
            <v>0</v>
          </cell>
          <cell r="AK989">
            <v>0</v>
          </cell>
          <cell r="AL989">
            <v>0</v>
          </cell>
          <cell r="AM989">
            <v>0</v>
          </cell>
          <cell r="AN989">
            <v>0</v>
          </cell>
          <cell r="AO989">
            <v>0</v>
          </cell>
          <cell r="AP989">
            <v>0</v>
          </cell>
          <cell r="AQ989">
            <v>0</v>
          </cell>
          <cell r="AR989">
            <v>0</v>
          </cell>
          <cell r="AS989" t="e">
            <v>#REF!</v>
          </cell>
          <cell r="AU989" t="str">
            <v/>
          </cell>
          <cell r="AV989" t="str">
            <v/>
          </cell>
          <cell r="AW989">
            <v>0</v>
          </cell>
          <cell r="AX989">
            <v>0</v>
          </cell>
          <cell r="AY989">
            <v>0</v>
          </cell>
          <cell r="AZ989">
            <v>0</v>
          </cell>
          <cell r="BA989">
            <v>0</v>
          </cell>
          <cell r="BB989">
            <v>0</v>
          </cell>
          <cell r="BC989">
            <v>0</v>
          </cell>
          <cell r="BD989">
            <v>0</v>
          </cell>
          <cell r="BE989">
            <v>0</v>
          </cell>
          <cell r="BF989">
            <v>0</v>
          </cell>
          <cell r="BG989" t="str">
            <v/>
          </cell>
          <cell r="BH989" t="str">
            <v/>
          </cell>
        </row>
        <row r="990">
          <cell r="A990" t="str">
            <v>2042-856</v>
          </cell>
          <cell r="B990" t="str">
            <v xml:space="preserve">BQ-CINE COLOMBIA SA                               </v>
          </cell>
          <cell r="C990">
            <v>0</v>
          </cell>
          <cell r="D990">
            <v>0</v>
          </cell>
          <cell r="E990">
            <v>0</v>
          </cell>
          <cell r="F990">
            <v>0</v>
          </cell>
          <cell r="G990">
            <v>0</v>
          </cell>
          <cell r="H990">
            <v>0</v>
          </cell>
          <cell r="I990">
            <v>0</v>
          </cell>
          <cell r="J990">
            <v>0</v>
          </cell>
          <cell r="K990">
            <v>0</v>
          </cell>
          <cell r="L990">
            <v>0</v>
          </cell>
          <cell r="M990">
            <v>0</v>
          </cell>
          <cell r="N990">
            <v>0</v>
          </cell>
          <cell r="O990">
            <v>0</v>
          </cell>
          <cell r="P990">
            <v>0</v>
          </cell>
          <cell r="Q990">
            <v>0</v>
          </cell>
          <cell r="R990">
            <v>0</v>
          </cell>
          <cell r="S990">
            <v>0</v>
          </cell>
          <cell r="T990">
            <v>0</v>
          </cell>
          <cell r="U990">
            <v>0</v>
          </cell>
          <cell r="V990">
            <v>0</v>
          </cell>
          <cell r="W990">
            <v>0</v>
          </cell>
          <cell r="X990">
            <v>0</v>
          </cell>
          <cell r="Y990">
            <v>4775492</v>
          </cell>
          <cell r="Z990">
            <v>55343</v>
          </cell>
          <cell r="AA990">
            <v>100000</v>
          </cell>
          <cell r="AB990">
            <v>4930835</v>
          </cell>
          <cell r="AC990">
            <v>0</v>
          </cell>
          <cell r="AD990">
            <v>0</v>
          </cell>
          <cell r="AE990">
            <v>0</v>
          </cell>
          <cell r="AF990">
            <v>0</v>
          </cell>
          <cell r="AG990">
            <v>0</v>
          </cell>
          <cell r="AH990">
            <v>0</v>
          </cell>
          <cell r="AI990">
            <v>0</v>
          </cell>
          <cell r="AJ990">
            <v>0</v>
          </cell>
          <cell r="AK990">
            <v>0</v>
          </cell>
          <cell r="AL990">
            <v>0</v>
          </cell>
          <cell r="AM990">
            <v>0</v>
          </cell>
          <cell r="AN990">
            <v>0</v>
          </cell>
          <cell r="AO990">
            <v>0</v>
          </cell>
          <cell r="AP990">
            <v>0</v>
          </cell>
          <cell r="AQ990">
            <v>0</v>
          </cell>
          <cell r="AR990">
            <v>0</v>
          </cell>
          <cell r="AS990" t="e">
            <v>#REF!</v>
          </cell>
          <cell r="AU990" t="str">
            <v/>
          </cell>
          <cell r="AV990" t="str">
            <v/>
          </cell>
          <cell r="AW990">
            <v>0</v>
          </cell>
          <cell r="AX990">
            <v>0</v>
          </cell>
          <cell r="AY990">
            <v>0</v>
          </cell>
          <cell r="AZ990">
            <v>0</v>
          </cell>
          <cell r="BA990">
            <v>0</v>
          </cell>
          <cell r="BB990">
            <v>0</v>
          </cell>
          <cell r="BC990">
            <v>0</v>
          </cell>
          <cell r="BD990">
            <v>0</v>
          </cell>
          <cell r="BE990">
            <v>0</v>
          </cell>
          <cell r="BF990">
            <v>0</v>
          </cell>
          <cell r="BG990" t="str">
            <v/>
          </cell>
          <cell r="BH990" t="str">
            <v/>
          </cell>
        </row>
        <row r="991">
          <cell r="A991" t="str">
            <v>2042-857</v>
          </cell>
          <cell r="B991" t="str">
            <v xml:space="preserve">BTA-CINE COLOMBIA SA                              </v>
          </cell>
          <cell r="C991">
            <v>0</v>
          </cell>
          <cell r="D991">
            <v>0</v>
          </cell>
          <cell r="E991">
            <v>0</v>
          </cell>
          <cell r="F991">
            <v>0</v>
          </cell>
          <cell r="G991">
            <v>0</v>
          </cell>
          <cell r="H991">
            <v>0</v>
          </cell>
          <cell r="I991">
            <v>0</v>
          </cell>
          <cell r="J991">
            <v>0</v>
          </cell>
          <cell r="K991">
            <v>0</v>
          </cell>
          <cell r="L991">
            <v>0</v>
          </cell>
          <cell r="M991">
            <v>0</v>
          </cell>
          <cell r="N991">
            <v>0</v>
          </cell>
          <cell r="O991">
            <v>0</v>
          </cell>
          <cell r="P991">
            <v>0</v>
          </cell>
          <cell r="Q991">
            <v>0</v>
          </cell>
          <cell r="R991">
            <v>0</v>
          </cell>
          <cell r="S991">
            <v>0</v>
          </cell>
          <cell r="T991">
            <v>0</v>
          </cell>
          <cell r="U991">
            <v>0</v>
          </cell>
          <cell r="V991">
            <v>0</v>
          </cell>
          <cell r="W991">
            <v>0</v>
          </cell>
          <cell r="X991">
            <v>0</v>
          </cell>
          <cell r="Y991">
            <v>331400</v>
          </cell>
          <cell r="Z991">
            <v>0</v>
          </cell>
          <cell r="AA991">
            <v>100000</v>
          </cell>
          <cell r="AB991">
            <v>431400</v>
          </cell>
          <cell r="AC991">
            <v>0</v>
          </cell>
          <cell r="AD991">
            <v>0</v>
          </cell>
          <cell r="AE991">
            <v>0</v>
          </cell>
          <cell r="AF991">
            <v>0</v>
          </cell>
          <cell r="AG991">
            <v>0</v>
          </cell>
          <cell r="AH991">
            <v>0</v>
          </cell>
          <cell r="AI991">
            <v>0</v>
          </cell>
          <cell r="AJ991">
            <v>0</v>
          </cell>
          <cell r="AK991">
            <v>0</v>
          </cell>
          <cell r="AL991">
            <v>0</v>
          </cell>
          <cell r="AM991">
            <v>0</v>
          </cell>
          <cell r="AN991">
            <v>0</v>
          </cell>
          <cell r="AO991">
            <v>0</v>
          </cell>
          <cell r="AP991">
            <v>0</v>
          </cell>
          <cell r="AQ991">
            <v>0</v>
          </cell>
          <cell r="AR991">
            <v>0</v>
          </cell>
          <cell r="AS991" t="e">
            <v>#REF!</v>
          </cell>
          <cell r="AU991" t="str">
            <v/>
          </cell>
          <cell r="AV991" t="str">
            <v/>
          </cell>
          <cell r="AW991">
            <v>0</v>
          </cell>
          <cell r="AX991">
            <v>0</v>
          </cell>
          <cell r="AY991">
            <v>0</v>
          </cell>
          <cell r="AZ991">
            <v>0</v>
          </cell>
          <cell r="BA991">
            <v>0</v>
          </cell>
          <cell r="BB991">
            <v>0</v>
          </cell>
          <cell r="BC991">
            <v>0</v>
          </cell>
          <cell r="BD991">
            <v>0</v>
          </cell>
          <cell r="BE991">
            <v>0</v>
          </cell>
          <cell r="BF991">
            <v>0</v>
          </cell>
          <cell r="BG991" t="str">
            <v/>
          </cell>
          <cell r="BH991" t="str">
            <v/>
          </cell>
        </row>
        <row r="992">
          <cell r="A992" t="str">
            <v>2042-858</v>
          </cell>
          <cell r="B992" t="str">
            <v xml:space="preserve">CL-CINE COLOMBIA SA                               </v>
          </cell>
          <cell r="C992">
            <v>0</v>
          </cell>
          <cell r="D992">
            <v>0</v>
          </cell>
          <cell r="E992">
            <v>0</v>
          </cell>
          <cell r="F992">
            <v>0</v>
          </cell>
          <cell r="G992">
            <v>0</v>
          </cell>
          <cell r="H992">
            <v>0</v>
          </cell>
          <cell r="I992">
            <v>0</v>
          </cell>
          <cell r="J992">
            <v>0</v>
          </cell>
          <cell r="K992">
            <v>0</v>
          </cell>
          <cell r="L992">
            <v>0</v>
          </cell>
          <cell r="M992">
            <v>463320</v>
          </cell>
          <cell r="N992">
            <v>0</v>
          </cell>
          <cell r="O992">
            <v>463320</v>
          </cell>
          <cell r="P992">
            <v>0</v>
          </cell>
          <cell r="Q992">
            <v>0</v>
          </cell>
          <cell r="R992">
            <v>0</v>
          </cell>
          <cell r="S992">
            <v>0</v>
          </cell>
          <cell r="T992">
            <v>0</v>
          </cell>
          <cell r="U992">
            <v>0</v>
          </cell>
          <cell r="V992">
            <v>0</v>
          </cell>
          <cell r="W992">
            <v>0</v>
          </cell>
          <cell r="X992">
            <v>0</v>
          </cell>
          <cell r="Y992">
            <v>222000</v>
          </cell>
          <cell r="Z992">
            <v>67735</v>
          </cell>
          <cell r="AA992">
            <v>224217</v>
          </cell>
          <cell r="AB992">
            <v>513952</v>
          </cell>
          <cell r="AC992">
            <v>0</v>
          </cell>
          <cell r="AD992">
            <v>0</v>
          </cell>
          <cell r="AE992">
            <v>0</v>
          </cell>
          <cell r="AF992">
            <v>0</v>
          </cell>
          <cell r="AG992">
            <v>0</v>
          </cell>
          <cell r="AH992">
            <v>0</v>
          </cell>
          <cell r="AI992">
            <v>0</v>
          </cell>
          <cell r="AJ992">
            <v>0</v>
          </cell>
          <cell r="AK992">
            <v>0</v>
          </cell>
          <cell r="AL992">
            <v>0</v>
          </cell>
          <cell r="AM992">
            <v>0</v>
          </cell>
          <cell r="AN992">
            <v>0</v>
          </cell>
          <cell r="AO992">
            <v>0</v>
          </cell>
          <cell r="AP992">
            <v>0</v>
          </cell>
          <cell r="AQ992">
            <v>0</v>
          </cell>
          <cell r="AR992">
            <v>0</v>
          </cell>
          <cell r="AS992" t="e">
            <v>#REF!</v>
          </cell>
          <cell r="AU992" t="str">
            <v/>
          </cell>
          <cell r="AV992" t="str">
            <v/>
          </cell>
          <cell r="AW992">
            <v>0</v>
          </cell>
          <cell r="AX992">
            <v>0</v>
          </cell>
          <cell r="AY992">
            <v>0</v>
          </cell>
          <cell r="AZ992">
            <v>0</v>
          </cell>
          <cell r="BA992">
            <v>0</v>
          </cell>
          <cell r="BB992">
            <v>0</v>
          </cell>
          <cell r="BC992">
            <v>0</v>
          </cell>
          <cell r="BD992">
            <v>0</v>
          </cell>
          <cell r="BE992">
            <v>0</v>
          </cell>
          <cell r="BF992">
            <v>0</v>
          </cell>
          <cell r="BG992" t="str">
            <v/>
          </cell>
          <cell r="BH992">
            <v>1.109280842614176</v>
          </cell>
        </row>
        <row r="993">
          <cell r="A993" t="str">
            <v>2042-859</v>
          </cell>
          <cell r="B993" t="str">
            <v xml:space="preserve">BQ-CINE COLOMBIA SA                               </v>
          </cell>
          <cell r="C993">
            <v>0</v>
          </cell>
          <cell r="D993">
            <v>0</v>
          </cell>
          <cell r="E993">
            <v>0</v>
          </cell>
          <cell r="F993">
            <v>0</v>
          </cell>
          <cell r="G993">
            <v>0</v>
          </cell>
          <cell r="H993">
            <v>0</v>
          </cell>
          <cell r="I993">
            <v>0</v>
          </cell>
          <cell r="J993">
            <v>0</v>
          </cell>
          <cell r="K993">
            <v>0</v>
          </cell>
          <cell r="L993">
            <v>0</v>
          </cell>
          <cell r="M993">
            <v>432575</v>
          </cell>
          <cell r="N993">
            <v>0</v>
          </cell>
          <cell r="O993">
            <v>432575</v>
          </cell>
          <cell r="P993">
            <v>0</v>
          </cell>
          <cell r="Q993">
            <v>0</v>
          </cell>
          <cell r="R993">
            <v>0</v>
          </cell>
          <cell r="S993">
            <v>0</v>
          </cell>
          <cell r="T993">
            <v>0</v>
          </cell>
          <cell r="U993">
            <v>0</v>
          </cell>
          <cell r="V993">
            <v>0</v>
          </cell>
          <cell r="W993">
            <v>0</v>
          </cell>
          <cell r="X993">
            <v>0</v>
          </cell>
          <cell r="Y993">
            <v>7759</v>
          </cell>
          <cell r="Z993">
            <v>0</v>
          </cell>
          <cell r="AA993">
            <v>0</v>
          </cell>
          <cell r="AB993">
            <v>7759</v>
          </cell>
          <cell r="AC993">
            <v>0</v>
          </cell>
          <cell r="AD993">
            <v>0</v>
          </cell>
          <cell r="AE993">
            <v>0</v>
          </cell>
          <cell r="AF993">
            <v>0</v>
          </cell>
          <cell r="AG993">
            <v>0</v>
          </cell>
          <cell r="AH993">
            <v>0</v>
          </cell>
          <cell r="AI993">
            <v>0</v>
          </cell>
          <cell r="AJ993">
            <v>0</v>
          </cell>
          <cell r="AK993">
            <v>0</v>
          </cell>
          <cell r="AL993">
            <v>0</v>
          </cell>
          <cell r="AM993">
            <v>0</v>
          </cell>
          <cell r="AN993">
            <v>0</v>
          </cell>
          <cell r="AO993">
            <v>0</v>
          </cell>
          <cell r="AP993">
            <v>0</v>
          </cell>
          <cell r="AQ993">
            <v>0</v>
          </cell>
          <cell r="AR993">
            <v>0</v>
          </cell>
          <cell r="AS993" t="e">
            <v>#REF!</v>
          </cell>
          <cell r="AU993" t="str">
            <v/>
          </cell>
          <cell r="AV993" t="str">
            <v/>
          </cell>
          <cell r="AW993">
            <v>0</v>
          </cell>
          <cell r="AX993">
            <v>0</v>
          </cell>
          <cell r="AY993">
            <v>0</v>
          </cell>
          <cell r="AZ993">
            <v>0</v>
          </cell>
          <cell r="BA993">
            <v>0</v>
          </cell>
          <cell r="BB993">
            <v>0</v>
          </cell>
          <cell r="BC993">
            <v>0</v>
          </cell>
          <cell r="BD993">
            <v>0</v>
          </cell>
          <cell r="BE993">
            <v>0</v>
          </cell>
          <cell r="BF993">
            <v>0</v>
          </cell>
          <cell r="BG993" t="str">
            <v/>
          </cell>
          <cell r="BH993">
            <v>1.7936773969831822E-2</v>
          </cell>
        </row>
        <row r="994">
          <cell r="A994" t="str">
            <v>2042-860</v>
          </cell>
          <cell r="B994" t="str">
            <v xml:space="preserve">CL-CINE COLOMBIA SA                               </v>
          </cell>
          <cell r="C994">
            <v>0</v>
          </cell>
          <cell r="D994">
            <v>0</v>
          </cell>
          <cell r="E994">
            <v>0</v>
          </cell>
          <cell r="F994">
            <v>0</v>
          </cell>
          <cell r="G994">
            <v>0</v>
          </cell>
          <cell r="H994">
            <v>0</v>
          </cell>
          <cell r="I994">
            <v>0</v>
          </cell>
          <cell r="J994">
            <v>0</v>
          </cell>
          <cell r="K994">
            <v>0</v>
          </cell>
          <cell r="L994">
            <v>0</v>
          </cell>
          <cell r="M994">
            <v>1357070</v>
          </cell>
          <cell r="N994">
            <v>0</v>
          </cell>
          <cell r="O994">
            <v>1357070</v>
          </cell>
          <cell r="P994">
            <v>0</v>
          </cell>
          <cell r="Q994">
            <v>0</v>
          </cell>
          <cell r="R994">
            <v>0</v>
          </cell>
          <cell r="S994">
            <v>0</v>
          </cell>
          <cell r="T994">
            <v>0</v>
          </cell>
          <cell r="U994">
            <v>0</v>
          </cell>
          <cell r="V994">
            <v>0</v>
          </cell>
          <cell r="W994">
            <v>0</v>
          </cell>
          <cell r="X994">
            <v>0</v>
          </cell>
          <cell r="Y994">
            <v>0</v>
          </cell>
          <cell r="Z994">
            <v>1009570</v>
          </cell>
          <cell r="AA994">
            <v>3943</v>
          </cell>
          <cell r="AB994">
            <v>1013513</v>
          </cell>
          <cell r="AC994">
            <v>0</v>
          </cell>
          <cell r="AD994">
            <v>0</v>
          </cell>
          <cell r="AE994">
            <v>0</v>
          </cell>
          <cell r="AF994">
            <v>0</v>
          </cell>
          <cell r="AG994">
            <v>0</v>
          </cell>
          <cell r="AH994">
            <v>0</v>
          </cell>
          <cell r="AI994">
            <v>0</v>
          </cell>
          <cell r="AJ994">
            <v>0</v>
          </cell>
          <cell r="AK994">
            <v>0</v>
          </cell>
          <cell r="AL994">
            <v>0</v>
          </cell>
          <cell r="AM994">
            <v>0</v>
          </cell>
          <cell r="AN994">
            <v>0</v>
          </cell>
          <cell r="AO994">
            <v>0</v>
          </cell>
          <cell r="AP994">
            <v>0</v>
          </cell>
          <cell r="AQ994">
            <v>0</v>
          </cell>
          <cell r="AR994">
            <v>0</v>
          </cell>
          <cell r="AS994" t="e">
            <v>#REF!</v>
          </cell>
          <cell r="AU994" t="str">
            <v/>
          </cell>
          <cell r="AV994" t="str">
            <v/>
          </cell>
          <cell r="AW994">
            <v>0</v>
          </cell>
          <cell r="AX994">
            <v>0</v>
          </cell>
          <cell r="AY994">
            <v>0</v>
          </cell>
          <cell r="AZ994">
            <v>0</v>
          </cell>
          <cell r="BA994">
            <v>0</v>
          </cell>
          <cell r="BB994">
            <v>0</v>
          </cell>
          <cell r="BC994">
            <v>0</v>
          </cell>
          <cell r="BD994">
            <v>0</v>
          </cell>
          <cell r="BE994">
            <v>0</v>
          </cell>
          <cell r="BF994">
            <v>0</v>
          </cell>
          <cell r="BG994" t="str">
            <v/>
          </cell>
          <cell r="BH994">
            <v>0.74683914610152757</v>
          </cell>
        </row>
        <row r="995">
          <cell r="A995" t="str">
            <v>2042-861</v>
          </cell>
          <cell r="B995" t="str">
            <v xml:space="preserve">CL-CINE COLOMBIA SA                               </v>
          </cell>
          <cell r="C995">
            <v>0</v>
          </cell>
          <cell r="D995">
            <v>0</v>
          </cell>
          <cell r="E995">
            <v>0</v>
          </cell>
          <cell r="F995">
            <v>0</v>
          </cell>
          <cell r="G995">
            <v>0</v>
          </cell>
          <cell r="H995">
            <v>0</v>
          </cell>
          <cell r="I995">
            <v>0</v>
          </cell>
          <cell r="J995">
            <v>0</v>
          </cell>
          <cell r="K995">
            <v>0</v>
          </cell>
          <cell r="L995">
            <v>0</v>
          </cell>
          <cell r="M995">
            <v>657800</v>
          </cell>
          <cell r="N995">
            <v>0</v>
          </cell>
          <cell r="O995">
            <v>657800</v>
          </cell>
          <cell r="P995">
            <v>0</v>
          </cell>
          <cell r="Q995">
            <v>0</v>
          </cell>
          <cell r="R995">
            <v>0</v>
          </cell>
          <cell r="S995">
            <v>0</v>
          </cell>
          <cell r="T995">
            <v>0</v>
          </cell>
          <cell r="U995">
            <v>0</v>
          </cell>
          <cell r="V995">
            <v>0</v>
          </cell>
          <cell r="W995">
            <v>0</v>
          </cell>
          <cell r="X995">
            <v>0</v>
          </cell>
          <cell r="Y995">
            <v>0</v>
          </cell>
          <cell r="Z995">
            <v>400000</v>
          </cell>
          <cell r="AA995">
            <v>0</v>
          </cell>
          <cell r="AB995">
            <v>400000</v>
          </cell>
          <cell r="AC995">
            <v>0</v>
          </cell>
          <cell r="AD995">
            <v>0</v>
          </cell>
          <cell r="AE995">
            <v>0</v>
          </cell>
          <cell r="AF995">
            <v>0</v>
          </cell>
          <cell r="AG995">
            <v>0</v>
          </cell>
          <cell r="AH995">
            <v>0</v>
          </cell>
          <cell r="AI995">
            <v>0</v>
          </cell>
          <cell r="AJ995">
            <v>0</v>
          </cell>
          <cell r="AK995">
            <v>0</v>
          </cell>
          <cell r="AL995">
            <v>0</v>
          </cell>
          <cell r="AM995">
            <v>0</v>
          </cell>
          <cell r="AN995">
            <v>0</v>
          </cell>
          <cell r="AO995">
            <v>0</v>
          </cell>
          <cell r="AP995">
            <v>0</v>
          </cell>
          <cell r="AQ995">
            <v>0</v>
          </cell>
          <cell r="AR995">
            <v>0</v>
          </cell>
          <cell r="AS995" t="e">
            <v>#REF!</v>
          </cell>
          <cell r="AU995" t="str">
            <v/>
          </cell>
          <cell r="AV995" t="str">
            <v/>
          </cell>
          <cell r="AW995">
            <v>0</v>
          </cell>
          <cell r="AX995">
            <v>0</v>
          </cell>
          <cell r="AY995">
            <v>0</v>
          </cell>
          <cell r="AZ995">
            <v>0</v>
          </cell>
          <cell r="BA995">
            <v>0</v>
          </cell>
          <cell r="BB995">
            <v>0</v>
          </cell>
          <cell r="BC995">
            <v>0</v>
          </cell>
          <cell r="BD995">
            <v>0</v>
          </cell>
          <cell r="BE995">
            <v>0</v>
          </cell>
          <cell r="BF995">
            <v>0</v>
          </cell>
          <cell r="BG995" t="str">
            <v/>
          </cell>
          <cell r="BH995">
            <v>0.60808756460930369</v>
          </cell>
        </row>
        <row r="996">
          <cell r="A996" t="str">
            <v>2042-862</v>
          </cell>
          <cell r="B996" t="str">
            <v xml:space="preserve">BTA-CINE COLOMBIA S.A.                            </v>
          </cell>
          <cell r="C996">
            <v>0</v>
          </cell>
          <cell r="D996">
            <v>0</v>
          </cell>
          <cell r="E996">
            <v>0</v>
          </cell>
          <cell r="F996">
            <v>0</v>
          </cell>
          <cell r="G996">
            <v>0</v>
          </cell>
          <cell r="H996">
            <v>0</v>
          </cell>
          <cell r="I996">
            <v>0</v>
          </cell>
          <cell r="J996">
            <v>0</v>
          </cell>
          <cell r="K996">
            <v>0</v>
          </cell>
          <cell r="L996">
            <v>0</v>
          </cell>
          <cell r="M996">
            <v>0</v>
          </cell>
          <cell r="N996">
            <v>0</v>
          </cell>
          <cell r="O996">
            <v>0</v>
          </cell>
          <cell r="P996">
            <v>0</v>
          </cell>
          <cell r="Q996">
            <v>0</v>
          </cell>
          <cell r="R996">
            <v>0</v>
          </cell>
          <cell r="S996">
            <v>0</v>
          </cell>
          <cell r="T996">
            <v>0</v>
          </cell>
          <cell r="U996">
            <v>0</v>
          </cell>
          <cell r="V996">
            <v>0</v>
          </cell>
          <cell r="W996">
            <v>0</v>
          </cell>
          <cell r="X996">
            <v>0</v>
          </cell>
          <cell r="Y996">
            <v>3100</v>
          </cell>
          <cell r="Z996">
            <v>147043</v>
          </cell>
          <cell r="AA996">
            <v>2566</v>
          </cell>
          <cell r="AB996">
            <v>152709</v>
          </cell>
          <cell r="AC996">
            <v>0</v>
          </cell>
          <cell r="AD996">
            <v>0</v>
          </cell>
          <cell r="AE996">
            <v>0</v>
          </cell>
          <cell r="AF996">
            <v>0</v>
          </cell>
          <cell r="AG996">
            <v>0</v>
          </cell>
          <cell r="AH996">
            <v>0</v>
          </cell>
          <cell r="AI996">
            <v>0</v>
          </cell>
          <cell r="AJ996">
            <v>0</v>
          </cell>
          <cell r="AK996">
            <v>0</v>
          </cell>
          <cell r="AL996">
            <v>0</v>
          </cell>
          <cell r="AM996">
            <v>0</v>
          </cell>
          <cell r="AN996">
            <v>0</v>
          </cell>
          <cell r="AO996">
            <v>0</v>
          </cell>
          <cell r="AP996">
            <v>0</v>
          </cell>
          <cell r="AQ996">
            <v>0</v>
          </cell>
          <cell r="AR996">
            <v>0</v>
          </cell>
          <cell r="AS996" t="e">
            <v>#REF!</v>
          </cell>
          <cell r="AU996" t="str">
            <v/>
          </cell>
          <cell r="AV996" t="str">
            <v/>
          </cell>
          <cell r="AW996">
            <v>0</v>
          </cell>
          <cell r="AX996">
            <v>0</v>
          </cell>
          <cell r="AY996">
            <v>0</v>
          </cell>
          <cell r="AZ996">
            <v>0</v>
          </cell>
          <cell r="BA996">
            <v>0</v>
          </cell>
          <cell r="BB996">
            <v>0</v>
          </cell>
          <cell r="BC996">
            <v>0</v>
          </cell>
          <cell r="BD996">
            <v>0</v>
          </cell>
          <cell r="BE996">
            <v>0</v>
          </cell>
          <cell r="BF996">
            <v>0</v>
          </cell>
          <cell r="BG996" t="str">
            <v/>
          </cell>
          <cell r="BH996" t="str">
            <v/>
          </cell>
        </row>
        <row r="997">
          <cell r="A997" t="str">
            <v>2042-863</v>
          </cell>
          <cell r="B997" t="str">
            <v xml:space="preserve">CHIA-CINE COLOMBIA SA                             </v>
          </cell>
          <cell r="C997">
            <v>0</v>
          </cell>
          <cell r="D997">
            <v>0</v>
          </cell>
          <cell r="E997">
            <v>0</v>
          </cell>
          <cell r="F997">
            <v>0</v>
          </cell>
          <cell r="G997">
            <v>0</v>
          </cell>
          <cell r="H997">
            <v>0</v>
          </cell>
          <cell r="I997">
            <v>0</v>
          </cell>
          <cell r="J997">
            <v>0</v>
          </cell>
          <cell r="K997">
            <v>0</v>
          </cell>
          <cell r="L997">
            <v>0</v>
          </cell>
          <cell r="M997">
            <v>0</v>
          </cell>
          <cell r="N997">
            <v>0</v>
          </cell>
          <cell r="O997">
            <v>0</v>
          </cell>
          <cell r="P997">
            <v>0</v>
          </cell>
          <cell r="Q997">
            <v>0</v>
          </cell>
          <cell r="R997">
            <v>0</v>
          </cell>
          <cell r="S997">
            <v>0</v>
          </cell>
          <cell r="T997">
            <v>0</v>
          </cell>
          <cell r="U997">
            <v>0</v>
          </cell>
          <cell r="V997">
            <v>0</v>
          </cell>
          <cell r="W997">
            <v>0</v>
          </cell>
          <cell r="X997">
            <v>0</v>
          </cell>
          <cell r="Y997">
            <v>0</v>
          </cell>
          <cell r="Z997">
            <v>628000</v>
          </cell>
          <cell r="AA997">
            <v>100000</v>
          </cell>
          <cell r="AB997">
            <v>728000</v>
          </cell>
          <cell r="AC997">
            <v>0</v>
          </cell>
          <cell r="AD997">
            <v>0</v>
          </cell>
          <cell r="AE997">
            <v>0</v>
          </cell>
          <cell r="AF997">
            <v>0</v>
          </cell>
          <cell r="AG997">
            <v>0</v>
          </cell>
          <cell r="AH997">
            <v>0</v>
          </cell>
          <cell r="AI997">
            <v>0</v>
          </cell>
          <cell r="AJ997">
            <v>0</v>
          </cell>
          <cell r="AK997">
            <v>0</v>
          </cell>
          <cell r="AL997">
            <v>0</v>
          </cell>
          <cell r="AM997">
            <v>0</v>
          </cell>
          <cell r="AN997">
            <v>0</v>
          </cell>
          <cell r="AO997">
            <v>0</v>
          </cell>
          <cell r="AP997">
            <v>0</v>
          </cell>
          <cell r="AQ997">
            <v>0</v>
          </cell>
          <cell r="AR997">
            <v>0</v>
          </cell>
          <cell r="AS997" t="e">
            <v>#REF!</v>
          </cell>
          <cell r="AU997" t="str">
            <v/>
          </cell>
          <cell r="AV997" t="str">
            <v/>
          </cell>
          <cell r="AW997">
            <v>0</v>
          </cell>
          <cell r="AX997">
            <v>0</v>
          </cell>
          <cell r="AY997">
            <v>0</v>
          </cell>
          <cell r="AZ997">
            <v>0</v>
          </cell>
          <cell r="BA997">
            <v>0</v>
          </cell>
          <cell r="BB997">
            <v>0</v>
          </cell>
          <cell r="BC997">
            <v>0</v>
          </cell>
          <cell r="BD997">
            <v>0</v>
          </cell>
          <cell r="BE997">
            <v>0</v>
          </cell>
          <cell r="BF997">
            <v>0</v>
          </cell>
          <cell r="BG997" t="str">
            <v/>
          </cell>
          <cell r="BH997" t="str">
            <v/>
          </cell>
        </row>
        <row r="998">
          <cell r="A998" t="str">
            <v>2042-864</v>
          </cell>
          <cell r="B998" t="str">
            <v xml:space="preserve">CL-CINE COLOMBIA SA                               </v>
          </cell>
          <cell r="C998">
            <v>0</v>
          </cell>
          <cell r="D998">
            <v>0</v>
          </cell>
          <cell r="E998">
            <v>0</v>
          </cell>
          <cell r="F998">
            <v>0</v>
          </cell>
          <cell r="G998">
            <v>0</v>
          </cell>
          <cell r="H998">
            <v>0</v>
          </cell>
          <cell r="I998">
            <v>0</v>
          </cell>
          <cell r="J998">
            <v>0</v>
          </cell>
          <cell r="K998">
            <v>0</v>
          </cell>
          <cell r="L998">
            <v>0</v>
          </cell>
          <cell r="M998">
            <v>0</v>
          </cell>
          <cell r="N998">
            <v>0</v>
          </cell>
          <cell r="O998">
            <v>0</v>
          </cell>
          <cell r="P998">
            <v>0</v>
          </cell>
          <cell r="Q998">
            <v>0</v>
          </cell>
          <cell r="R998">
            <v>0</v>
          </cell>
          <cell r="S998">
            <v>0</v>
          </cell>
          <cell r="T998">
            <v>0</v>
          </cell>
          <cell r="U998">
            <v>0</v>
          </cell>
          <cell r="V998">
            <v>0</v>
          </cell>
          <cell r="W998">
            <v>0</v>
          </cell>
          <cell r="X998">
            <v>0</v>
          </cell>
          <cell r="Y998">
            <v>0</v>
          </cell>
          <cell r="Z998">
            <v>0</v>
          </cell>
          <cell r="AA998">
            <v>255104</v>
          </cell>
          <cell r="AB998">
            <v>255104</v>
          </cell>
          <cell r="AC998">
            <v>0</v>
          </cell>
          <cell r="AD998">
            <v>0</v>
          </cell>
          <cell r="AE998">
            <v>0</v>
          </cell>
          <cell r="AF998">
            <v>0</v>
          </cell>
          <cell r="AG998">
            <v>0</v>
          </cell>
          <cell r="AH998">
            <v>0</v>
          </cell>
          <cell r="AI998">
            <v>0</v>
          </cell>
          <cell r="AJ998">
            <v>0</v>
          </cell>
          <cell r="AK998">
            <v>0</v>
          </cell>
          <cell r="AL998">
            <v>0</v>
          </cell>
          <cell r="AM998">
            <v>0</v>
          </cell>
          <cell r="AN998">
            <v>0</v>
          </cell>
          <cell r="AO998">
            <v>0</v>
          </cell>
          <cell r="AP998">
            <v>0</v>
          </cell>
          <cell r="AQ998">
            <v>0</v>
          </cell>
          <cell r="AR998">
            <v>0</v>
          </cell>
          <cell r="AS998" t="e">
            <v>#REF!</v>
          </cell>
          <cell r="AU998" t="str">
            <v/>
          </cell>
          <cell r="AV998" t="str">
            <v/>
          </cell>
          <cell r="AW998">
            <v>0</v>
          </cell>
          <cell r="AX998">
            <v>0</v>
          </cell>
          <cell r="AY998">
            <v>0</v>
          </cell>
          <cell r="AZ998">
            <v>0</v>
          </cell>
          <cell r="BA998">
            <v>0</v>
          </cell>
          <cell r="BB998">
            <v>0</v>
          </cell>
          <cell r="BC998">
            <v>0</v>
          </cell>
          <cell r="BD998">
            <v>0</v>
          </cell>
          <cell r="BE998">
            <v>0</v>
          </cell>
          <cell r="BF998">
            <v>0</v>
          </cell>
          <cell r="BG998" t="str">
            <v/>
          </cell>
          <cell r="BH998" t="str">
            <v/>
          </cell>
        </row>
        <row r="999">
          <cell r="A999" t="str">
            <v>2042-865</v>
          </cell>
          <cell r="B999" t="str">
            <v xml:space="preserve">BTA-CINE COLOMBIA SA                              </v>
          </cell>
          <cell r="C999">
            <v>0</v>
          </cell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  <cell r="I999">
            <v>0</v>
          </cell>
          <cell r="J999">
            <v>0</v>
          </cell>
          <cell r="K999">
            <v>0</v>
          </cell>
          <cell r="L999">
            <v>0</v>
          </cell>
          <cell r="M999">
            <v>0</v>
          </cell>
          <cell r="N999">
            <v>0</v>
          </cell>
          <cell r="O999">
            <v>0</v>
          </cell>
          <cell r="P999">
            <v>0</v>
          </cell>
          <cell r="Q999">
            <v>0</v>
          </cell>
          <cell r="R999">
            <v>0</v>
          </cell>
          <cell r="S999">
            <v>0</v>
          </cell>
          <cell r="T999">
            <v>0</v>
          </cell>
          <cell r="U999">
            <v>0</v>
          </cell>
          <cell r="V999">
            <v>0</v>
          </cell>
          <cell r="W999">
            <v>0</v>
          </cell>
          <cell r="X999">
            <v>0</v>
          </cell>
          <cell r="Y999">
            <v>0</v>
          </cell>
          <cell r="Z999">
            <v>1743250</v>
          </cell>
          <cell r="AA999">
            <v>0</v>
          </cell>
          <cell r="AB999">
            <v>1743250</v>
          </cell>
          <cell r="AC999">
            <v>0</v>
          </cell>
          <cell r="AD999">
            <v>0</v>
          </cell>
          <cell r="AE999">
            <v>0</v>
          </cell>
          <cell r="AF999">
            <v>0</v>
          </cell>
          <cell r="AG999">
            <v>0</v>
          </cell>
          <cell r="AH999">
            <v>0</v>
          </cell>
          <cell r="AI999">
            <v>0</v>
          </cell>
          <cell r="AJ999">
            <v>0</v>
          </cell>
          <cell r="AK999">
            <v>0</v>
          </cell>
          <cell r="AL999">
            <v>0</v>
          </cell>
          <cell r="AM999">
            <v>0</v>
          </cell>
          <cell r="AN999">
            <v>0</v>
          </cell>
          <cell r="AO999">
            <v>0</v>
          </cell>
          <cell r="AP999">
            <v>0</v>
          </cell>
          <cell r="AQ999">
            <v>0</v>
          </cell>
          <cell r="AR999">
            <v>0</v>
          </cell>
          <cell r="AS999" t="e">
            <v>#REF!</v>
          </cell>
          <cell r="AU999" t="str">
            <v/>
          </cell>
          <cell r="AV999" t="str">
            <v/>
          </cell>
          <cell r="AW999">
            <v>0</v>
          </cell>
          <cell r="AX999">
            <v>0</v>
          </cell>
          <cell r="AY999">
            <v>0</v>
          </cell>
          <cell r="AZ999">
            <v>0</v>
          </cell>
          <cell r="BA999">
            <v>0</v>
          </cell>
          <cell r="BB999">
            <v>0</v>
          </cell>
          <cell r="BC999">
            <v>0</v>
          </cell>
          <cell r="BD999">
            <v>0</v>
          </cell>
          <cell r="BE999">
            <v>0</v>
          </cell>
          <cell r="BF999">
            <v>0</v>
          </cell>
          <cell r="BG999" t="str">
            <v/>
          </cell>
          <cell r="BH999" t="str">
            <v/>
          </cell>
        </row>
        <row r="1000">
          <cell r="A1000" t="str">
            <v>2042-866</v>
          </cell>
          <cell r="B1000" t="str">
            <v xml:space="preserve">BTA-CINE COLOMBIA SA                              </v>
          </cell>
          <cell r="C1000">
            <v>0</v>
          </cell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  <cell r="I1000">
            <v>0</v>
          </cell>
          <cell r="J1000">
            <v>0</v>
          </cell>
          <cell r="K1000">
            <v>0</v>
          </cell>
          <cell r="L1000">
            <v>0</v>
          </cell>
          <cell r="M1000">
            <v>286000</v>
          </cell>
          <cell r="N1000">
            <v>0</v>
          </cell>
          <cell r="O1000">
            <v>286000</v>
          </cell>
          <cell r="P1000">
            <v>0</v>
          </cell>
          <cell r="Q1000">
            <v>0</v>
          </cell>
          <cell r="R1000">
            <v>0</v>
          </cell>
          <cell r="S1000">
            <v>0</v>
          </cell>
          <cell r="T1000">
            <v>0</v>
          </cell>
          <cell r="U1000">
            <v>0</v>
          </cell>
          <cell r="V1000">
            <v>0</v>
          </cell>
          <cell r="W1000">
            <v>0</v>
          </cell>
          <cell r="X1000">
            <v>0</v>
          </cell>
          <cell r="Y1000">
            <v>0</v>
          </cell>
          <cell r="Z1000">
            <v>187971</v>
          </cell>
          <cell r="AA1000">
            <v>5773</v>
          </cell>
          <cell r="AB1000">
            <v>193744</v>
          </cell>
          <cell r="AC1000">
            <v>0</v>
          </cell>
          <cell r="AD1000">
            <v>0</v>
          </cell>
          <cell r="AE1000">
            <v>0</v>
          </cell>
          <cell r="AF1000">
            <v>0</v>
          </cell>
          <cell r="AG1000">
            <v>0</v>
          </cell>
          <cell r="AH1000">
            <v>0</v>
          </cell>
          <cell r="AI1000">
            <v>0</v>
          </cell>
          <cell r="AJ1000">
            <v>0</v>
          </cell>
          <cell r="AK1000">
            <v>0</v>
          </cell>
          <cell r="AL1000">
            <v>0</v>
          </cell>
          <cell r="AM1000">
            <v>0</v>
          </cell>
          <cell r="AN1000">
            <v>0</v>
          </cell>
          <cell r="AO1000">
            <v>0</v>
          </cell>
          <cell r="AP1000">
            <v>0</v>
          </cell>
          <cell r="AQ1000">
            <v>0</v>
          </cell>
          <cell r="AR1000">
            <v>0</v>
          </cell>
          <cell r="AS1000" t="e">
            <v>#REF!</v>
          </cell>
          <cell r="AU1000" t="str">
            <v/>
          </cell>
          <cell r="AV1000" t="str">
            <v/>
          </cell>
          <cell r="AW1000">
            <v>0</v>
          </cell>
          <cell r="AX1000">
            <v>0</v>
          </cell>
          <cell r="AY1000">
            <v>0</v>
          </cell>
          <cell r="AZ1000">
            <v>0</v>
          </cell>
          <cell r="BA1000">
            <v>0</v>
          </cell>
          <cell r="BB1000">
            <v>0</v>
          </cell>
          <cell r="BC1000">
            <v>0</v>
          </cell>
          <cell r="BD1000">
            <v>0</v>
          </cell>
          <cell r="BE1000">
            <v>0</v>
          </cell>
          <cell r="BF1000">
            <v>0</v>
          </cell>
          <cell r="BG1000" t="str">
            <v/>
          </cell>
          <cell r="BH1000">
            <v>0.67742657342657342</v>
          </cell>
        </row>
        <row r="1001">
          <cell r="A1001" t="str">
            <v>2042-867</v>
          </cell>
          <cell r="B1001" t="str">
            <v xml:space="preserve">BTA-CINE COLOMBIA SA                              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  <cell r="P1001">
            <v>0</v>
          </cell>
          <cell r="Q1001">
            <v>0</v>
          </cell>
          <cell r="R1001">
            <v>0</v>
          </cell>
          <cell r="S1001">
            <v>0</v>
          </cell>
          <cell r="T1001">
            <v>0</v>
          </cell>
          <cell r="U1001">
            <v>0</v>
          </cell>
          <cell r="V1001">
            <v>0</v>
          </cell>
          <cell r="W1001">
            <v>0</v>
          </cell>
          <cell r="X1001">
            <v>0</v>
          </cell>
          <cell r="Y1001">
            <v>0</v>
          </cell>
          <cell r="Z1001">
            <v>113000</v>
          </cell>
          <cell r="AA1001">
            <v>0</v>
          </cell>
          <cell r="AB1001">
            <v>113000</v>
          </cell>
          <cell r="AC1001">
            <v>0</v>
          </cell>
          <cell r="AD1001">
            <v>0</v>
          </cell>
          <cell r="AE1001">
            <v>0</v>
          </cell>
          <cell r="AF1001">
            <v>0</v>
          </cell>
          <cell r="AG1001">
            <v>0</v>
          </cell>
          <cell r="AH1001">
            <v>0</v>
          </cell>
          <cell r="AI1001">
            <v>0</v>
          </cell>
          <cell r="AJ1001">
            <v>0</v>
          </cell>
          <cell r="AK1001">
            <v>0</v>
          </cell>
          <cell r="AL1001">
            <v>0</v>
          </cell>
          <cell r="AM1001">
            <v>0</v>
          </cell>
          <cell r="AN1001">
            <v>0</v>
          </cell>
          <cell r="AO1001">
            <v>0</v>
          </cell>
          <cell r="AP1001">
            <v>0</v>
          </cell>
          <cell r="AQ1001">
            <v>0</v>
          </cell>
          <cell r="AR1001">
            <v>0</v>
          </cell>
          <cell r="AS1001" t="e">
            <v>#REF!</v>
          </cell>
          <cell r="AU1001" t="str">
            <v/>
          </cell>
          <cell r="AV1001" t="str">
            <v/>
          </cell>
          <cell r="AW1001">
            <v>0</v>
          </cell>
          <cell r="AX1001">
            <v>0</v>
          </cell>
          <cell r="AY1001">
            <v>0</v>
          </cell>
          <cell r="AZ1001">
            <v>0</v>
          </cell>
          <cell r="BA1001">
            <v>0</v>
          </cell>
          <cell r="BB1001">
            <v>0</v>
          </cell>
          <cell r="BC1001">
            <v>0</v>
          </cell>
          <cell r="BD1001">
            <v>0</v>
          </cell>
          <cell r="BE1001">
            <v>0</v>
          </cell>
          <cell r="BF1001">
            <v>0</v>
          </cell>
          <cell r="BG1001" t="str">
            <v/>
          </cell>
          <cell r="BH1001" t="str">
            <v/>
          </cell>
        </row>
        <row r="1002">
          <cell r="A1002" t="str">
            <v>2042-868</v>
          </cell>
          <cell r="B1002" t="str">
            <v xml:space="preserve">MD-CINE COLOMBIA SA                               </v>
          </cell>
          <cell r="C1002">
            <v>0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M1002">
            <v>0</v>
          </cell>
          <cell r="N1002">
            <v>0</v>
          </cell>
          <cell r="O1002">
            <v>0</v>
          </cell>
          <cell r="P1002">
            <v>0</v>
          </cell>
          <cell r="Q1002">
            <v>0</v>
          </cell>
          <cell r="R1002">
            <v>0</v>
          </cell>
          <cell r="S1002">
            <v>0</v>
          </cell>
          <cell r="T1002">
            <v>0</v>
          </cell>
          <cell r="U1002">
            <v>0</v>
          </cell>
          <cell r="V1002">
            <v>0</v>
          </cell>
          <cell r="W1002">
            <v>0</v>
          </cell>
          <cell r="X1002">
            <v>0</v>
          </cell>
          <cell r="Y1002">
            <v>0</v>
          </cell>
          <cell r="Z1002">
            <v>0</v>
          </cell>
          <cell r="AA1002">
            <v>1564000</v>
          </cell>
          <cell r="AB1002">
            <v>1564000</v>
          </cell>
          <cell r="AC1002">
            <v>0</v>
          </cell>
          <cell r="AD1002">
            <v>0</v>
          </cell>
          <cell r="AE1002">
            <v>0</v>
          </cell>
          <cell r="AF1002">
            <v>0</v>
          </cell>
          <cell r="AG1002">
            <v>0</v>
          </cell>
          <cell r="AH1002">
            <v>0</v>
          </cell>
          <cell r="AI1002">
            <v>0</v>
          </cell>
          <cell r="AJ1002">
            <v>0</v>
          </cell>
          <cell r="AK1002">
            <v>0</v>
          </cell>
          <cell r="AL1002">
            <v>0</v>
          </cell>
          <cell r="AM1002">
            <v>0</v>
          </cell>
          <cell r="AN1002">
            <v>0</v>
          </cell>
          <cell r="AO1002">
            <v>0</v>
          </cell>
          <cell r="AP1002">
            <v>0</v>
          </cell>
          <cell r="AQ1002">
            <v>0</v>
          </cell>
          <cell r="AR1002">
            <v>0</v>
          </cell>
          <cell r="AS1002" t="e">
            <v>#REF!</v>
          </cell>
          <cell r="AU1002" t="str">
            <v/>
          </cell>
          <cell r="AV1002" t="str">
            <v/>
          </cell>
          <cell r="AW1002">
            <v>0</v>
          </cell>
          <cell r="AX1002">
            <v>0</v>
          </cell>
          <cell r="AY1002">
            <v>0</v>
          </cell>
          <cell r="AZ1002">
            <v>0</v>
          </cell>
          <cell r="BA1002">
            <v>0</v>
          </cell>
          <cell r="BB1002">
            <v>0</v>
          </cell>
          <cell r="BC1002">
            <v>0</v>
          </cell>
          <cell r="BD1002">
            <v>0</v>
          </cell>
          <cell r="BE1002">
            <v>0</v>
          </cell>
          <cell r="BF1002">
            <v>0</v>
          </cell>
          <cell r="BG1002" t="str">
            <v/>
          </cell>
          <cell r="BH1002" t="str">
            <v/>
          </cell>
        </row>
        <row r="1003">
          <cell r="A1003" t="str">
            <v>2042-869</v>
          </cell>
          <cell r="B1003" t="str">
            <v xml:space="preserve">BTA-CINE COLOMBIA SA                              </v>
          </cell>
          <cell r="C1003">
            <v>0</v>
          </cell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H1003">
            <v>0</v>
          </cell>
          <cell r="I1003">
            <v>0</v>
          </cell>
          <cell r="J1003">
            <v>0</v>
          </cell>
          <cell r="K1003">
            <v>0</v>
          </cell>
          <cell r="L1003">
            <v>0</v>
          </cell>
          <cell r="M1003">
            <v>0</v>
          </cell>
          <cell r="N1003">
            <v>0</v>
          </cell>
          <cell r="O1003">
            <v>0</v>
          </cell>
          <cell r="P1003">
            <v>0</v>
          </cell>
          <cell r="Q1003">
            <v>0</v>
          </cell>
          <cell r="R1003">
            <v>0</v>
          </cell>
          <cell r="S1003">
            <v>0</v>
          </cell>
          <cell r="T1003">
            <v>0</v>
          </cell>
          <cell r="U1003">
            <v>0</v>
          </cell>
          <cell r="V1003">
            <v>0</v>
          </cell>
          <cell r="W1003">
            <v>0</v>
          </cell>
          <cell r="X1003">
            <v>0</v>
          </cell>
          <cell r="Y1003">
            <v>0</v>
          </cell>
          <cell r="Z1003">
            <v>408064</v>
          </cell>
          <cell r="AA1003">
            <v>5773</v>
          </cell>
          <cell r="AB1003">
            <v>413837</v>
          </cell>
          <cell r="AC1003">
            <v>0</v>
          </cell>
          <cell r="AD1003">
            <v>0</v>
          </cell>
          <cell r="AE1003">
            <v>0</v>
          </cell>
          <cell r="AF1003">
            <v>0</v>
          </cell>
          <cell r="AG1003">
            <v>0</v>
          </cell>
          <cell r="AH1003">
            <v>0</v>
          </cell>
          <cell r="AI1003">
            <v>0</v>
          </cell>
          <cell r="AJ1003">
            <v>0</v>
          </cell>
          <cell r="AK1003">
            <v>0</v>
          </cell>
          <cell r="AL1003">
            <v>0</v>
          </cell>
          <cell r="AM1003">
            <v>0</v>
          </cell>
          <cell r="AN1003">
            <v>0</v>
          </cell>
          <cell r="AO1003">
            <v>0</v>
          </cell>
          <cell r="AP1003">
            <v>0</v>
          </cell>
          <cell r="AQ1003">
            <v>0</v>
          </cell>
          <cell r="AR1003">
            <v>0</v>
          </cell>
          <cell r="AS1003" t="e">
            <v>#REF!</v>
          </cell>
          <cell r="AU1003" t="str">
            <v/>
          </cell>
          <cell r="AV1003" t="str">
            <v/>
          </cell>
          <cell r="AW1003">
            <v>0</v>
          </cell>
          <cell r="AX1003">
            <v>0</v>
          </cell>
          <cell r="AY1003">
            <v>0</v>
          </cell>
          <cell r="AZ1003">
            <v>0</v>
          </cell>
          <cell r="BA1003">
            <v>0</v>
          </cell>
          <cell r="BB1003">
            <v>0</v>
          </cell>
          <cell r="BC1003">
            <v>0</v>
          </cell>
          <cell r="BD1003">
            <v>0</v>
          </cell>
          <cell r="BE1003">
            <v>0</v>
          </cell>
          <cell r="BF1003">
            <v>0</v>
          </cell>
          <cell r="BG1003" t="str">
            <v/>
          </cell>
          <cell r="BH1003" t="str">
            <v/>
          </cell>
        </row>
        <row r="1004">
          <cell r="A1004" t="str">
            <v>2042-870</v>
          </cell>
          <cell r="B1004" t="str">
            <v xml:space="preserve">BTA-CINE COLOMBIA SA                              </v>
          </cell>
          <cell r="C1004">
            <v>0</v>
          </cell>
          <cell r="D1004">
            <v>0</v>
          </cell>
          <cell r="E1004">
            <v>0</v>
          </cell>
          <cell r="F1004">
            <v>0</v>
          </cell>
          <cell r="G1004">
            <v>0</v>
          </cell>
          <cell r="H1004">
            <v>0</v>
          </cell>
          <cell r="I1004">
            <v>0</v>
          </cell>
          <cell r="J1004">
            <v>0</v>
          </cell>
          <cell r="K1004">
            <v>0</v>
          </cell>
          <cell r="L1004">
            <v>0</v>
          </cell>
          <cell r="M1004">
            <v>0</v>
          </cell>
          <cell r="N1004">
            <v>679250</v>
          </cell>
          <cell r="O1004">
            <v>679250</v>
          </cell>
          <cell r="P1004">
            <v>0</v>
          </cell>
          <cell r="Q1004">
            <v>0</v>
          </cell>
          <cell r="R1004">
            <v>0</v>
          </cell>
          <cell r="S1004">
            <v>0</v>
          </cell>
          <cell r="T1004">
            <v>0</v>
          </cell>
          <cell r="U1004">
            <v>0</v>
          </cell>
          <cell r="V1004">
            <v>0</v>
          </cell>
          <cell r="W1004">
            <v>0</v>
          </cell>
          <cell r="X1004">
            <v>0</v>
          </cell>
          <cell r="Y1004">
            <v>0</v>
          </cell>
          <cell r="Z1004">
            <v>268593</v>
          </cell>
          <cell r="AA1004">
            <v>0</v>
          </cell>
          <cell r="AB1004">
            <v>268593</v>
          </cell>
          <cell r="AC1004">
            <v>0</v>
          </cell>
          <cell r="AD1004">
            <v>0</v>
          </cell>
          <cell r="AE1004">
            <v>0</v>
          </cell>
          <cell r="AF1004">
            <v>0</v>
          </cell>
          <cell r="AG1004">
            <v>0</v>
          </cell>
          <cell r="AH1004">
            <v>0</v>
          </cell>
          <cell r="AI1004">
            <v>0</v>
          </cell>
          <cell r="AJ1004">
            <v>0</v>
          </cell>
          <cell r="AK1004">
            <v>0</v>
          </cell>
          <cell r="AL1004">
            <v>0</v>
          </cell>
          <cell r="AM1004">
            <v>0</v>
          </cell>
          <cell r="AN1004">
            <v>0</v>
          </cell>
          <cell r="AO1004">
            <v>737896</v>
          </cell>
          <cell r="AP1004">
            <v>0</v>
          </cell>
          <cell r="AQ1004">
            <v>0</v>
          </cell>
          <cell r="AR1004">
            <v>0</v>
          </cell>
          <cell r="AS1004" t="e">
            <v>#REF!</v>
          </cell>
          <cell r="AU1004" t="str">
            <v/>
          </cell>
          <cell r="AV1004" t="str">
            <v/>
          </cell>
          <cell r="AW1004">
            <v>0</v>
          </cell>
          <cell r="AX1004">
            <v>0</v>
          </cell>
          <cell r="AY1004">
            <v>0</v>
          </cell>
          <cell r="AZ1004">
            <v>0</v>
          </cell>
          <cell r="BA1004">
            <v>0</v>
          </cell>
          <cell r="BB1004">
            <v>0</v>
          </cell>
          <cell r="BC1004">
            <v>0</v>
          </cell>
          <cell r="BD1004">
            <v>0</v>
          </cell>
          <cell r="BE1004">
            <v>0</v>
          </cell>
          <cell r="BF1004">
            <v>0</v>
          </cell>
          <cell r="BG1004" t="str">
            <v/>
          </cell>
          <cell r="BH1004">
            <v>0.39542583732057418</v>
          </cell>
        </row>
        <row r="1005">
          <cell r="A1005" t="str">
            <v>2042-871</v>
          </cell>
          <cell r="B1005" t="str">
            <v xml:space="preserve">MD-CINE COLOMBIA SA                               </v>
          </cell>
          <cell r="C1005">
            <v>0</v>
          </cell>
          <cell r="D1005">
            <v>0</v>
          </cell>
          <cell r="E1005">
            <v>0</v>
          </cell>
          <cell r="F1005">
            <v>0</v>
          </cell>
          <cell r="G1005">
            <v>0</v>
          </cell>
          <cell r="H1005">
            <v>0</v>
          </cell>
          <cell r="I1005">
            <v>0</v>
          </cell>
          <cell r="J1005">
            <v>0</v>
          </cell>
          <cell r="K1005">
            <v>0</v>
          </cell>
          <cell r="L1005">
            <v>0</v>
          </cell>
          <cell r="M1005">
            <v>0</v>
          </cell>
          <cell r="N1005">
            <v>858000</v>
          </cell>
          <cell r="O1005">
            <v>858000</v>
          </cell>
          <cell r="P1005">
            <v>0</v>
          </cell>
          <cell r="Q1005">
            <v>0</v>
          </cell>
          <cell r="R1005">
            <v>0</v>
          </cell>
          <cell r="S1005">
            <v>0</v>
          </cell>
          <cell r="T1005">
            <v>0</v>
          </cell>
          <cell r="U1005">
            <v>0</v>
          </cell>
          <cell r="V1005">
            <v>0</v>
          </cell>
          <cell r="W1005">
            <v>0</v>
          </cell>
          <cell r="X1005">
            <v>0</v>
          </cell>
          <cell r="Y1005">
            <v>0</v>
          </cell>
          <cell r="Z1005">
            <v>422414</v>
          </cell>
          <cell r="AA1005">
            <v>78130</v>
          </cell>
          <cell r="AB1005">
            <v>500544</v>
          </cell>
          <cell r="AC1005">
            <v>0</v>
          </cell>
          <cell r="AD1005">
            <v>0</v>
          </cell>
          <cell r="AE1005">
            <v>0</v>
          </cell>
          <cell r="AF1005">
            <v>0</v>
          </cell>
          <cell r="AG1005">
            <v>0</v>
          </cell>
          <cell r="AH1005">
            <v>0</v>
          </cell>
          <cell r="AI1005">
            <v>0</v>
          </cell>
          <cell r="AJ1005">
            <v>0</v>
          </cell>
          <cell r="AK1005">
            <v>0</v>
          </cell>
          <cell r="AL1005">
            <v>0</v>
          </cell>
          <cell r="AM1005">
            <v>0</v>
          </cell>
          <cell r="AN1005">
            <v>0</v>
          </cell>
          <cell r="AO1005">
            <v>940368</v>
          </cell>
          <cell r="AP1005">
            <v>0</v>
          </cell>
          <cell r="AQ1005">
            <v>0</v>
          </cell>
          <cell r="AR1005">
            <v>0</v>
          </cell>
          <cell r="AS1005" t="e">
            <v>#REF!</v>
          </cell>
          <cell r="AU1005" t="str">
            <v/>
          </cell>
          <cell r="AV1005" t="str">
            <v/>
          </cell>
          <cell r="AW1005">
            <v>0</v>
          </cell>
          <cell r="AX1005">
            <v>0</v>
          </cell>
          <cell r="AY1005">
            <v>0</v>
          </cell>
          <cell r="AZ1005">
            <v>0</v>
          </cell>
          <cell r="BA1005">
            <v>0</v>
          </cell>
          <cell r="BB1005">
            <v>0</v>
          </cell>
          <cell r="BC1005">
            <v>0</v>
          </cell>
          <cell r="BD1005">
            <v>0</v>
          </cell>
          <cell r="BE1005">
            <v>0</v>
          </cell>
          <cell r="BF1005">
            <v>0</v>
          </cell>
          <cell r="BG1005" t="str">
            <v/>
          </cell>
          <cell r="BH1005">
            <v>0.58338461538461539</v>
          </cell>
        </row>
        <row r="1006">
          <cell r="A1006" t="str">
            <v>2042-872</v>
          </cell>
          <cell r="B1006" t="str">
            <v xml:space="preserve">MD-CINE COLOMBIA SA                               </v>
          </cell>
          <cell r="C1006">
            <v>0</v>
          </cell>
          <cell r="D1006">
            <v>0</v>
          </cell>
          <cell r="E1006">
            <v>0</v>
          </cell>
          <cell r="F1006">
            <v>0</v>
          </cell>
          <cell r="G1006">
            <v>0</v>
          </cell>
          <cell r="H1006">
            <v>0</v>
          </cell>
          <cell r="I1006">
            <v>0</v>
          </cell>
          <cell r="J1006">
            <v>0</v>
          </cell>
          <cell r="K1006">
            <v>0</v>
          </cell>
          <cell r="L1006">
            <v>0</v>
          </cell>
          <cell r="M1006">
            <v>0</v>
          </cell>
          <cell r="N1006">
            <v>883454</v>
          </cell>
          <cell r="O1006">
            <v>883454</v>
          </cell>
          <cell r="P1006">
            <v>0</v>
          </cell>
          <cell r="Q1006">
            <v>0</v>
          </cell>
          <cell r="R1006">
            <v>0</v>
          </cell>
          <cell r="S1006">
            <v>0</v>
          </cell>
          <cell r="T1006">
            <v>0</v>
          </cell>
          <cell r="U1006">
            <v>0</v>
          </cell>
          <cell r="V1006">
            <v>0</v>
          </cell>
          <cell r="W1006">
            <v>0</v>
          </cell>
          <cell r="X1006">
            <v>0</v>
          </cell>
          <cell r="Y1006">
            <v>0</v>
          </cell>
          <cell r="Z1006">
            <v>431034</v>
          </cell>
          <cell r="AA1006">
            <v>154903</v>
          </cell>
          <cell r="AB1006">
            <v>585937</v>
          </cell>
          <cell r="AC1006">
            <v>0</v>
          </cell>
          <cell r="AD1006">
            <v>0</v>
          </cell>
          <cell r="AE1006">
            <v>0</v>
          </cell>
          <cell r="AF1006">
            <v>0</v>
          </cell>
          <cell r="AG1006">
            <v>0</v>
          </cell>
          <cell r="AH1006">
            <v>0</v>
          </cell>
          <cell r="AI1006">
            <v>0</v>
          </cell>
          <cell r="AJ1006">
            <v>0</v>
          </cell>
          <cell r="AK1006">
            <v>0</v>
          </cell>
          <cell r="AL1006">
            <v>0</v>
          </cell>
          <cell r="AM1006">
            <v>0</v>
          </cell>
          <cell r="AN1006">
            <v>0</v>
          </cell>
          <cell r="AO1006">
            <v>968266</v>
          </cell>
          <cell r="AP1006">
            <v>0</v>
          </cell>
          <cell r="AQ1006">
            <v>0</v>
          </cell>
          <cell r="AR1006">
            <v>0</v>
          </cell>
          <cell r="AS1006" t="e">
            <v>#REF!</v>
          </cell>
          <cell r="AU1006" t="str">
            <v/>
          </cell>
          <cell r="AV1006" t="str">
            <v/>
          </cell>
          <cell r="AW1006">
            <v>0</v>
          </cell>
          <cell r="AX1006">
            <v>0</v>
          </cell>
          <cell r="AY1006">
            <v>0</v>
          </cell>
          <cell r="AZ1006">
            <v>0</v>
          </cell>
          <cell r="BA1006">
            <v>0</v>
          </cell>
          <cell r="BB1006">
            <v>0</v>
          </cell>
          <cell r="BC1006">
            <v>0</v>
          </cell>
          <cell r="BD1006">
            <v>0</v>
          </cell>
          <cell r="BE1006">
            <v>0</v>
          </cell>
          <cell r="BF1006">
            <v>0</v>
          </cell>
          <cell r="BG1006" t="str">
            <v/>
          </cell>
          <cell r="BH1006">
            <v>0.66323430535149541</v>
          </cell>
        </row>
        <row r="1007">
          <cell r="A1007" t="str">
            <v>2042-873</v>
          </cell>
          <cell r="B1007" t="str">
            <v xml:space="preserve">MD-CINE COLOMBIA SA                               </v>
          </cell>
          <cell r="C1007">
            <v>0</v>
          </cell>
          <cell r="D1007">
            <v>0</v>
          </cell>
          <cell r="E1007">
            <v>0</v>
          </cell>
          <cell r="F1007">
            <v>0</v>
          </cell>
          <cell r="G1007">
            <v>0</v>
          </cell>
          <cell r="H1007">
            <v>0</v>
          </cell>
          <cell r="I1007">
            <v>0</v>
          </cell>
          <cell r="J1007">
            <v>0</v>
          </cell>
          <cell r="K1007">
            <v>0</v>
          </cell>
          <cell r="L1007">
            <v>0</v>
          </cell>
          <cell r="M1007">
            <v>0</v>
          </cell>
          <cell r="N1007">
            <v>125840</v>
          </cell>
          <cell r="O1007">
            <v>125840</v>
          </cell>
          <cell r="P1007">
            <v>0</v>
          </cell>
          <cell r="Q1007">
            <v>0</v>
          </cell>
          <cell r="R1007">
            <v>0</v>
          </cell>
          <cell r="S1007">
            <v>0</v>
          </cell>
          <cell r="T1007">
            <v>0</v>
          </cell>
          <cell r="U1007">
            <v>0</v>
          </cell>
          <cell r="V1007">
            <v>0</v>
          </cell>
          <cell r="W1007">
            <v>0</v>
          </cell>
          <cell r="X1007">
            <v>0</v>
          </cell>
          <cell r="Y1007">
            <v>0</v>
          </cell>
          <cell r="Z1007">
            <v>39500</v>
          </cell>
          <cell r="AA1007">
            <v>0</v>
          </cell>
          <cell r="AB1007">
            <v>39500</v>
          </cell>
          <cell r="AC1007">
            <v>0</v>
          </cell>
          <cell r="AD1007">
            <v>0</v>
          </cell>
          <cell r="AE1007">
            <v>0</v>
          </cell>
          <cell r="AF1007">
            <v>0</v>
          </cell>
          <cell r="AG1007">
            <v>0</v>
          </cell>
          <cell r="AH1007">
            <v>0</v>
          </cell>
          <cell r="AI1007">
            <v>0</v>
          </cell>
          <cell r="AJ1007">
            <v>0</v>
          </cell>
          <cell r="AK1007">
            <v>0</v>
          </cell>
          <cell r="AL1007">
            <v>0</v>
          </cell>
          <cell r="AM1007">
            <v>0</v>
          </cell>
          <cell r="AN1007">
            <v>0</v>
          </cell>
          <cell r="AO1007">
            <v>137920</v>
          </cell>
          <cell r="AP1007">
            <v>0</v>
          </cell>
          <cell r="AQ1007">
            <v>0</v>
          </cell>
          <cell r="AR1007">
            <v>0</v>
          </cell>
          <cell r="AS1007" t="e">
            <v>#REF!</v>
          </cell>
          <cell r="AU1007" t="str">
            <v/>
          </cell>
          <cell r="AV1007" t="str">
            <v/>
          </cell>
          <cell r="AW1007">
            <v>0</v>
          </cell>
          <cell r="AX1007">
            <v>0</v>
          </cell>
          <cell r="AY1007">
            <v>0</v>
          </cell>
          <cell r="AZ1007">
            <v>0</v>
          </cell>
          <cell r="BA1007">
            <v>0</v>
          </cell>
          <cell r="BB1007">
            <v>0</v>
          </cell>
          <cell r="BC1007">
            <v>0</v>
          </cell>
          <cell r="BD1007">
            <v>0</v>
          </cell>
          <cell r="BE1007">
            <v>0</v>
          </cell>
          <cell r="BF1007">
            <v>0</v>
          </cell>
          <cell r="BG1007" t="str">
            <v/>
          </cell>
          <cell r="BH1007">
            <v>0.31389065479974571</v>
          </cell>
        </row>
        <row r="1008">
          <cell r="A1008" t="str">
            <v>2042-874</v>
          </cell>
          <cell r="B1008" t="str">
            <v xml:space="preserve">MD-CINE COLOMBIA SA                               </v>
          </cell>
          <cell r="C1008">
            <v>0</v>
          </cell>
          <cell r="D1008">
            <v>0</v>
          </cell>
          <cell r="E1008">
            <v>0</v>
          </cell>
          <cell r="F1008">
            <v>0</v>
          </cell>
          <cell r="G1008">
            <v>0</v>
          </cell>
          <cell r="H1008">
            <v>0</v>
          </cell>
          <cell r="I1008">
            <v>0</v>
          </cell>
          <cell r="J1008">
            <v>0</v>
          </cell>
          <cell r="K1008">
            <v>0</v>
          </cell>
          <cell r="L1008">
            <v>0</v>
          </cell>
          <cell r="M1008">
            <v>0</v>
          </cell>
          <cell r="N1008">
            <v>340340</v>
          </cell>
          <cell r="O1008">
            <v>340340</v>
          </cell>
          <cell r="P1008">
            <v>0</v>
          </cell>
          <cell r="Q1008">
            <v>0</v>
          </cell>
          <cell r="R1008">
            <v>0</v>
          </cell>
          <cell r="S1008">
            <v>0</v>
          </cell>
          <cell r="T1008">
            <v>0</v>
          </cell>
          <cell r="U1008">
            <v>0</v>
          </cell>
          <cell r="V1008">
            <v>0</v>
          </cell>
          <cell r="W1008">
            <v>0</v>
          </cell>
          <cell r="X1008">
            <v>0</v>
          </cell>
          <cell r="Y1008">
            <v>0</v>
          </cell>
          <cell r="Z1008">
            <v>171200</v>
          </cell>
          <cell r="AA1008">
            <v>0</v>
          </cell>
          <cell r="AB1008">
            <v>171200</v>
          </cell>
          <cell r="AC1008">
            <v>0</v>
          </cell>
          <cell r="AD1008">
            <v>0</v>
          </cell>
          <cell r="AE1008">
            <v>0</v>
          </cell>
          <cell r="AF1008">
            <v>0</v>
          </cell>
          <cell r="AG1008">
            <v>0</v>
          </cell>
          <cell r="AH1008">
            <v>0</v>
          </cell>
          <cell r="AI1008">
            <v>0</v>
          </cell>
          <cell r="AJ1008">
            <v>0</v>
          </cell>
          <cell r="AK1008">
            <v>0</v>
          </cell>
          <cell r="AL1008">
            <v>0</v>
          </cell>
          <cell r="AM1008">
            <v>0</v>
          </cell>
          <cell r="AN1008">
            <v>0</v>
          </cell>
          <cell r="AO1008">
            <v>373012</v>
          </cell>
          <cell r="AP1008">
            <v>0</v>
          </cell>
          <cell r="AQ1008">
            <v>0</v>
          </cell>
          <cell r="AR1008">
            <v>0</v>
          </cell>
          <cell r="AS1008" t="e">
            <v>#REF!</v>
          </cell>
          <cell r="AU1008" t="str">
            <v/>
          </cell>
          <cell r="AV1008" t="str">
            <v/>
          </cell>
          <cell r="AW1008">
            <v>0</v>
          </cell>
          <cell r="AX1008">
            <v>0</v>
          </cell>
          <cell r="AY1008">
            <v>0</v>
          </cell>
          <cell r="AZ1008">
            <v>0</v>
          </cell>
          <cell r="BA1008">
            <v>0</v>
          </cell>
          <cell r="BB1008">
            <v>0</v>
          </cell>
          <cell r="BC1008">
            <v>0</v>
          </cell>
          <cell r="BD1008">
            <v>0</v>
          </cell>
          <cell r="BE1008">
            <v>0</v>
          </cell>
          <cell r="BF1008">
            <v>0</v>
          </cell>
          <cell r="BG1008" t="str">
            <v/>
          </cell>
          <cell r="BH1008">
            <v>0.50302638537932653</v>
          </cell>
        </row>
        <row r="1009">
          <cell r="A1009" t="str">
            <v>2042-875</v>
          </cell>
          <cell r="B1009" t="str">
            <v xml:space="preserve">BTA-CINE COLOMBIA SA                              </v>
          </cell>
          <cell r="C1009">
            <v>0</v>
          </cell>
          <cell r="D1009">
            <v>0</v>
          </cell>
          <cell r="E1009">
            <v>0</v>
          </cell>
          <cell r="F1009">
            <v>0</v>
          </cell>
          <cell r="G1009">
            <v>0</v>
          </cell>
          <cell r="H1009">
            <v>0</v>
          </cell>
          <cell r="I1009">
            <v>0</v>
          </cell>
          <cell r="J1009">
            <v>0</v>
          </cell>
          <cell r="K1009">
            <v>0</v>
          </cell>
          <cell r="L1009">
            <v>0</v>
          </cell>
          <cell r="M1009">
            <v>0</v>
          </cell>
          <cell r="N1009">
            <v>0</v>
          </cell>
          <cell r="O1009">
            <v>0</v>
          </cell>
          <cell r="P1009">
            <v>0</v>
          </cell>
          <cell r="Q1009">
            <v>0</v>
          </cell>
          <cell r="R1009">
            <v>0</v>
          </cell>
          <cell r="S1009">
            <v>0</v>
          </cell>
          <cell r="T1009">
            <v>0</v>
          </cell>
          <cell r="U1009">
            <v>0</v>
          </cell>
          <cell r="V1009">
            <v>0</v>
          </cell>
          <cell r="W1009">
            <v>0</v>
          </cell>
          <cell r="X1009">
            <v>0</v>
          </cell>
          <cell r="Y1009">
            <v>0</v>
          </cell>
          <cell r="Z1009">
            <v>452300</v>
          </cell>
          <cell r="AA1009">
            <v>223202</v>
          </cell>
          <cell r="AB1009">
            <v>675502</v>
          </cell>
          <cell r="AC1009">
            <v>0</v>
          </cell>
          <cell r="AD1009">
            <v>0</v>
          </cell>
          <cell r="AE1009">
            <v>0</v>
          </cell>
          <cell r="AF1009">
            <v>0</v>
          </cell>
          <cell r="AG1009">
            <v>0</v>
          </cell>
          <cell r="AH1009">
            <v>0</v>
          </cell>
          <cell r="AI1009">
            <v>0</v>
          </cell>
          <cell r="AJ1009">
            <v>0</v>
          </cell>
          <cell r="AK1009">
            <v>0</v>
          </cell>
          <cell r="AL1009">
            <v>0</v>
          </cell>
          <cell r="AM1009">
            <v>0</v>
          </cell>
          <cell r="AN1009">
            <v>0</v>
          </cell>
          <cell r="AO1009">
            <v>0</v>
          </cell>
          <cell r="AP1009">
            <v>0</v>
          </cell>
          <cell r="AQ1009">
            <v>0</v>
          </cell>
          <cell r="AR1009">
            <v>0</v>
          </cell>
          <cell r="AS1009" t="e">
            <v>#REF!</v>
          </cell>
          <cell r="AU1009" t="str">
            <v/>
          </cell>
          <cell r="AV1009" t="str">
            <v/>
          </cell>
          <cell r="AW1009">
            <v>0</v>
          </cell>
          <cell r="AX1009">
            <v>0</v>
          </cell>
          <cell r="AY1009">
            <v>0</v>
          </cell>
          <cell r="AZ1009">
            <v>0</v>
          </cell>
          <cell r="BA1009">
            <v>0</v>
          </cell>
          <cell r="BB1009">
            <v>0</v>
          </cell>
          <cell r="BC1009">
            <v>0</v>
          </cell>
          <cell r="BD1009">
            <v>0</v>
          </cell>
          <cell r="BE1009">
            <v>0</v>
          </cell>
          <cell r="BF1009">
            <v>0</v>
          </cell>
          <cell r="BG1009" t="str">
            <v/>
          </cell>
          <cell r="BH1009" t="str">
            <v/>
          </cell>
        </row>
        <row r="1010">
          <cell r="A1010" t="str">
            <v>2042-876</v>
          </cell>
          <cell r="B1010" t="str">
            <v xml:space="preserve">BTA-CINE COLOMBIA SA                              </v>
          </cell>
          <cell r="C1010">
            <v>0</v>
          </cell>
          <cell r="D1010">
            <v>0</v>
          </cell>
          <cell r="E1010">
            <v>0</v>
          </cell>
          <cell r="F1010">
            <v>0</v>
          </cell>
          <cell r="G1010">
            <v>0</v>
          </cell>
          <cell r="H1010">
            <v>0</v>
          </cell>
          <cell r="I1010">
            <v>0</v>
          </cell>
          <cell r="J1010">
            <v>0</v>
          </cell>
          <cell r="K1010">
            <v>0</v>
          </cell>
          <cell r="L1010">
            <v>0</v>
          </cell>
          <cell r="M1010">
            <v>0</v>
          </cell>
          <cell r="N1010">
            <v>0</v>
          </cell>
          <cell r="O1010">
            <v>0</v>
          </cell>
          <cell r="P1010">
            <v>0</v>
          </cell>
          <cell r="Q1010">
            <v>0</v>
          </cell>
          <cell r="R1010">
            <v>0</v>
          </cell>
          <cell r="S1010">
            <v>0</v>
          </cell>
          <cell r="T1010">
            <v>0</v>
          </cell>
          <cell r="U1010">
            <v>0</v>
          </cell>
          <cell r="V1010">
            <v>0</v>
          </cell>
          <cell r="W1010">
            <v>0</v>
          </cell>
          <cell r="X1010">
            <v>0</v>
          </cell>
          <cell r="Y1010">
            <v>0</v>
          </cell>
          <cell r="Z1010">
            <v>281913</v>
          </cell>
          <cell r="AA1010">
            <v>0</v>
          </cell>
          <cell r="AB1010">
            <v>281913</v>
          </cell>
          <cell r="AC1010">
            <v>0</v>
          </cell>
          <cell r="AD1010">
            <v>0</v>
          </cell>
          <cell r="AE1010">
            <v>0</v>
          </cell>
          <cell r="AF1010">
            <v>0</v>
          </cell>
          <cell r="AG1010">
            <v>0</v>
          </cell>
          <cell r="AH1010">
            <v>0</v>
          </cell>
          <cell r="AI1010">
            <v>0</v>
          </cell>
          <cell r="AJ1010">
            <v>0</v>
          </cell>
          <cell r="AK1010">
            <v>0</v>
          </cell>
          <cell r="AL1010">
            <v>0</v>
          </cell>
          <cell r="AM1010">
            <v>0</v>
          </cell>
          <cell r="AN1010">
            <v>0</v>
          </cell>
          <cell r="AO1010">
            <v>0</v>
          </cell>
          <cell r="AP1010">
            <v>0</v>
          </cell>
          <cell r="AQ1010">
            <v>0</v>
          </cell>
          <cell r="AR1010">
            <v>0</v>
          </cell>
          <cell r="AS1010" t="e">
            <v>#REF!</v>
          </cell>
          <cell r="AU1010" t="str">
            <v/>
          </cell>
          <cell r="AV1010" t="str">
            <v/>
          </cell>
          <cell r="AW1010">
            <v>0</v>
          </cell>
          <cell r="AX1010">
            <v>0</v>
          </cell>
          <cell r="AY1010">
            <v>0</v>
          </cell>
          <cell r="AZ1010">
            <v>0</v>
          </cell>
          <cell r="BA1010">
            <v>0</v>
          </cell>
          <cell r="BB1010">
            <v>0</v>
          </cell>
          <cell r="BC1010">
            <v>0</v>
          </cell>
          <cell r="BD1010">
            <v>0</v>
          </cell>
          <cell r="BE1010">
            <v>0</v>
          </cell>
          <cell r="BF1010">
            <v>0</v>
          </cell>
          <cell r="BG1010" t="str">
            <v/>
          </cell>
          <cell r="BH1010" t="str">
            <v/>
          </cell>
        </row>
        <row r="1011">
          <cell r="A1011" t="str">
            <v>2042-877</v>
          </cell>
          <cell r="B1011" t="str">
            <v xml:space="preserve">BTA-CINE COLOMBIA SA                              </v>
          </cell>
          <cell r="C1011">
            <v>0</v>
          </cell>
          <cell r="D1011">
            <v>0</v>
          </cell>
          <cell r="E1011">
            <v>0</v>
          </cell>
          <cell r="F1011">
            <v>0</v>
          </cell>
          <cell r="G1011">
            <v>0</v>
          </cell>
          <cell r="H1011">
            <v>0</v>
          </cell>
          <cell r="I1011">
            <v>0</v>
          </cell>
          <cell r="J1011">
            <v>0</v>
          </cell>
          <cell r="K1011">
            <v>0</v>
          </cell>
          <cell r="L1011">
            <v>0</v>
          </cell>
          <cell r="M1011">
            <v>0</v>
          </cell>
          <cell r="N1011">
            <v>0</v>
          </cell>
          <cell r="O1011">
            <v>0</v>
          </cell>
          <cell r="P1011">
            <v>0</v>
          </cell>
          <cell r="Q1011">
            <v>0</v>
          </cell>
          <cell r="R1011">
            <v>0</v>
          </cell>
          <cell r="S1011">
            <v>0</v>
          </cell>
          <cell r="T1011">
            <v>0</v>
          </cell>
          <cell r="U1011">
            <v>0</v>
          </cell>
          <cell r="V1011">
            <v>0</v>
          </cell>
          <cell r="W1011">
            <v>0</v>
          </cell>
          <cell r="X1011">
            <v>0</v>
          </cell>
          <cell r="Y1011">
            <v>0</v>
          </cell>
          <cell r="Z1011">
            <v>95601</v>
          </cell>
          <cell r="AA1011">
            <v>39000</v>
          </cell>
          <cell r="AB1011">
            <v>134601</v>
          </cell>
          <cell r="AC1011">
            <v>0</v>
          </cell>
          <cell r="AD1011">
            <v>0</v>
          </cell>
          <cell r="AE1011">
            <v>0</v>
          </cell>
          <cell r="AF1011">
            <v>0</v>
          </cell>
          <cell r="AG1011">
            <v>0</v>
          </cell>
          <cell r="AH1011">
            <v>0</v>
          </cell>
          <cell r="AI1011">
            <v>0</v>
          </cell>
          <cell r="AJ1011">
            <v>0</v>
          </cell>
          <cell r="AK1011">
            <v>0</v>
          </cell>
          <cell r="AL1011">
            <v>0</v>
          </cell>
          <cell r="AM1011">
            <v>0</v>
          </cell>
          <cell r="AN1011">
            <v>0</v>
          </cell>
          <cell r="AO1011">
            <v>0</v>
          </cell>
          <cell r="AP1011">
            <v>0</v>
          </cell>
          <cell r="AQ1011">
            <v>0</v>
          </cell>
          <cell r="AR1011">
            <v>0</v>
          </cell>
          <cell r="AS1011" t="e">
            <v>#REF!</v>
          </cell>
          <cell r="AU1011" t="str">
            <v/>
          </cell>
          <cell r="AV1011" t="str">
            <v/>
          </cell>
          <cell r="AW1011">
            <v>0</v>
          </cell>
          <cell r="AX1011">
            <v>0</v>
          </cell>
          <cell r="AY1011">
            <v>0</v>
          </cell>
          <cell r="AZ1011">
            <v>0</v>
          </cell>
          <cell r="BA1011">
            <v>0</v>
          </cell>
          <cell r="BB1011">
            <v>0</v>
          </cell>
          <cell r="BC1011">
            <v>0</v>
          </cell>
          <cell r="BD1011">
            <v>0</v>
          </cell>
          <cell r="BE1011">
            <v>0</v>
          </cell>
          <cell r="BF1011">
            <v>0</v>
          </cell>
          <cell r="BG1011" t="str">
            <v/>
          </cell>
          <cell r="BH1011" t="str">
            <v/>
          </cell>
        </row>
        <row r="1012">
          <cell r="A1012" t="str">
            <v>2042-878</v>
          </cell>
          <cell r="B1012" t="str">
            <v xml:space="preserve">BQ-CINE COLOMBIA SA                               </v>
          </cell>
          <cell r="C1012">
            <v>0</v>
          </cell>
          <cell r="D1012">
            <v>0</v>
          </cell>
          <cell r="E1012">
            <v>0</v>
          </cell>
          <cell r="F1012">
            <v>0</v>
          </cell>
          <cell r="G1012">
            <v>0</v>
          </cell>
          <cell r="H1012">
            <v>0</v>
          </cell>
          <cell r="I1012">
            <v>0</v>
          </cell>
          <cell r="J1012">
            <v>0</v>
          </cell>
          <cell r="K1012">
            <v>0</v>
          </cell>
          <cell r="L1012">
            <v>0</v>
          </cell>
          <cell r="M1012">
            <v>0</v>
          </cell>
          <cell r="N1012">
            <v>365256</v>
          </cell>
          <cell r="O1012">
            <v>365256</v>
          </cell>
          <cell r="P1012">
            <v>0</v>
          </cell>
          <cell r="Q1012">
            <v>0</v>
          </cell>
          <cell r="R1012">
            <v>0</v>
          </cell>
          <cell r="S1012">
            <v>0</v>
          </cell>
          <cell r="T1012">
            <v>0</v>
          </cell>
          <cell r="U1012">
            <v>0</v>
          </cell>
          <cell r="V1012">
            <v>0</v>
          </cell>
          <cell r="W1012">
            <v>0</v>
          </cell>
          <cell r="X1012">
            <v>0</v>
          </cell>
          <cell r="Y1012">
            <v>0</v>
          </cell>
          <cell r="Z1012">
            <v>0</v>
          </cell>
          <cell r="AA1012">
            <v>251900</v>
          </cell>
          <cell r="AB1012">
            <v>251900</v>
          </cell>
          <cell r="AC1012">
            <v>0</v>
          </cell>
          <cell r="AD1012">
            <v>0</v>
          </cell>
          <cell r="AE1012">
            <v>0</v>
          </cell>
          <cell r="AF1012">
            <v>0</v>
          </cell>
          <cell r="AG1012">
            <v>0</v>
          </cell>
          <cell r="AH1012">
            <v>0</v>
          </cell>
          <cell r="AI1012">
            <v>0</v>
          </cell>
          <cell r="AJ1012">
            <v>0</v>
          </cell>
          <cell r="AK1012">
            <v>0</v>
          </cell>
          <cell r="AL1012">
            <v>0</v>
          </cell>
          <cell r="AM1012">
            <v>0</v>
          </cell>
          <cell r="AN1012">
            <v>0</v>
          </cell>
          <cell r="AO1012">
            <v>396815</v>
          </cell>
          <cell r="AP1012">
            <v>0</v>
          </cell>
          <cell r="AQ1012">
            <v>0</v>
          </cell>
          <cell r="AR1012">
            <v>0</v>
          </cell>
          <cell r="AS1012" t="e">
            <v>#REF!</v>
          </cell>
          <cell r="AU1012" t="str">
            <v/>
          </cell>
          <cell r="AV1012" t="str">
            <v/>
          </cell>
          <cell r="AW1012">
            <v>0</v>
          </cell>
          <cell r="AX1012">
            <v>0</v>
          </cell>
          <cell r="AY1012">
            <v>0</v>
          </cell>
          <cell r="AZ1012">
            <v>0</v>
          </cell>
          <cell r="BA1012">
            <v>0</v>
          </cell>
          <cell r="BB1012">
            <v>0</v>
          </cell>
          <cell r="BC1012">
            <v>0</v>
          </cell>
          <cell r="BD1012">
            <v>0</v>
          </cell>
          <cell r="BE1012">
            <v>0</v>
          </cell>
          <cell r="BF1012">
            <v>0</v>
          </cell>
          <cell r="BG1012" t="str">
            <v/>
          </cell>
          <cell r="BH1012">
            <v>0.68965328427185313</v>
          </cell>
        </row>
        <row r="1013">
          <cell r="A1013" t="str">
            <v>2042-879</v>
          </cell>
          <cell r="B1013" t="str">
            <v xml:space="preserve">CL-CINE COLOMBIA SA                               </v>
          </cell>
          <cell r="C1013">
            <v>0</v>
          </cell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  <cell r="K1013">
            <v>0</v>
          </cell>
          <cell r="L1013">
            <v>0</v>
          </cell>
          <cell r="M1013">
            <v>0</v>
          </cell>
          <cell r="N1013">
            <v>753610</v>
          </cell>
          <cell r="O1013">
            <v>753610</v>
          </cell>
          <cell r="P1013">
            <v>0</v>
          </cell>
          <cell r="Q1013">
            <v>0</v>
          </cell>
          <cell r="R1013">
            <v>0</v>
          </cell>
          <cell r="S1013">
            <v>0</v>
          </cell>
          <cell r="T1013">
            <v>0</v>
          </cell>
          <cell r="U1013">
            <v>0</v>
          </cell>
          <cell r="V1013">
            <v>0</v>
          </cell>
          <cell r="W1013">
            <v>0</v>
          </cell>
          <cell r="X1013">
            <v>0</v>
          </cell>
          <cell r="Y1013">
            <v>0</v>
          </cell>
          <cell r="Z1013">
            <v>0</v>
          </cell>
          <cell r="AA1013">
            <v>0</v>
          </cell>
          <cell r="AB1013">
            <v>0</v>
          </cell>
          <cell r="AC1013">
            <v>0</v>
          </cell>
          <cell r="AD1013">
            <v>0</v>
          </cell>
          <cell r="AE1013">
            <v>0</v>
          </cell>
          <cell r="AF1013">
            <v>0</v>
          </cell>
          <cell r="AG1013">
            <v>0</v>
          </cell>
          <cell r="AH1013">
            <v>0</v>
          </cell>
          <cell r="AI1013">
            <v>0</v>
          </cell>
          <cell r="AJ1013">
            <v>0</v>
          </cell>
          <cell r="AK1013">
            <v>0</v>
          </cell>
          <cell r="AL1013">
            <v>0</v>
          </cell>
          <cell r="AM1013">
            <v>0</v>
          </cell>
          <cell r="AN1013">
            <v>0</v>
          </cell>
          <cell r="AO1013">
            <v>818421</v>
          </cell>
          <cell r="AP1013">
            <v>0</v>
          </cell>
          <cell r="AQ1013">
            <v>0</v>
          </cell>
          <cell r="AR1013">
            <v>0</v>
          </cell>
          <cell r="AS1013" t="e">
            <v>#REF!</v>
          </cell>
          <cell r="AU1013" t="str">
            <v/>
          </cell>
          <cell r="AV1013" t="str">
            <v/>
          </cell>
          <cell r="AW1013">
            <v>0</v>
          </cell>
          <cell r="AX1013">
            <v>0</v>
          </cell>
          <cell r="AY1013">
            <v>0</v>
          </cell>
          <cell r="AZ1013">
            <v>0</v>
          </cell>
          <cell r="BA1013">
            <v>0</v>
          </cell>
          <cell r="BB1013">
            <v>0</v>
          </cell>
          <cell r="BC1013">
            <v>0</v>
          </cell>
          <cell r="BD1013">
            <v>0</v>
          </cell>
          <cell r="BE1013">
            <v>0</v>
          </cell>
          <cell r="BF1013">
            <v>0</v>
          </cell>
          <cell r="BG1013" t="str">
            <v/>
          </cell>
          <cell r="BH1013">
            <v>0</v>
          </cell>
        </row>
        <row r="1014">
          <cell r="A1014" t="str">
            <v>2042-880</v>
          </cell>
          <cell r="B1014" t="str">
            <v xml:space="preserve">BTA-CINE COLOMBIA SA                              </v>
          </cell>
          <cell r="C1014">
            <v>0</v>
          </cell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H1014">
            <v>0</v>
          </cell>
          <cell r="I1014">
            <v>0</v>
          </cell>
          <cell r="J1014">
            <v>0</v>
          </cell>
          <cell r="K1014">
            <v>0</v>
          </cell>
          <cell r="L1014">
            <v>0</v>
          </cell>
          <cell r="M1014">
            <v>0</v>
          </cell>
          <cell r="N1014">
            <v>1360216</v>
          </cell>
          <cell r="O1014">
            <v>1360216</v>
          </cell>
          <cell r="P1014">
            <v>0</v>
          </cell>
          <cell r="Q1014">
            <v>0</v>
          </cell>
          <cell r="R1014">
            <v>0</v>
          </cell>
          <cell r="S1014">
            <v>0</v>
          </cell>
          <cell r="T1014">
            <v>0</v>
          </cell>
          <cell r="U1014">
            <v>0</v>
          </cell>
          <cell r="V1014">
            <v>0</v>
          </cell>
          <cell r="W1014">
            <v>0</v>
          </cell>
          <cell r="X1014">
            <v>0</v>
          </cell>
          <cell r="Y1014">
            <v>0</v>
          </cell>
          <cell r="Z1014">
            <v>0</v>
          </cell>
          <cell r="AA1014">
            <v>16280</v>
          </cell>
          <cell r="AB1014">
            <v>16280</v>
          </cell>
          <cell r="AC1014">
            <v>0</v>
          </cell>
          <cell r="AD1014">
            <v>0</v>
          </cell>
          <cell r="AE1014">
            <v>0</v>
          </cell>
          <cell r="AF1014">
            <v>0</v>
          </cell>
          <cell r="AG1014">
            <v>0</v>
          </cell>
          <cell r="AH1014">
            <v>0</v>
          </cell>
          <cell r="AI1014">
            <v>0</v>
          </cell>
          <cell r="AJ1014">
            <v>0</v>
          </cell>
          <cell r="AK1014">
            <v>0</v>
          </cell>
          <cell r="AL1014">
            <v>0</v>
          </cell>
          <cell r="AM1014">
            <v>0</v>
          </cell>
          <cell r="AN1014">
            <v>0</v>
          </cell>
          <cell r="AO1014">
            <v>1477657</v>
          </cell>
          <cell r="AP1014">
            <v>0</v>
          </cell>
          <cell r="AQ1014">
            <v>0</v>
          </cell>
          <cell r="AR1014">
            <v>0</v>
          </cell>
          <cell r="AS1014" t="e">
            <v>#REF!</v>
          </cell>
          <cell r="AU1014" t="str">
            <v/>
          </cell>
          <cell r="AV1014" t="str">
            <v/>
          </cell>
          <cell r="AW1014">
            <v>0</v>
          </cell>
          <cell r="AX1014">
            <v>0</v>
          </cell>
          <cell r="AY1014">
            <v>0</v>
          </cell>
          <cell r="AZ1014">
            <v>0</v>
          </cell>
          <cell r="BA1014">
            <v>0</v>
          </cell>
          <cell r="BB1014">
            <v>0</v>
          </cell>
          <cell r="BC1014">
            <v>0</v>
          </cell>
          <cell r="BD1014">
            <v>0</v>
          </cell>
          <cell r="BE1014">
            <v>0</v>
          </cell>
          <cell r="BF1014">
            <v>0</v>
          </cell>
          <cell r="BG1014" t="str">
            <v/>
          </cell>
          <cell r="BH1014">
            <v>1.1968687326130555E-2</v>
          </cell>
        </row>
        <row r="1015">
          <cell r="A1015" t="str">
            <v>2042-881</v>
          </cell>
          <cell r="B1015" t="str">
            <v xml:space="preserve">BTA-CINE COLOMBIA SA                              </v>
          </cell>
          <cell r="C1015">
            <v>0</v>
          </cell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0</v>
          </cell>
          <cell r="L1015">
            <v>0</v>
          </cell>
          <cell r="M1015">
            <v>0</v>
          </cell>
          <cell r="N1015">
            <v>0</v>
          </cell>
          <cell r="O1015">
            <v>0</v>
          </cell>
          <cell r="P1015">
            <v>0</v>
          </cell>
          <cell r="Q1015">
            <v>0</v>
          </cell>
          <cell r="R1015">
            <v>0</v>
          </cell>
          <cell r="S1015">
            <v>0</v>
          </cell>
          <cell r="T1015">
            <v>0</v>
          </cell>
          <cell r="U1015">
            <v>0</v>
          </cell>
          <cell r="V1015">
            <v>0</v>
          </cell>
          <cell r="W1015">
            <v>0</v>
          </cell>
          <cell r="X1015">
            <v>0</v>
          </cell>
          <cell r="Y1015">
            <v>0</v>
          </cell>
          <cell r="Z1015">
            <v>0</v>
          </cell>
          <cell r="AA1015">
            <v>78529</v>
          </cell>
          <cell r="AB1015">
            <v>78529</v>
          </cell>
          <cell r="AC1015">
            <v>0</v>
          </cell>
          <cell r="AD1015">
            <v>0</v>
          </cell>
          <cell r="AE1015">
            <v>0</v>
          </cell>
          <cell r="AF1015">
            <v>0</v>
          </cell>
          <cell r="AG1015">
            <v>0</v>
          </cell>
          <cell r="AH1015">
            <v>0</v>
          </cell>
          <cell r="AI1015">
            <v>0</v>
          </cell>
          <cell r="AJ1015">
            <v>0</v>
          </cell>
          <cell r="AK1015">
            <v>0</v>
          </cell>
          <cell r="AL1015">
            <v>0</v>
          </cell>
          <cell r="AM1015">
            <v>0</v>
          </cell>
          <cell r="AN1015">
            <v>0</v>
          </cell>
          <cell r="AO1015">
            <v>0</v>
          </cell>
          <cell r="AP1015">
            <v>0</v>
          </cell>
          <cell r="AQ1015">
            <v>0</v>
          </cell>
          <cell r="AR1015">
            <v>0</v>
          </cell>
          <cell r="AS1015" t="e">
            <v>#REF!</v>
          </cell>
          <cell r="AU1015" t="str">
            <v/>
          </cell>
          <cell r="AV1015" t="str">
            <v/>
          </cell>
          <cell r="AW1015">
            <v>0</v>
          </cell>
          <cell r="AX1015">
            <v>0</v>
          </cell>
          <cell r="AY1015">
            <v>0</v>
          </cell>
          <cell r="AZ1015">
            <v>0</v>
          </cell>
          <cell r="BA1015">
            <v>0</v>
          </cell>
          <cell r="BB1015">
            <v>0</v>
          </cell>
          <cell r="BC1015">
            <v>0</v>
          </cell>
          <cell r="BD1015">
            <v>0</v>
          </cell>
          <cell r="BE1015">
            <v>0</v>
          </cell>
          <cell r="BF1015">
            <v>0</v>
          </cell>
          <cell r="BG1015" t="str">
            <v/>
          </cell>
          <cell r="BH1015" t="str">
            <v/>
          </cell>
        </row>
        <row r="1016">
          <cell r="A1016" t="str">
            <v>2042-882</v>
          </cell>
          <cell r="B1016" t="str">
            <v xml:space="preserve">BMGA-CINE COLOMBIA SA                             </v>
          </cell>
          <cell r="C1016">
            <v>0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  <cell r="P1016">
            <v>0</v>
          </cell>
          <cell r="Q1016">
            <v>0</v>
          </cell>
          <cell r="R1016">
            <v>0</v>
          </cell>
          <cell r="S1016">
            <v>0</v>
          </cell>
          <cell r="T1016">
            <v>0</v>
          </cell>
          <cell r="U1016">
            <v>0</v>
          </cell>
          <cell r="V1016">
            <v>0</v>
          </cell>
          <cell r="W1016">
            <v>0</v>
          </cell>
          <cell r="X1016">
            <v>0</v>
          </cell>
          <cell r="Y1016">
            <v>0</v>
          </cell>
          <cell r="Z1016">
            <v>0</v>
          </cell>
          <cell r="AA1016">
            <v>5040000</v>
          </cell>
          <cell r="AB1016">
            <v>5040000</v>
          </cell>
          <cell r="AC1016">
            <v>0</v>
          </cell>
          <cell r="AD1016">
            <v>0</v>
          </cell>
          <cell r="AE1016">
            <v>0</v>
          </cell>
          <cell r="AF1016">
            <v>0</v>
          </cell>
          <cell r="AG1016">
            <v>0</v>
          </cell>
          <cell r="AH1016">
            <v>0</v>
          </cell>
          <cell r="AI1016">
            <v>0</v>
          </cell>
          <cell r="AJ1016">
            <v>0</v>
          </cell>
          <cell r="AK1016">
            <v>0</v>
          </cell>
          <cell r="AL1016">
            <v>0</v>
          </cell>
          <cell r="AM1016">
            <v>0</v>
          </cell>
          <cell r="AN1016">
            <v>0</v>
          </cell>
          <cell r="AO1016">
            <v>0</v>
          </cell>
          <cell r="AP1016">
            <v>0</v>
          </cell>
          <cell r="AQ1016">
            <v>0</v>
          </cell>
          <cell r="AR1016">
            <v>0</v>
          </cell>
          <cell r="AS1016" t="e">
            <v>#REF!</v>
          </cell>
          <cell r="AU1016" t="str">
            <v/>
          </cell>
          <cell r="AV1016" t="str">
            <v/>
          </cell>
          <cell r="AW1016">
            <v>0</v>
          </cell>
          <cell r="AX1016">
            <v>0</v>
          </cell>
          <cell r="AY1016">
            <v>0</v>
          </cell>
          <cell r="AZ1016">
            <v>0</v>
          </cell>
          <cell r="BA1016">
            <v>0</v>
          </cell>
          <cell r="BB1016">
            <v>0</v>
          </cell>
          <cell r="BC1016">
            <v>0</v>
          </cell>
          <cell r="BD1016">
            <v>0</v>
          </cell>
          <cell r="BE1016">
            <v>0</v>
          </cell>
          <cell r="BF1016">
            <v>0</v>
          </cell>
          <cell r="BG1016" t="str">
            <v/>
          </cell>
          <cell r="BH1016" t="str">
            <v/>
          </cell>
        </row>
        <row r="1017">
          <cell r="A1017" t="str">
            <v>2042-883</v>
          </cell>
          <cell r="B1017" t="str">
            <v xml:space="preserve">MD-CINE COLOMBIA SA                               </v>
          </cell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0</v>
          </cell>
          <cell r="N1017">
            <v>576290</v>
          </cell>
          <cell r="O1017">
            <v>576290</v>
          </cell>
          <cell r="P1017">
            <v>0</v>
          </cell>
          <cell r="Q1017">
            <v>0</v>
          </cell>
          <cell r="R1017">
            <v>0</v>
          </cell>
          <cell r="S1017">
            <v>0</v>
          </cell>
          <cell r="T1017">
            <v>0</v>
          </cell>
          <cell r="U1017">
            <v>0</v>
          </cell>
          <cell r="V1017">
            <v>0</v>
          </cell>
          <cell r="W1017">
            <v>0</v>
          </cell>
          <cell r="X1017">
            <v>0</v>
          </cell>
          <cell r="Y1017">
            <v>0</v>
          </cell>
          <cell r="Z1017">
            <v>0</v>
          </cell>
          <cell r="AA1017">
            <v>252800</v>
          </cell>
          <cell r="AB1017">
            <v>252800</v>
          </cell>
          <cell r="AC1017">
            <v>0</v>
          </cell>
          <cell r="AD1017">
            <v>0</v>
          </cell>
          <cell r="AE1017">
            <v>0</v>
          </cell>
          <cell r="AF1017">
            <v>0</v>
          </cell>
          <cell r="AG1017">
            <v>0</v>
          </cell>
          <cell r="AH1017">
            <v>0</v>
          </cell>
          <cell r="AI1017">
            <v>0</v>
          </cell>
          <cell r="AJ1017">
            <v>0</v>
          </cell>
          <cell r="AK1017">
            <v>0</v>
          </cell>
          <cell r="AL1017">
            <v>0</v>
          </cell>
          <cell r="AM1017">
            <v>0</v>
          </cell>
          <cell r="AN1017">
            <v>0</v>
          </cell>
          <cell r="AO1017">
            <v>631613</v>
          </cell>
          <cell r="AP1017">
            <v>0</v>
          </cell>
          <cell r="AQ1017">
            <v>0</v>
          </cell>
          <cell r="AR1017">
            <v>0</v>
          </cell>
          <cell r="AS1017" t="e">
            <v>#REF!</v>
          </cell>
          <cell r="AU1017" t="str">
            <v/>
          </cell>
          <cell r="AV1017" t="str">
            <v/>
          </cell>
          <cell r="AW1017">
            <v>0</v>
          </cell>
          <cell r="AX1017">
            <v>0</v>
          </cell>
          <cell r="AY1017">
            <v>0</v>
          </cell>
          <cell r="AZ1017">
            <v>0</v>
          </cell>
          <cell r="BA1017">
            <v>0</v>
          </cell>
          <cell r="BB1017">
            <v>0</v>
          </cell>
          <cell r="BC1017">
            <v>0</v>
          </cell>
          <cell r="BD1017">
            <v>0</v>
          </cell>
          <cell r="BE1017">
            <v>0</v>
          </cell>
          <cell r="BF1017">
            <v>0</v>
          </cell>
          <cell r="BG1017" t="str">
            <v/>
          </cell>
          <cell r="BH1017">
            <v>0.43866803172014091</v>
          </cell>
        </row>
        <row r="1018">
          <cell r="A1018" t="str">
            <v>2042-884</v>
          </cell>
          <cell r="B1018" t="str">
            <v xml:space="preserve">MONT-CINE COLOMBIA SA                             </v>
          </cell>
          <cell r="C1018">
            <v>0</v>
          </cell>
          <cell r="D1018">
            <v>0</v>
          </cell>
          <cell r="E1018">
            <v>0</v>
          </cell>
          <cell r="F1018">
            <v>0</v>
          </cell>
          <cell r="G1018">
            <v>0</v>
          </cell>
          <cell r="H1018">
            <v>0</v>
          </cell>
          <cell r="I1018">
            <v>0</v>
          </cell>
          <cell r="J1018">
            <v>0</v>
          </cell>
          <cell r="K1018">
            <v>0</v>
          </cell>
          <cell r="L1018">
            <v>0</v>
          </cell>
          <cell r="M1018">
            <v>0</v>
          </cell>
          <cell r="N1018">
            <v>0</v>
          </cell>
          <cell r="O1018">
            <v>0</v>
          </cell>
          <cell r="P1018">
            <v>0</v>
          </cell>
          <cell r="Q1018">
            <v>0</v>
          </cell>
          <cell r="R1018">
            <v>0</v>
          </cell>
          <cell r="S1018">
            <v>0</v>
          </cell>
          <cell r="T1018">
            <v>0</v>
          </cell>
          <cell r="U1018">
            <v>0</v>
          </cell>
          <cell r="V1018">
            <v>0</v>
          </cell>
          <cell r="W1018">
            <v>0</v>
          </cell>
          <cell r="X1018">
            <v>0</v>
          </cell>
          <cell r="Y1018">
            <v>0</v>
          </cell>
          <cell r="Z1018">
            <v>0</v>
          </cell>
          <cell r="AA1018">
            <v>206466</v>
          </cell>
          <cell r="AB1018">
            <v>206466</v>
          </cell>
          <cell r="AC1018">
            <v>0</v>
          </cell>
          <cell r="AD1018">
            <v>0</v>
          </cell>
          <cell r="AE1018">
            <v>0</v>
          </cell>
          <cell r="AF1018">
            <v>0</v>
          </cell>
          <cell r="AG1018">
            <v>0</v>
          </cell>
          <cell r="AH1018">
            <v>0</v>
          </cell>
          <cell r="AI1018">
            <v>0</v>
          </cell>
          <cell r="AJ1018">
            <v>0</v>
          </cell>
          <cell r="AK1018">
            <v>0</v>
          </cell>
          <cell r="AL1018">
            <v>0</v>
          </cell>
          <cell r="AM1018">
            <v>0</v>
          </cell>
          <cell r="AN1018">
            <v>0</v>
          </cell>
          <cell r="AO1018">
            <v>0</v>
          </cell>
          <cell r="AP1018">
            <v>0</v>
          </cell>
          <cell r="AQ1018">
            <v>0</v>
          </cell>
          <cell r="AR1018">
            <v>0</v>
          </cell>
          <cell r="AS1018" t="e">
            <v>#REF!</v>
          </cell>
          <cell r="AU1018" t="str">
            <v/>
          </cell>
          <cell r="AV1018" t="str">
            <v/>
          </cell>
          <cell r="AW1018">
            <v>0</v>
          </cell>
          <cell r="AX1018">
            <v>0</v>
          </cell>
          <cell r="AY1018">
            <v>0</v>
          </cell>
          <cell r="AZ1018">
            <v>0</v>
          </cell>
          <cell r="BA1018">
            <v>0</v>
          </cell>
          <cell r="BB1018">
            <v>0</v>
          </cell>
          <cell r="BC1018">
            <v>0</v>
          </cell>
          <cell r="BD1018">
            <v>0</v>
          </cell>
          <cell r="BE1018">
            <v>0</v>
          </cell>
          <cell r="BF1018">
            <v>0</v>
          </cell>
          <cell r="BG1018" t="str">
            <v/>
          </cell>
          <cell r="BH1018" t="str">
            <v/>
          </cell>
        </row>
        <row r="1019">
          <cell r="A1019" t="str">
            <v>2042-885</v>
          </cell>
          <cell r="B1019" t="str">
            <v xml:space="preserve">BTA-CINE COLOMBIA SA                              </v>
          </cell>
          <cell r="C1019">
            <v>0</v>
          </cell>
          <cell r="D1019">
            <v>0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0</v>
          </cell>
          <cell r="K1019">
            <v>0</v>
          </cell>
          <cell r="L1019">
            <v>0</v>
          </cell>
          <cell r="M1019">
            <v>0</v>
          </cell>
          <cell r="N1019">
            <v>0</v>
          </cell>
          <cell r="O1019">
            <v>0</v>
          </cell>
          <cell r="P1019">
            <v>0</v>
          </cell>
          <cell r="Q1019">
            <v>0</v>
          </cell>
          <cell r="R1019">
            <v>0</v>
          </cell>
          <cell r="S1019">
            <v>0</v>
          </cell>
          <cell r="T1019">
            <v>0</v>
          </cell>
          <cell r="U1019">
            <v>0</v>
          </cell>
          <cell r="V1019">
            <v>0</v>
          </cell>
          <cell r="W1019">
            <v>0</v>
          </cell>
          <cell r="X1019">
            <v>0</v>
          </cell>
          <cell r="Y1019">
            <v>0</v>
          </cell>
          <cell r="Z1019">
            <v>0</v>
          </cell>
          <cell r="AA1019">
            <v>573606</v>
          </cell>
          <cell r="AB1019">
            <v>573606</v>
          </cell>
          <cell r="AC1019">
            <v>0</v>
          </cell>
          <cell r="AD1019">
            <v>0</v>
          </cell>
          <cell r="AE1019">
            <v>0</v>
          </cell>
          <cell r="AF1019">
            <v>0</v>
          </cell>
          <cell r="AG1019">
            <v>0</v>
          </cell>
          <cell r="AH1019">
            <v>0</v>
          </cell>
          <cell r="AI1019">
            <v>0</v>
          </cell>
          <cell r="AJ1019">
            <v>0</v>
          </cell>
          <cell r="AK1019">
            <v>0</v>
          </cell>
          <cell r="AL1019">
            <v>0</v>
          </cell>
          <cell r="AM1019">
            <v>0</v>
          </cell>
          <cell r="AN1019">
            <v>0</v>
          </cell>
          <cell r="AO1019">
            <v>0</v>
          </cell>
          <cell r="AP1019">
            <v>0</v>
          </cell>
          <cell r="AQ1019">
            <v>0</v>
          </cell>
          <cell r="AR1019">
            <v>0</v>
          </cell>
          <cell r="AS1019" t="e">
            <v>#REF!</v>
          </cell>
          <cell r="AU1019" t="str">
            <v/>
          </cell>
          <cell r="AV1019" t="str">
            <v/>
          </cell>
          <cell r="AW1019">
            <v>0</v>
          </cell>
          <cell r="AX1019">
            <v>0</v>
          </cell>
          <cell r="AY1019">
            <v>0</v>
          </cell>
          <cell r="AZ1019">
            <v>0</v>
          </cell>
          <cell r="BA1019">
            <v>0</v>
          </cell>
          <cell r="BB1019">
            <v>0</v>
          </cell>
          <cell r="BC1019">
            <v>0</v>
          </cell>
          <cell r="BD1019">
            <v>0</v>
          </cell>
          <cell r="BE1019">
            <v>0</v>
          </cell>
          <cell r="BF1019">
            <v>0</v>
          </cell>
          <cell r="BG1019" t="str">
            <v/>
          </cell>
          <cell r="BH1019" t="str">
            <v/>
          </cell>
        </row>
        <row r="1020">
          <cell r="A1020" t="str">
            <v>2042-886</v>
          </cell>
          <cell r="B1020" t="str">
            <v xml:space="preserve">MONT-CINE COLOMBIA SA                             </v>
          </cell>
          <cell r="C1020">
            <v>0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0</v>
          </cell>
          <cell r="K1020">
            <v>0</v>
          </cell>
          <cell r="L1020">
            <v>0</v>
          </cell>
          <cell r="M1020">
            <v>0</v>
          </cell>
          <cell r="N1020">
            <v>0</v>
          </cell>
          <cell r="O1020">
            <v>0</v>
          </cell>
          <cell r="P1020">
            <v>0</v>
          </cell>
          <cell r="Q1020">
            <v>0</v>
          </cell>
          <cell r="R1020">
            <v>0</v>
          </cell>
          <cell r="S1020">
            <v>0</v>
          </cell>
          <cell r="T1020">
            <v>0</v>
          </cell>
          <cell r="U1020">
            <v>0</v>
          </cell>
          <cell r="V1020">
            <v>0</v>
          </cell>
          <cell r="W1020">
            <v>0</v>
          </cell>
          <cell r="X1020">
            <v>0</v>
          </cell>
          <cell r="Y1020">
            <v>0</v>
          </cell>
          <cell r="Z1020">
            <v>0</v>
          </cell>
          <cell r="AA1020">
            <v>46000</v>
          </cell>
          <cell r="AB1020">
            <v>46000</v>
          </cell>
          <cell r="AC1020">
            <v>0</v>
          </cell>
          <cell r="AD1020">
            <v>0</v>
          </cell>
          <cell r="AE1020">
            <v>0</v>
          </cell>
          <cell r="AF1020">
            <v>0</v>
          </cell>
          <cell r="AG1020">
            <v>0</v>
          </cell>
          <cell r="AH1020">
            <v>0</v>
          </cell>
          <cell r="AI1020">
            <v>0</v>
          </cell>
          <cell r="AJ1020">
            <v>0</v>
          </cell>
          <cell r="AK1020">
            <v>0</v>
          </cell>
          <cell r="AL1020">
            <v>0</v>
          </cell>
          <cell r="AM1020">
            <v>0</v>
          </cell>
          <cell r="AN1020">
            <v>0</v>
          </cell>
          <cell r="AO1020">
            <v>0</v>
          </cell>
          <cell r="AP1020">
            <v>0</v>
          </cell>
          <cell r="AQ1020">
            <v>0</v>
          </cell>
          <cell r="AR1020">
            <v>0</v>
          </cell>
          <cell r="AS1020" t="e">
            <v>#REF!</v>
          </cell>
          <cell r="AU1020" t="str">
            <v/>
          </cell>
          <cell r="AV1020" t="str">
            <v/>
          </cell>
          <cell r="AW1020">
            <v>0</v>
          </cell>
          <cell r="AX1020">
            <v>0</v>
          </cell>
          <cell r="AY1020">
            <v>0</v>
          </cell>
          <cell r="AZ1020">
            <v>0</v>
          </cell>
          <cell r="BA1020">
            <v>0</v>
          </cell>
          <cell r="BB1020">
            <v>0</v>
          </cell>
          <cell r="BC1020">
            <v>0</v>
          </cell>
          <cell r="BD1020">
            <v>0</v>
          </cell>
          <cell r="BE1020">
            <v>0</v>
          </cell>
          <cell r="BF1020">
            <v>0</v>
          </cell>
          <cell r="BG1020" t="str">
            <v/>
          </cell>
          <cell r="BH1020" t="str">
            <v/>
          </cell>
        </row>
        <row r="1021">
          <cell r="A1021" t="str">
            <v>2042-888</v>
          </cell>
          <cell r="B1021" t="str">
            <v xml:space="preserve">BGA-CINE COLOMBIA SA                              </v>
          </cell>
          <cell r="C1021">
            <v>0</v>
          </cell>
          <cell r="D1021">
            <v>0</v>
          </cell>
          <cell r="E1021">
            <v>0</v>
          </cell>
          <cell r="F1021">
            <v>0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  <cell r="M1021">
            <v>0</v>
          </cell>
          <cell r="N1021">
            <v>0</v>
          </cell>
          <cell r="O1021">
            <v>0</v>
          </cell>
          <cell r="P1021">
            <v>0</v>
          </cell>
          <cell r="Q1021">
            <v>0</v>
          </cell>
          <cell r="R1021">
            <v>0</v>
          </cell>
          <cell r="S1021">
            <v>0</v>
          </cell>
          <cell r="T1021">
            <v>0</v>
          </cell>
          <cell r="U1021">
            <v>0</v>
          </cell>
          <cell r="V1021">
            <v>0</v>
          </cell>
          <cell r="W1021">
            <v>0</v>
          </cell>
          <cell r="X1021">
            <v>0</v>
          </cell>
          <cell r="Y1021">
            <v>0</v>
          </cell>
          <cell r="Z1021">
            <v>0</v>
          </cell>
          <cell r="AA1021">
            <v>132586</v>
          </cell>
          <cell r="AB1021">
            <v>132586</v>
          </cell>
          <cell r="AC1021">
            <v>0</v>
          </cell>
          <cell r="AD1021">
            <v>0</v>
          </cell>
          <cell r="AE1021">
            <v>0</v>
          </cell>
          <cell r="AF1021">
            <v>0</v>
          </cell>
          <cell r="AG1021">
            <v>0</v>
          </cell>
          <cell r="AH1021">
            <v>0</v>
          </cell>
          <cell r="AI1021">
            <v>0</v>
          </cell>
          <cell r="AJ1021">
            <v>0</v>
          </cell>
          <cell r="AK1021">
            <v>0</v>
          </cell>
          <cell r="AL1021">
            <v>0</v>
          </cell>
          <cell r="AM1021">
            <v>0</v>
          </cell>
          <cell r="AN1021">
            <v>0</v>
          </cell>
          <cell r="AO1021">
            <v>0</v>
          </cell>
          <cell r="AP1021">
            <v>0</v>
          </cell>
          <cell r="AQ1021">
            <v>0</v>
          </cell>
          <cell r="AR1021">
            <v>0</v>
          </cell>
          <cell r="AS1021" t="e">
            <v>#REF!</v>
          </cell>
          <cell r="AU1021" t="str">
            <v/>
          </cell>
          <cell r="AV1021" t="str">
            <v/>
          </cell>
          <cell r="AW1021">
            <v>0</v>
          </cell>
          <cell r="AX1021">
            <v>0</v>
          </cell>
          <cell r="AY1021">
            <v>0</v>
          </cell>
          <cell r="AZ1021">
            <v>0</v>
          </cell>
          <cell r="BA1021">
            <v>0</v>
          </cell>
          <cell r="BB1021">
            <v>0</v>
          </cell>
          <cell r="BC1021">
            <v>0</v>
          </cell>
          <cell r="BD1021">
            <v>0</v>
          </cell>
          <cell r="BE1021">
            <v>0</v>
          </cell>
          <cell r="BF1021">
            <v>0</v>
          </cell>
          <cell r="BG1021" t="str">
            <v/>
          </cell>
          <cell r="BH1021" t="str">
            <v/>
          </cell>
        </row>
        <row r="1022">
          <cell r="A1022" t="str">
            <v>2043-001</v>
          </cell>
          <cell r="B1022" t="str">
            <v xml:space="preserve">BTA-HOTEL LA FONTANA                              </v>
          </cell>
          <cell r="C1022">
            <v>0</v>
          </cell>
          <cell r="D1022">
            <v>0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0</v>
          </cell>
          <cell r="J1022">
            <v>0</v>
          </cell>
          <cell r="K1022">
            <v>0</v>
          </cell>
          <cell r="L1022">
            <v>0</v>
          </cell>
          <cell r="M1022">
            <v>0</v>
          </cell>
          <cell r="N1022">
            <v>0</v>
          </cell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0</v>
          </cell>
          <cell r="T1022">
            <v>0</v>
          </cell>
          <cell r="U1022">
            <v>0</v>
          </cell>
          <cell r="V1022">
            <v>0</v>
          </cell>
          <cell r="W1022">
            <v>0</v>
          </cell>
          <cell r="X1022">
            <v>0</v>
          </cell>
          <cell r="Y1022">
            <v>0</v>
          </cell>
          <cell r="Z1022">
            <v>0</v>
          </cell>
          <cell r="AA1022">
            <v>0</v>
          </cell>
          <cell r="AB1022">
            <v>0</v>
          </cell>
          <cell r="AC1022">
            <v>0</v>
          </cell>
          <cell r="AD1022">
            <v>0</v>
          </cell>
          <cell r="AE1022">
            <v>0</v>
          </cell>
          <cell r="AF1022">
            <v>0</v>
          </cell>
          <cell r="AG1022">
            <v>0</v>
          </cell>
          <cell r="AH1022">
            <v>0</v>
          </cell>
          <cell r="AI1022">
            <v>0</v>
          </cell>
          <cell r="AJ1022">
            <v>0</v>
          </cell>
          <cell r="AK1022">
            <v>0</v>
          </cell>
          <cell r="AL1022">
            <v>0</v>
          </cell>
          <cell r="AM1022">
            <v>0</v>
          </cell>
          <cell r="AN1022">
            <v>0</v>
          </cell>
          <cell r="AO1022">
            <v>0</v>
          </cell>
          <cell r="AP1022">
            <v>0</v>
          </cell>
          <cell r="AQ1022">
            <v>0</v>
          </cell>
          <cell r="AR1022">
            <v>0</v>
          </cell>
          <cell r="AS1022" t="e">
            <v>#REF!</v>
          </cell>
          <cell r="AU1022" t="str">
            <v/>
          </cell>
          <cell r="AV1022" t="str">
            <v/>
          </cell>
          <cell r="AW1022">
            <v>0</v>
          </cell>
          <cell r="AX1022">
            <v>0</v>
          </cell>
          <cell r="AY1022">
            <v>0</v>
          </cell>
          <cell r="AZ1022">
            <v>0</v>
          </cell>
          <cell r="BA1022">
            <v>0</v>
          </cell>
          <cell r="BB1022">
            <v>0</v>
          </cell>
          <cell r="BC1022">
            <v>0</v>
          </cell>
          <cell r="BD1022">
            <v>3201633</v>
          </cell>
          <cell r="BE1022">
            <v>0</v>
          </cell>
          <cell r="BF1022">
            <v>3201633</v>
          </cell>
          <cell r="BG1022" t="str">
            <v/>
          </cell>
          <cell r="BH1022" t="str">
            <v/>
          </cell>
        </row>
        <row r="1023">
          <cell r="A1023" t="str">
            <v>2043-002</v>
          </cell>
          <cell r="B1023" t="str">
            <v xml:space="preserve">MD-HOSPITAL MILITAR                               </v>
          </cell>
          <cell r="C1023">
            <v>0</v>
          </cell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  <cell r="I1023">
            <v>0</v>
          </cell>
          <cell r="J1023">
            <v>0</v>
          </cell>
          <cell r="K1023">
            <v>0</v>
          </cell>
          <cell r="L1023">
            <v>0</v>
          </cell>
          <cell r="M1023">
            <v>0</v>
          </cell>
          <cell r="N1023">
            <v>0</v>
          </cell>
          <cell r="O1023">
            <v>0</v>
          </cell>
          <cell r="P1023">
            <v>0</v>
          </cell>
          <cell r="Q1023">
            <v>0</v>
          </cell>
          <cell r="R1023">
            <v>0</v>
          </cell>
          <cell r="S1023">
            <v>0</v>
          </cell>
          <cell r="T1023">
            <v>0</v>
          </cell>
          <cell r="U1023">
            <v>0</v>
          </cell>
          <cell r="V1023">
            <v>0</v>
          </cell>
          <cell r="W1023">
            <v>0</v>
          </cell>
          <cell r="X1023">
            <v>0</v>
          </cell>
          <cell r="Y1023">
            <v>0</v>
          </cell>
          <cell r="Z1023">
            <v>0</v>
          </cell>
          <cell r="AA1023">
            <v>0</v>
          </cell>
          <cell r="AB1023">
            <v>0</v>
          </cell>
          <cell r="AC1023">
            <v>0</v>
          </cell>
          <cell r="AD1023">
            <v>0</v>
          </cell>
          <cell r="AE1023">
            <v>0</v>
          </cell>
          <cell r="AF1023">
            <v>0</v>
          </cell>
          <cell r="AG1023">
            <v>0</v>
          </cell>
          <cell r="AH1023">
            <v>0</v>
          </cell>
          <cell r="AI1023">
            <v>0</v>
          </cell>
          <cell r="AJ1023">
            <v>0</v>
          </cell>
          <cell r="AK1023">
            <v>0</v>
          </cell>
          <cell r="AL1023">
            <v>0</v>
          </cell>
          <cell r="AM1023">
            <v>0</v>
          </cell>
          <cell r="AN1023">
            <v>0</v>
          </cell>
          <cell r="AO1023">
            <v>0</v>
          </cell>
          <cell r="AP1023">
            <v>0</v>
          </cell>
          <cell r="AQ1023">
            <v>0</v>
          </cell>
          <cell r="AR1023">
            <v>0</v>
          </cell>
          <cell r="AS1023" t="e">
            <v>#REF!</v>
          </cell>
          <cell r="AU1023" t="str">
            <v/>
          </cell>
          <cell r="AV1023" t="str">
            <v/>
          </cell>
          <cell r="AW1023">
            <v>0</v>
          </cell>
          <cell r="AX1023">
            <v>0</v>
          </cell>
          <cell r="AY1023">
            <v>47447780</v>
          </cell>
          <cell r="AZ1023">
            <v>33434054</v>
          </cell>
          <cell r="BA1023">
            <v>80881834</v>
          </cell>
          <cell r="BB1023">
            <v>0</v>
          </cell>
          <cell r="BC1023">
            <v>0</v>
          </cell>
          <cell r="BD1023">
            <v>9841254</v>
          </cell>
          <cell r="BE1023">
            <v>13335494</v>
          </cell>
          <cell r="BF1023">
            <v>23176748</v>
          </cell>
          <cell r="BG1023" t="str">
            <v/>
          </cell>
          <cell r="BH1023" t="str">
            <v/>
          </cell>
        </row>
        <row r="1024">
          <cell r="A1024" t="str">
            <v>2043-003</v>
          </cell>
          <cell r="B1024" t="str">
            <v xml:space="preserve">BMGA-HOSPITAL MILITAR                             </v>
          </cell>
          <cell r="C1024">
            <v>0</v>
          </cell>
          <cell r="D1024">
            <v>0</v>
          </cell>
          <cell r="E1024">
            <v>0</v>
          </cell>
          <cell r="F1024">
            <v>0</v>
          </cell>
          <cell r="G1024">
            <v>0</v>
          </cell>
          <cell r="H1024">
            <v>0</v>
          </cell>
          <cell r="I1024">
            <v>0</v>
          </cell>
          <cell r="J1024">
            <v>0</v>
          </cell>
          <cell r="K1024">
            <v>0</v>
          </cell>
          <cell r="L1024">
            <v>0</v>
          </cell>
          <cell r="M1024">
            <v>0</v>
          </cell>
          <cell r="N1024">
            <v>0</v>
          </cell>
          <cell r="O1024">
            <v>0</v>
          </cell>
          <cell r="P1024">
            <v>0</v>
          </cell>
          <cell r="Q1024">
            <v>0</v>
          </cell>
          <cell r="R1024">
            <v>0</v>
          </cell>
          <cell r="S1024">
            <v>0</v>
          </cell>
          <cell r="T1024">
            <v>0</v>
          </cell>
          <cell r="U1024">
            <v>8341</v>
          </cell>
          <cell r="V1024">
            <v>0</v>
          </cell>
          <cell r="W1024">
            <v>0</v>
          </cell>
          <cell r="X1024">
            <v>0</v>
          </cell>
          <cell r="Y1024">
            <v>0</v>
          </cell>
          <cell r="Z1024">
            <v>0</v>
          </cell>
          <cell r="AA1024">
            <v>0</v>
          </cell>
          <cell r="AB1024">
            <v>8341</v>
          </cell>
          <cell r="AC1024">
            <v>0</v>
          </cell>
          <cell r="AD1024">
            <v>0</v>
          </cell>
          <cell r="AE1024">
            <v>0</v>
          </cell>
          <cell r="AF1024">
            <v>0</v>
          </cell>
          <cell r="AG1024">
            <v>0</v>
          </cell>
          <cell r="AH1024">
            <v>0</v>
          </cell>
          <cell r="AI1024">
            <v>0</v>
          </cell>
          <cell r="AJ1024">
            <v>0</v>
          </cell>
          <cell r="AK1024">
            <v>0</v>
          </cell>
          <cell r="AL1024">
            <v>0</v>
          </cell>
          <cell r="AM1024">
            <v>0</v>
          </cell>
          <cell r="AN1024">
            <v>0</v>
          </cell>
          <cell r="AO1024">
            <v>0</v>
          </cell>
          <cell r="AP1024">
            <v>0</v>
          </cell>
          <cell r="AQ1024">
            <v>0</v>
          </cell>
          <cell r="AR1024">
            <v>0</v>
          </cell>
          <cell r="AS1024" t="e">
            <v>#REF!</v>
          </cell>
          <cell r="AU1024" t="str">
            <v/>
          </cell>
          <cell r="AV1024" t="str">
            <v/>
          </cell>
          <cell r="AW1024">
            <v>0</v>
          </cell>
          <cell r="AX1024">
            <v>0</v>
          </cell>
          <cell r="AY1024">
            <v>27716000</v>
          </cell>
          <cell r="AZ1024">
            <v>26544000</v>
          </cell>
          <cell r="BA1024">
            <v>54260000</v>
          </cell>
          <cell r="BB1024">
            <v>0</v>
          </cell>
          <cell r="BC1024">
            <v>0</v>
          </cell>
          <cell r="BD1024">
            <v>6615098</v>
          </cell>
          <cell r="BE1024">
            <v>13521306</v>
          </cell>
          <cell r="BF1024">
            <v>20136404</v>
          </cell>
          <cell r="BG1024" t="str">
            <v/>
          </cell>
          <cell r="BH1024" t="str">
            <v/>
          </cell>
        </row>
        <row r="1025">
          <cell r="A1025" t="str">
            <v>2043-005</v>
          </cell>
          <cell r="B1025" t="str">
            <v xml:space="preserve">NILO-HOSPITAL MILITAR                             </v>
          </cell>
          <cell r="C1025">
            <v>0</v>
          </cell>
          <cell r="D1025">
            <v>0</v>
          </cell>
          <cell r="E1025">
            <v>0</v>
          </cell>
          <cell r="F1025">
            <v>0</v>
          </cell>
          <cell r="G1025">
            <v>0</v>
          </cell>
          <cell r="H1025">
            <v>0</v>
          </cell>
          <cell r="I1025">
            <v>0</v>
          </cell>
          <cell r="J1025">
            <v>0</v>
          </cell>
          <cell r="K1025">
            <v>0</v>
          </cell>
          <cell r="L1025">
            <v>0</v>
          </cell>
          <cell r="M1025">
            <v>0</v>
          </cell>
          <cell r="N1025">
            <v>0</v>
          </cell>
          <cell r="O1025">
            <v>0</v>
          </cell>
          <cell r="P1025">
            <v>0</v>
          </cell>
          <cell r="Q1025">
            <v>0</v>
          </cell>
          <cell r="R1025">
            <v>0</v>
          </cell>
          <cell r="S1025">
            <v>0</v>
          </cell>
          <cell r="T1025">
            <v>0</v>
          </cell>
          <cell r="U1025">
            <v>0</v>
          </cell>
          <cell r="V1025">
            <v>0</v>
          </cell>
          <cell r="W1025">
            <v>0</v>
          </cell>
          <cell r="X1025">
            <v>0</v>
          </cell>
          <cell r="Y1025">
            <v>0</v>
          </cell>
          <cell r="Z1025">
            <v>0</v>
          </cell>
          <cell r="AA1025">
            <v>0</v>
          </cell>
          <cell r="AB1025">
            <v>0</v>
          </cell>
          <cell r="AC1025">
            <v>0</v>
          </cell>
          <cell r="AD1025">
            <v>0</v>
          </cell>
          <cell r="AE1025">
            <v>0</v>
          </cell>
          <cell r="AF1025">
            <v>0</v>
          </cell>
          <cell r="AG1025">
            <v>0</v>
          </cell>
          <cell r="AH1025">
            <v>0</v>
          </cell>
          <cell r="AI1025">
            <v>0</v>
          </cell>
          <cell r="AJ1025">
            <v>0</v>
          </cell>
          <cell r="AK1025">
            <v>0</v>
          </cell>
          <cell r="AL1025">
            <v>0</v>
          </cell>
          <cell r="AM1025">
            <v>0</v>
          </cell>
          <cell r="AN1025">
            <v>0</v>
          </cell>
          <cell r="AO1025">
            <v>0</v>
          </cell>
          <cell r="AP1025">
            <v>0</v>
          </cell>
          <cell r="AQ1025">
            <v>0</v>
          </cell>
          <cell r="AR1025">
            <v>0</v>
          </cell>
          <cell r="AS1025" t="e">
            <v>#REF!</v>
          </cell>
          <cell r="AU1025" t="str">
            <v/>
          </cell>
          <cell r="AV1025" t="str">
            <v/>
          </cell>
          <cell r="AW1025">
            <v>0</v>
          </cell>
          <cell r="AX1025">
            <v>0</v>
          </cell>
          <cell r="AY1025">
            <v>32814382</v>
          </cell>
          <cell r="AZ1025">
            <v>70774424</v>
          </cell>
          <cell r="BA1025">
            <v>103588806</v>
          </cell>
          <cell r="BB1025">
            <v>0</v>
          </cell>
          <cell r="BC1025">
            <v>0</v>
          </cell>
          <cell r="BD1025">
            <v>10578311</v>
          </cell>
          <cell r="BE1025">
            <v>39325378</v>
          </cell>
          <cell r="BF1025">
            <v>49903689</v>
          </cell>
          <cell r="BG1025" t="str">
            <v/>
          </cell>
          <cell r="BH1025" t="str">
            <v/>
          </cell>
        </row>
        <row r="1026">
          <cell r="A1026" t="str">
            <v>2044-001</v>
          </cell>
          <cell r="B1026" t="str">
            <v xml:space="preserve">BQ-SURA                                           </v>
          </cell>
          <cell r="C1026">
            <v>3723994</v>
          </cell>
          <cell r="D1026">
            <v>4201588</v>
          </cell>
          <cell r="E1026">
            <v>3862698</v>
          </cell>
          <cell r="F1026">
            <v>4427022</v>
          </cell>
          <cell r="G1026">
            <v>4125400</v>
          </cell>
          <cell r="H1026">
            <v>4273778</v>
          </cell>
          <cell r="I1026">
            <v>3672968</v>
          </cell>
          <cell r="J1026">
            <v>5270024</v>
          </cell>
          <cell r="K1026">
            <v>3942430</v>
          </cell>
          <cell r="L1026">
            <v>3799067</v>
          </cell>
          <cell r="M1026">
            <v>4628348</v>
          </cell>
          <cell r="N1026">
            <v>3706728</v>
          </cell>
          <cell r="O1026">
            <v>49634045</v>
          </cell>
          <cell r="P1026">
            <v>1284846</v>
          </cell>
          <cell r="Q1026">
            <v>4919560</v>
          </cell>
          <cell r="R1026">
            <v>3017260</v>
          </cell>
          <cell r="S1026">
            <v>2914261.07</v>
          </cell>
          <cell r="T1026">
            <v>3307140</v>
          </cell>
          <cell r="U1026">
            <v>2296672</v>
          </cell>
          <cell r="V1026">
            <v>4388910</v>
          </cell>
          <cell r="W1026">
            <v>2572384</v>
          </cell>
          <cell r="X1026">
            <v>4188526</v>
          </cell>
          <cell r="Y1026">
            <v>3694493</v>
          </cell>
          <cell r="Z1026">
            <v>2672481</v>
          </cell>
          <cell r="AA1026">
            <v>3224782</v>
          </cell>
          <cell r="AB1026">
            <v>38481315.07</v>
          </cell>
          <cell r="AC1026">
            <v>0</v>
          </cell>
          <cell r="AD1026">
            <v>0</v>
          </cell>
          <cell r="AE1026">
            <v>0</v>
          </cell>
          <cell r="AF1026">
            <v>0</v>
          </cell>
          <cell r="AG1026">
            <v>0</v>
          </cell>
          <cell r="AH1026">
            <v>0</v>
          </cell>
          <cell r="AI1026">
            <v>0</v>
          </cell>
          <cell r="AJ1026">
            <v>0</v>
          </cell>
          <cell r="AK1026">
            <v>0</v>
          </cell>
          <cell r="AL1026">
            <v>0</v>
          </cell>
          <cell r="AM1026">
            <v>0</v>
          </cell>
          <cell r="AN1026">
            <v>0</v>
          </cell>
          <cell r="AO1026">
            <v>9057312</v>
          </cell>
          <cell r="AP1026">
            <v>0</v>
          </cell>
          <cell r="AQ1026">
            <v>0</v>
          </cell>
          <cell r="AR1026">
            <v>0</v>
          </cell>
          <cell r="AS1026" t="e">
            <v>#REF!</v>
          </cell>
          <cell r="AU1026">
            <v>800088702</v>
          </cell>
          <cell r="AV1026" t="str">
            <v>EPS Y MEDICINA PREPAGADA SURAMERICANA S.</v>
          </cell>
          <cell r="AW1026">
            <v>0</v>
          </cell>
          <cell r="AX1026">
            <v>0</v>
          </cell>
          <cell r="AY1026">
            <v>0</v>
          </cell>
          <cell r="AZ1026">
            <v>0</v>
          </cell>
          <cell r="BA1026">
            <v>0</v>
          </cell>
          <cell r="BB1026">
            <v>0</v>
          </cell>
          <cell r="BC1026">
            <v>0</v>
          </cell>
          <cell r="BD1026">
            <v>0</v>
          </cell>
          <cell r="BE1026">
            <v>0</v>
          </cell>
          <cell r="BF1026">
            <v>0</v>
          </cell>
          <cell r="BG1026" t="str">
            <v/>
          </cell>
          <cell r="BH1026">
            <v>0.77530080552572334</v>
          </cell>
        </row>
        <row r="1027">
          <cell r="A1027" t="str">
            <v>2044-002</v>
          </cell>
          <cell r="B1027" t="str">
            <v xml:space="preserve">BTA-SURAMERICANA FILIALES                         </v>
          </cell>
          <cell r="C1027">
            <v>4541335</v>
          </cell>
          <cell r="D1027">
            <v>6450802</v>
          </cell>
          <cell r="E1027">
            <v>3629560</v>
          </cell>
          <cell r="F1027">
            <v>5860757</v>
          </cell>
          <cell r="G1027">
            <v>3652882</v>
          </cell>
          <cell r="H1027">
            <v>6084745</v>
          </cell>
          <cell r="I1027">
            <v>3269286</v>
          </cell>
          <cell r="J1027">
            <v>5940063</v>
          </cell>
          <cell r="K1027">
            <v>3498805</v>
          </cell>
          <cell r="L1027">
            <v>5775944</v>
          </cell>
          <cell r="M1027">
            <v>3424753</v>
          </cell>
          <cell r="N1027">
            <v>5858391</v>
          </cell>
          <cell r="O1027">
            <v>57987323</v>
          </cell>
          <cell r="P1027">
            <v>2632872</v>
          </cell>
          <cell r="Q1027">
            <v>3889612</v>
          </cell>
          <cell r="R1027">
            <v>2929784</v>
          </cell>
          <cell r="S1027">
            <v>2790613.43</v>
          </cell>
          <cell r="T1027">
            <v>3443861</v>
          </cell>
          <cell r="U1027">
            <v>3277499</v>
          </cell>
          <cell r="V1027">
            <v>3914812</v>
          </cell>
          <cell r="W1027">
            <v>2970848</v>
          </cell>
          <cell r="X1027">
            <v>2839314</v>
          </cell>
          <cell r="Y1027">
            <v>3027149</v>
          </cell>
          <cell r="Z1027">
            <v>2471158</v>
          </cell>
          <cell r="AA1027">
            <v>3635907</v>
          </cell>
          <cell r="AB1027">
            <v>37823429.43</v>
          </cell>
          <cell r="AC1027">
            <v>0</v>
          </cell>
          <cell r="AD1027">
            <v>0</v>
          </cell>
          <cell r="AE1027">
            <v>0</v>
          </cell>
          <cell r="AF1027">
            <v>0</v>
          </cell>
          <cell r="AG1027">
            <v>0</v>
          </cell>
          <cell r="AH1027">
            <v>0</v>
          </cell>
          <cell r="AI1027">
            <v>0</v>
          </cell>
          <cell r="AJ1027">
            <v>0</v>
          </cell>
          <cell r="AK1027">
            <v>0</v>
          </cell>
          <cell r="AL1027">
            <v>0</v>
          </cell>
          <cell r="AM1027">
            <v>0</v>
          </cell>
          <cell r="AN1027">
            <v>0</v>
          </cell>
          <cell r="AO1027">
            <v>15538445</v>
          </cell>
          <cell r="AP1027">
            <v>0</v>
          </cell>
          <cell r="AQ1027">
            <v>0</v>
          </cell>
          <cell r="AR1027">
            <v>0</v>
          </cell>
          <cell r="AS1027" t="e">
            <v>#REF!</v>
          </cell>
          <cell r="AU1027">
            <v>800088702</v>
          </cell>
          <cell r="AV1027" t="str">
            <v>EPS Y MEDICINA PREPAGADA SURAMERICANA S.</v>
          </cell>
          <cell r="AW1027">
            <v>0</v>
          </cell>
          <cell r="AX1027">
            <v>0</v>
          </cell>
          <cell r="AY1027">
            <v>0</v>
          </cell>
          <cell r="AZ1027">
            <v>0</v>
          </cell>
          <cell r="BA1027">
            <v>0</v>
          </cell>
          <cell r="BB1027">
            <v>0</v>
          </cell>
          <cell r="BC1027">
            <v>0</v>
          </cell>
          <cell r="BD1027">
            <v>0</v>
          </cell>
          <cell r="BE1027">
            <v>0</v>
          </cell>
          <cell r="BF1027">
            <v>0</v>
          </cell>
          <cell r="BG1027" t="str">
            <v/>
          </cell>
          <cell r="BH1027">
            <v>0.6522706597440272</v>
          </cell>
        </row>
        <row r="1028">
          <cell r="A1028" t="str">
            <v>2044-003</v>
          </cell>
          <cell r="B1028" t="str">
            <v xml:space="preserve">BMGA-SURA                                         </v>
          </cell>
          <cell r="C1028">
            <v>2909904</v>
          </cell>
          <cell r="D1028">
            <v>0</v>
          </cell>
          <cell r="E1028">
            <v>3086660</v>
          </cell>
          <cell r="F1028">
            <v>0</v>
          </cell>
          <cell r="G1028">
            <v>1153275</v>
          </cell>
          <cell r="H1028">
            <v>1340796</v>
          </cell>
          <cell r="I1028">
            <v>0</v>
          </cell>
          <cell r="J1028">
            <v>4391456</v>
          </cell>
          <cell r="K1028">
            <v>2511653</v>
          </cell>
          <cell r="L1028">
            <v>0</v>
          </cell>
          <cell r="M1028">
            <v>0</v>
          </cell>
          <cell r="N1028">
            <v>3190365</v>
          </cell>
          <cell r="O1028">
            <v>18584109</v>
          </cell>
          <cell r="P1028">
            <v>799506</v>
          </cell>
          <cell r="Q1028">
            <v>237093</v>
          </cell>
          <cell r="R1028">
            <v>8530</v>
          </cell>
          <cell r="S1028">
            <v>2092758</v>
          </cell>
          <cell r="T1028">
            <v>13480</v>
          </cell>
          <cell r="U1028">
            <v>3334838</v>
          </cell>
          <cell r="V1028">
            <v>587356</v>
          </cell>
          <cell r="W1028">
            <v>215000</v>
          </cell>
          <cell r="X1028">
            <v>558751</v>
          </cell>
          <cell r="Y1028">
            <v>3413964</v>
          </cell>
          <cell r="Z1028">
            <v>1252273</v>
          </cell>
          <cell r="AA1028">
            <v>3111305</v>
          </cell>
          <cell r="AB1028">
            <v>15624854</v>
          </cell>
          <cell r="AC1028">
            <v>0</v>
          </cell>
          <cell r="AD1028">
            <v>0</v>
          </cell>
          <cell r="AE1028">
            <v>0</v>
          </cell>
          <cell r="AF1028">
            <v>0</v>
          </cell>
          <cell r="AG1028">
            <v>0</v>
          </cell>
          <cell r="AH1028">
            <v>0</v>
          </cell>
          <cell r="AI1028">
            <v>0</v>
          </cell>
          <cell r="AJ1028">
            <v>0</v>
          </cell>
          <cell r="AK1028">
            <v>0</v>
          </cell>
          <cell r="AL1028">
            <v>0</v>
          </cell>
          <cell r="AM1028">
            <v>0</v>
          </cell>
          <cell r="AN1028">
            <v>0</v>
          </cell>
          <cell r="AO1028">
            <v>3095507</v>
          </cell>
          <cell r="AP1028">
            <v>0</v>
          </cell>
          <cell r="AQ1028">
            <v>0</v>
          </cell>
          <cell r="AR1028">
            <v>0</v>
          </cell>
          <cell r="AS1028" t="e">
            <v>#REF!</v>
          </cell>
          <cell r="AU1028">
            <v>800225057</v>
          </cell>
          <cell r="AV1028" t="str">
            <v xml:space="preserve">DINAMICA IPS                            </v>
          </cell>
          <cell r="AW1028">
            <v>0</v>
          </cell>
          <cell r="AX1028">
            <v>0</v>
          </cell>
          <cell r="AY1028">
            <v>0</v>
          </cell>
          <cell r="AZ1028">
            <v>0</v>
          </cell>
          <cell r="BA1028">
            <v>0</v>
          </cell>
          <cell r="BB1028">
            <v>0</v>
          </cell>
          <cell r="BC1028">
            <v>0</v>
          </cell>
          <cell r="BD1028">
            <v>0</v>
          </cell>
          <cell r="BE1028">
            <v>0</v>
          </cell>
          <cell r="BF1028">
            <v>0</v>
          </cell>
          <cell r="BG1028" t="str">
            <v/>
          </cell>
          <cell r="BH1028">
            <v>0.84076422496230518</v>
          </cell>
        </row>
        <row r="1029">
          <cell r="A1029" t="str">
            <v>2044-004</v>
          </cell>
          <cell r="B1029" t="str">
            <v xml:space="preserve">CGENA-SURA                                        </v>
          </cell>
          <cell r="C1029">
            <v>1001450</v>
          </cell>
          <cell r="D1029">
            <v>1001450</v>
          </cell>
          <cell r="E1029">
            <v>853368</v>
          </cell>
          <cell r="F1029">
            <v>838774</v>
          </cell>
          <cell r="G1029">
            <v>1001450</v>
          </cell>
          <cell r="H1029">
            <v>1001450</v>
          </cell>
          <cell r="I1029">
            <v>1001450</v>
          </cell>
          <cell r="J1029">
            <v>1310447</v>
          </cell>
          <cell r="K1029">
            <v>1021478</v>
          </cell>
          <cell r="L1029">
            <v>1021478</v>
          </cell>
          <cell r="M1029">
            <v>1885698</v>
          </cell>
          <cell r="N1029">
            <v>1021478</v>
          </cell>
          <cell r="O1029">
            <v>12959971</v>
          </cell>
          <cell r="P1029">
            <v>455000</v>
          </cell>
          <cell r="Q1029">
            <v>455000</v>
          </cell>
          <cell r="R1029">
            <v>455000</v>
          </cell>
          <cell r="S1029">
            <v>478938.63</v>
          </cell>
          <cell r="T1029">
            <v>455000</v>
          </cell>
          <cell r="U1029">
            <v>534370</v>
          </cell>
          <cell r="V1029">
            <v>455000</v>
          </cell>
          <cell r="W1029">
            <v>527250</v>
          </cell>
          <cell r="X1029">
            <v>520000</v>
          </cell>
          <cell r="Y1029">
            <v>520000</v>
          </cell>
          <cell r="Z1029">
            <v>1080000</v>
          </cell>
          <cell r="AA1029">
            <v>609391</v>
          </cell>
          <cell r="AB1029">
            <v>6544949.6299999999</v>
          </cell>
          <cell r="AC1029">
            <v>0</v>
          </cell>
          <cell r="AD1029">
            <v>0</v>
          </cell>
          <cell r="AE1029">
            <v>0</v>
          </cell>
          <cell r="AF1029">
            <v>0</v>
          </cell>
          <cell r="AG1029">
            <v>0</v>
          </cell>
          <cell r="AH1029">
            <v>0</v>
          </cell>
          <cell r="AI1029">
            <v>0</v>
          </cell>
          <cell r="AJ1029">
            <v>0</v>
          </cell>
          <cell r="AK1029">
            <v>0</v>
          </cell>
          <cell r="AL1029">
            <v>0</v>
          </cell>
          <cell r="AM1029">
            <v>0</v>
          </cell>
          <cell r="AN1029">
            <v>0</v>
          </cell>
          <cell r="AO1029">
            <v>2798723</v>
          </cell>
          <cell r="AP1029">
            <v>0</v>
          </cell>
          <cell r="AQ1029">
            <v>0</v>
          </cell>
          <cell r="AR1029">
            <v>0</v>
          </cell>
          <cell r="AS1029" t="e">
            <v>#REF!</v>
          </cell>
          <cell r="AU1029">
            <v>800088702</v>
          </cell>
          <cell r="AV1029" t="str">
            <v>EPS Y MEDICINA PREPAGADA SURAMERICANA S.</v>
          </cell>
          <cell r="AW1029">
            <v>0</v>
          </cell>
          <cell r="AX1029">
            <v>0</v>
          </cell>
          <cell r="AY1029">
            <v>0</v>
          </cell>
          <cell r="AZ1029">
            <v>0</v>
          </cell>
          <cell r="BA1029">
            <v>0</v>
          </cell>
          <cell r="BB1029">
            <v>0</v>
          </cell>
          <cell r="BC1029">
            <v>0</v>
          </cell>
          <cell r="BD1029">
            <v>0</v>
          </cell>
          <cell r="BE1029">
            <v>0</v>
          </cell>
          <cell r="BF1029">
            <v>0</v>
          </cell>
          <cell r="BG1029" t="str">
            <v/>
          </cell>
          <cell r="BH1029">
            <v>0.50501267556848695</v>
          </cell>
        </row>
        <row r="1030">
          <cell r="A1030" t="str">
            <v>2044-005</v>
          </cell>
          <cell r="B1030" t="str">
            <v xml:space="preserve">CUC-SURA                                          </v>
          </cell>
          <cell r="C1030">
            <v>0</v>
          </cell>
          <cell r="D1030">
            <v>308325</v>
          </cell>
          <cell r="E1030">
            <v>0</v>
          </cell>
          <cell r="F1030">
            <v>308325</v>
          </cell>
          <cell r="G1030">
            <v>0</v>
          </cell>
          <cell r="H1030">
            <v>308325</v>
          </cell>
          <cell r="I1030">
            <v>0</v>
          </cell>
          <cell r="J1030">
            <v>332989</v>
          </cell>
          <cell r="K1030">
            <v>0</v>
          </cell>
          <cell r="L1030">
            <v>314491</v>
          </cell>
          <cell r="M1030">
            <v>0</v>
          </cell>
          <cell r="N1030">
            <v>0</v>
          </cell>
          <cell r="O1030">
            <v>1572455</v>
          </cell>
          <cell r="P1030">
            <v>7800</v>
          </cell>
          <cell r="Q1030">
            <v>166194</v>
          </cell>
          <cell r="R1030">
            <v>925000</v>
          </cell>
          <cell r="S1030">
            <v>0</v>
          </cell>
          <cell r="T1030">
            <v>925000</v>
          </cell>
          <cell r="U1030">
            <v>0</v>
          </cell>
          <cell r="V1030">
            <v>0</v>
          </cell>
          <cell r="W1030">
            <v>925000</v>
          </cell>
          <cell r="X1030">
            <v>925000</v>
          </cell>
          <cell r="Y1030">
            <v>925000</v>
          </cell>
          <cell r="Z1030">
            <v>60000</v>
          </cell>
          <cell r="AA1030">
            <v>1032600</v>
          </cell>
          <cell r="AB1030">
            <v>5891594</v>
          </cell>
          <cell r="AC1030">
            <v>0</v>
          </cell>
          <cell r="AD1030">
            <v>0</v>
          </cell>
          <cell r="AE1030">
            <v>0</v>
          </cell>
          <cell r="AF1030">
            <v>0</v>
          </cell>
          <cell r="AG1030">
            <v>0</v>
          </cell>
          <cell r="AH1030">
            <v>0</v>
          </cell>
          <cell r="AI1030">
            <v>0</v>
          </cell>
          <cell r="AJ1030">
            <v>0</v>
          </cell>
          <cell r="AK1030">
            <v>0</v>
          </cell>
          <cell r="AL1030">
            <v>0</v>
          </cell>
          <cell r="AM1030">
            <v>0</v>
          </cell>
          <cell r="AN1030">
            <v>0</v>
          </cell>
          <cell r="AO1030">
            <v>0</v>
          </cell>
          <cell r="AP1030">
            <v>0</v>
          </cell>
          <cell r="AQ1030">
            <v>0</v>
          </cell>
          <cell r="AR1030">
            <v>0</v>
          </cell>
          <cell r="AS1030" t="e">
            <v>#REF!</v>
          </cell>
          <cell r="AU1030">
            <v>890903407</v>
          </cell>
          <cell r="AV1030" t="str">
            <v xml:space="preserve">SEGUROS GENERALES SURAMERICANA S.A.     </v>
          </cell>
          <cell r="AW1030">
            <v>0</v>
          </cell>
          <cell r="AX1030">
            <v>0</v>
          </cell>
          <cell r="AY1030">
            <v>0</v>
          </cell>
          <cell r="AZ1030">
            <v>0</v>
          </cell>
          <cell r="BA1030">
            <v>0</v>
          </cell>
          <cell r="BB1030">
            <v>0</v>
          </cell>
          <cell r="BC1030">
            <v>0</v>
          </cell>
          <cell r="BD1030">
            <v>0</v>
          </cell>
          <cell r="BE1030">
            <v>0</v>
          </cell>
          <cell r="BF1030">
            <v>0</v>
          </cell>
          <cell r="BG1030" t="str">
            <v/>
          </cell>
          <cell r="BH1030">
            <v>3.7467488735766685</v>
          </cell>
        </row>
        <row r="1031">
          <cell r="A1031" t="str">
            <v>2044-006</v>
          </cell>
          <cell r="B1031" t="str">
            <v xml:space="preserve">NEIVA-SURAMERICANA FILIAL                         </v>
          </cell>
          <cell r="C1031">
            <v>1025269</v>
          </cell>
          <cell r="D1031">
            <v>1149979</v>
          </cell>
          <cell r="E1031">
            <v>1045774</v>
          </cell>
          <cell r="F1031">
            <v>1045774</v>
          </cell>
          <cell r="G1031">
            <v>1149972</v>
          </cell>
          <cell r="H1031">
            <v>1149972</v>
          </cell>
          <cell r="I1031">
            <v>1149972</v>
          </cell>
          <cell r="J1031">
            <v>1149971</v>
          </cell>
          <cell r="K1031">
            <v>1149971</v>
          </cell>
          <cell r="L1031">
            <v>1149972</v>
          </cell>
          <cell r="M1031">
            <v>1149972</v>
          </cell>
          <cell r="N1031">
            <v>1149972</v>
          </cell>
          <cell r="O1031">
            <v>13466570</v>
          </cell>
          <cell r="P1031">
            <v>0</v>
          </cell>
          <cell r="Q1031">
            <v>1220772</v>
          </cell>
          <cell r="R1031">
            <v>788272</v>
          </cell>
          <cell r="S1031">
            <v>1519827</v>
          </cell>
          <cell r="T1031">
            <v>837517</v>
          </cell>
          <cell r="U1031">
            <v>0</v>
          </cell>
          <cell r="V1031">
            <v>849517</v>
          </cell>
          <cell r="W1031">
            <v>1445689</v>
          </cell>
          <cell r="X1031">
            <v>428309</v>
          </cell>
          <cell r="Y1031">
            <v>1897777</v>
          </cell>
          <cell r="Z1031">
            <v>0</v>
          </cell>
          <cell r="AA1031">
            <v>891148</v>
          </cell>
          <cell r="AB1031">
            <v>9878828</v>
          </cell>
          <cell r="AC1031">
            <v>0</v>
          </cell>
          <cell r="AD1031">
            <v>0</v>
          </cell>
          <cell r="AE1031">
            <v>0</v>
          </cell>
          <cell r="AF1031">
            <v>0</v>
          </cell>
          <cell r="AG1031">
            <v>0</v>
          </cell>
          <cell r="AH1031">
            <v>0</v>
          </cell>
          <cell r="AI1031">
            <v>0</v>
          </cell>
          <cell r="AJ1031">
            <v>0</v>
          </cell>
          <cell r="AK1031">
            <v>23780</v>
          </cell>
          <cell r="AL1031">
            <v>0</v>
          </cell>
          <cell r="AM1031">
            <v>0</v>
          </cell>
          <cell r="AN1031">
            <v>23780</v>
          </cell>
          <cell r="AO1031">
            <v>0</v>
          </cell>
          <cell r="AP1031">
            <v>0</v>
          </cell>
          <cell r="AQ1031">
            <v>0</v>
          </cell>
          <cell r="AR1031">
            <v>0</v>
          </cell>
          <cell r="AS1031" t="e">
            <v>#REF!</v>
          </cell>
          <cell r="AU1031">
            <v>800256161</v>
          </cell>
          <cell r="AV1031" t="str">
            <v>SEGUROS DE RIESGOS LABORALES SURAMERICAN</v>
          </cell>
          <cell r="AW1031">
            <v>0</v>
          </cell>
          <cell r="AX1031">
            <v>0</v>
          </cell>
          <cell r="AY1031">
            <v>0</v>
          </cell>
          <cell r="AZ1031">
            <v>0</v>
          </cell>
          <cell r="BA1031">
            <v>0</v>
          </cell>
          <cell r="BB1031">
            <v>0</v>
          </cell>
          <cell r="BC1031">
            <v>0</v>
          </cell>
          <cell r="BD1031">
            <v>0</v>
          </cell>
          <cell r="BE1031">
            <v>0</v>
          </cell>
          <cell r="BF1031">
            <v>0</v>
          </cell>
          <cell r="BG1031" t="str">
            <v/>
          </cell>
          <cell r="BH1031">
            <v>0.73358160244219572</v>
          </cell>
        </row>
        <row r="1032">
          <cell r="A1032" t="str">
            <v>2044-007</v>
          </cell>
          <cell r="B1032" t="str">
            <v xml:space="preserve">BMEJA-SURA                                        </v>
          </cell>
          <cell r="C1032">
            <v>337645</v>
          </cell>
          <cell r="D1032">
            <v>0</v>
          </cell>
          <cell r="E1032">
            <v>337645</v>
          </cell>
          <cell r="F1032">
            <v>0</v>
          </cell>
          <cell r="G1032">
            <v>0</v>
          </cell>
          <cell r="H1032">
            <v>337645</v>
          </cell>
          <cell r="I1032">
            <v>0</v>
          </cell>
          <cell r="J1032">
            <v>337646</v>
          </cell>
          <cell r="K1032">
            <v>344397</v>
          </cell>
          <cell r="L1032">
            <v>0</v>
          </cell>
          <cell r="M1032">
            <v>0</v>
          </cell>
          <cell r="N1032">
            <v>344396</v>
          </cell>
          <cell r="O1032">
            <v>2039374</v>
          </cell>
          <cell r="P1032">
            <v>0</v>
          </cell>
          <cell r="Q1032">
            <v>0</v>
          </cell>
          <cell r="R1032">
            <v>0</v>
          </cell>
          <cell r="S1032">
            <v>234459</v>
          </cell>
          <cell r="T1032">
            <v>241709</v>
          </cell>
          <cell r="U1032">
            <v>215000</v>
          </cell>
          <cell r="V1032">
            <v>0</v>
          </cell>
          <cell r="W1032">
            <v>1900000</v>
          </cell>
          <cell r="X1032">
            <v>64000</v>
          </cell>
          <cell r="Y1032">
            <v>215000</v>
          </cell>
          <cell r="Z1032">
            <v>0</v>
          </cell>
          <cell r="AA1032">
            <v>57136</v>
          </cell>
          <cell r="AB1032">
            <v>2927304</v>
          </cell>
          <cell r="AC1032">
            <v>0</v>
          </cell>
          <cell r="AD1032">
            <v>0</v>
          </cell>
          <cell r="AE1032">
            <v>0</v>
          </cell>
          <cell r="AF1032">
            <v>0</v>
          </cell>
          <cell r="AG1032">
            <v>0</v>
          </cell>
          <cell r="AH1032">
            <v>0</v>
          </cell>
          <cell r="AI1032">
            <v>0</v>
          </cell>
          <cell r="AJ1032">
            <v>0</v>
          </cell>
          <cell r="AK1032">
            <v>0</v>
          </cell>
          <cell r="AL1032">
            <v>0</v>
          </cell>
          <cell r="AM1032">
            <v>0</v>
          </cell>
          <cell r="AN1032">
            <v>0</v>
          </cell>
          <cell r="AO1032">
            <v>752177</v>
          </cell>
          <cell r="AP1032">
            <v>0</v>
          </cell>
          <cell r="AQ1032">
            <v>0</v>
          </cell>
          <cell r="AR1032">
            <v>0</v>
          </cell>
          <cell r="AS1032" t="e">
            <v>#REF!</v>
          </cell>
          <cell r="AU1032">
            <v>800256161</v>
          </cell>
          <cell r="AV1032" t="str">
            <v>SEGUROS DE RIESGOS LABORALES SURAMERICAN</v>
          </cell>
          <cell r="AW1032">
            <v>0</v>
          </cell>
          <cell r="AX1032">
            <v>0</v>
          </cell>
          <cell r="AY1032">
            <v>0</v>
          </cell>
          <cell r="AZ1032">
            <v>0</v>
          </cell>
          <cell r="BA1032">
            <v>0</v>
          </cell>
          <cell r="BB1032">
            <v>0</v>
          </cell>
          <cell r="BC1032">
            <v>0</v>
          </cell>
          <cell r="BD1032">
            <v>0</v>
          </cell>
          <cell r="BE1032">
            <v>0</v>
          </cell>
          <cell r="BF1032">
            <v>0</v>
          </cell>
          <cell r="BG1032" t="str">
            <v/>
          </cell>
          <cell r="BH1032">
            <v>1.4353934099385399</v>
          </cell>
        </row>
        <row r="1033">
          <cell r="A1033" t="str">
            <v>2044-013</v>
          </cell>
          <cell r="B1033" t="str">
            <v xml:space="preserve">YOPAL-SEGURO SURAMERICANA                         </v>
          </cell>
          <cell r="C1033">
            <v>0</v>
          </cell>
          <cell r="D1033">
            <v>0</v>
          </cell>
          <cell r="E1033">
            <v>0</v>
          </cell>
          <cell r="F1033">
            <v>99242</v>
          </cell>
          <cell r="G1033">
            <v>99242</v>
          </cell>
          <cell r="H1033">
            <v>0</v>
          </cell>
          <cell r="I1033">
            <v>0</v>
          </cell>
          <cell r="J1033">
            <v>99242</v>
          </cell>
          <cell r="K1033">
            <v>0</v>
          </cell>
          <cell r="L1033">
            <v>0</v>
          </cell>
          <cell r="M1033">
            <v>99242</v>
          </cell>
          <cell r="N1033">
            <v>0</v>
          </cell>
          <cell r="O1033">
            <v>396968</v>
          </cell>
          <cell r="P1033">
            <v>0</v>
          </cell>
          <cell r="Q1033">
            <v>0</v>
          </cell>
          <cell r="R1033">
            <v>0</v>
          </cell>
          <cell r="S1033">
            <v>0</v>
          </cell>
          <cell r="T1033">
            <v>0</v>
          </cell>
          <cell r="U1033">
            <v>0</v>
          </cell>
          <cell r="V1033">
            <v>0</v>
          </cell>
          <cell r="W1033">
            <v>0</v>
          </cell>
          <cell r="X1033">
            <v>0</v>
          </cell>
          <cell r="Y1033">
            <v>0</v>
          </cell>
          <cell r="Z1033">
            <v>0</v>
          </cell>
          <cell r="AA1033">
            <v>0</v>
          </cell>
          <cell r="AB1033">
            <v>0</v>
          </cell>
          <cell r="AC1033">
            <v>0</v>
          </cell>
          <cell r="AD1033">
            <v>0</v>
          </cell>
          <cell r="AE1033">
            <v>0</v>
          </cell>
          <cell r="AF1033">
            <v>0</v>
          </cell>
          <cell r="AG1033">
            <v>0</v>
          </cell>
          <cell r="AH1033">
            <v>0</v>
          </cell>
          <cell r="AI1033">
            <v>0</v>
          </cell>
          <cell r="AJ1033">
            <v>0</v>
          </cell>
          <cell r="AK1033">
            <v>0</v>
          </cell>
          <cell r="AL1033">
            <v>0</v>
          </cell>
          <cell r="AM1033">
            <v>0</v>
          </cell>
          <cell r="AN1033">
            <v>0</v>
          </cell>
          <cell r="AO1033">
            <v>0</v>
          </cell>
          <cell r="AP1033">
            <v>0</v>
          </cell>
          <cell r="AQ1033">
            <v>0</v>
          </cell>
          <cell r="AR1033">
            <v>0</v>
          </cell>
          <cell r="AS1033" t="e">
            <v>#REF!</v>
          </cell>
          <cell r="AU1033" t="str">
            <v/>
          </cell>
          <cell r="AV1033" t="str">
            <v/>
          </cell>
          <cell r="AW1033">
            <v>0</v>
          </cell>
          <cell r="AX1033">
            <v>0</v>
          </cell>
          <cell r="AY1033">
            <v>0</v>
          </cell>
          <cell r="AZ1033">
            <v>0</v>
          </cell>
          <cell r="BA1033">
            <v>0</v>
          </cell>
          <cell r="BB1033">
            <v>0</v>
          </cell>
          <cell r="BC1033">
            <v>0</v>
          </cell>
          <cell r="BD1033">
            <v>0</v>
          </cell>
          <cell r="BE1033">
            <v>0</v>
          </cell>
          <cell r="BF1033">
            <v>0</v>
          </cell>
          <cell r="BG1033" t="str">
            <v/>
          </cell>
          <cell r="BH1033">
            <v>0</v>
          </cell>
        </row>
        <row r="1034">
          <cell r="A1034" t="str">
            <v>2044-020</v>
          </cell>
          <cell r="B1034" t="str">
            <v xml:space="preserve">NEIVA-SEGUROS GENERALES S                         </v>
          </cell>
          <cell r="C1034">
            <v>0</v>
          </cell>
          <cell r="D1034">
            <v>0</v>
          </cell>
          <cell r="E1034">
            <v>0</v>
          </cell>
          <cell r="F1034">
            <v>0</v>
          </cell>
          <cell r="G1034">
            <v>0</v>
          </cell>
          <cell r="H1034">
            <v>0</v>
          </cell>
          <cell r="I1034">
            <v>0</v>
          </cell>
          <cell r="J1034">
            <v>64350</v>
          </cell>
          <cell r="K1034">
            <v>0</v>
          </cell>
          <cell r="L1034">
            <v>0</v>
          </cell>
          <cell r="M1034">
            <v>0</v>
          </cell>
          <cell r="N1034">
            <v>0</v>
          </cell>
          <cell r="O1034">
            <v>64350</v>
          </cell>
          <cell r="P1034">
            <v>0</v>
          </cell>
          <cell r="Q1034">
            <v>0</v>
          </cell>
          <cell r="R1034">
            <v>0</v>
          </cell>
          <cell r="S1034">
            <v>0</v>
          </cell>
          <cell r="T1034">
            <v>0</v>
          </cell>
          <cell r="U1034">
            <v>0</v>
          </cell>
          <cell r="V1034">
            <v>0</v>
          </cell>
          <cell r="W1034">
            <v>0</v>
          </cell>
          <cell r="X1034">
            <v>0</v>
          </cell>
          <cell r="Y1034">
            <v>0</v>
          </cell>
          <cell r="Z1034">
            <v>0</v>
          </cell>
          <cell r="AA1034">
            <v>0</v>
          </cell>
          <cell r="AB1034">
            <v>0</v>
          </cell>
          <cell r="AC1034">
            <v>0</v>
          </cell>
          <cell r="AD1034">
            <v>0</v>
          </cell>
          <cell r="AE1034">
            <v>0</v>
          </cell>
          <cell r="AF1034">
            <v>0</v>
          </cell>
          <cell r="AG1034">
            <v>0</v>
          </cell>
          <cell r="AH1034">
            <v>0</v>
          </cell>
          <cell r="AI1034">
            <v>0</v>
          </cell>
          <cell r="AJ1034">
            <v>0</v>
          </cell>
          <cell r="AK1034">
            <v>0</v>
          </cell>
          <cell r="AL1034">
            <v>0</v>
          </cell>
          <cell r="AM1034">
            <v>0</v>
          </cell>
          <cell r="AN1034">
            <v>0</v>
          </cell>
          <cell r="AO1034">
            <v>0</v>
          </cell>
          <cell r="AP1034">
            <v>0</v>
          </cell>
          <cell r="AQ1034">
            <v>0</v>
          </cell>
          <cell r="AR1034">
            <v>0</v>
          </cell>
          <cell r="AS1034" t="e">
            <v>#REF!</v>
          </cell>
          <cell r="AU1034" t="str">
            <v/>
          </cell>
          <cell r="AV1034" t="str">
            <v/>
          </cell>
          <cell r="AW1034">
            <v>0</v>
          </cell>
          <cell r="AX1034">
            <v>0</v>
          </cell>
          <cell r="AY1034">
            <v>0</v>
          </cell>
          <cell r="AZ1034">
            <v>0</v>
          </cell>
          <cell r="BA1034">
            <v>0</v>
          </cell>
          <cell r="BB1034">
            <v>0</v>
          </cell>
          <cell r="BC1034">
            <v>0</v>
          </cell>
          <cell r="BD1034">
            <v>0</v>
          </cell>
          <cell r="BE1034">
            <v>0</v>
          </cell>
          <cell r="BF1034">
            <v>0</v>
          </cell>
          <cell r="BG1034" t="str">
            <v/>
          </cell>
          <cell r="BH1034">
            <v>0</v>
          </cell>
        </row>
        <row r="1035">
          <cell r="A1035" t="str">
            <v>2044-021</v>
          </cell>
          <cell r="B1035" t="str">
            <v xml:space="preserve">NEIVA-SEGUROS DE RIESGOS                          </v>
          </cell>
          <cell r="C1035">
            <v>0</v>
          </cell>
          <cell r="D1035">
            <v>0</v>
          </cell>
          <cell r="E1035">
            <v>0</v>
          </cell>
          <cell r="F1035">
            <v>0</v>
          </cell>
          <cell r="G1035">
            <v>0</v>
          </cell>
          <cell r="H1035">
            <v>0</v>
          </cell>
          <cell r="I1035">
            <v>0</v>
          </cell>
          <cell r="J1035">
            <v>89733</v>
          </cell>
          <cell r="K1035">
            <v>0</v>
          </cell>
          <cell r="L1035">
            <v>0</v>
          </cell>
          <cell r="M1035">
            <v>0</v>
          </cell>
          <cell r="N1035">
            <v>0</v>
          </cell>
          <cell r="O1035">
            <v>89733</v>
          </cell>
          <cell r="P1035">
            <v>0</v>
          </cell>
          <cell r="Q1035">
            <v>0</v>
          </cell>
          <cell r="R1035">
            <v>0</v>
          </cell>
          <cell r="S1035">
            <v>0</v>
          </cell>
          <cell r="T1035">
            <v>0</v>
          </cell>
          <cell r="U1035">
            <v>0</v>
          </cell>
          <cell r="V1035">
            <v>0</v>
          </cell>
          <cell r="W1035">
            <v>0</v>
          </cell>
          <cell r="X1035">
            <v>0</v>
          </cell>
          <cell r="Y1035">
            <v>0</v>
          </cell>
          <cell r="Z1035">
            <v>0</v>
          </cell>
          <cell r="AA1035">
            <v>0</v>
          </cell>
          <cell r="AB1035">
            <v>0</v>
          </cell>
          <cell r="AC1035">
            <v>0</v>
          </cell>
          <cell r="AD1035">
            <v>0</v>
          </cell>
          <cell r="AE1035">
            <v>0</v>
          </cell>
          <cell r="AF1035">
            <v>0</v>
          </cell>
          <cell r="AG1035">
            <v>0</v>
          </cell>
          <cell r="AH1035">
            <v>0</v>
          </cell>
          <cell r="AI1035">
            <v>0</v>
          </cell>
          <cell r="AJ1035">
            <v>0</v>
          </cell>
          <cell r="AK1035">
            <v>0</v>
          </cell>
          <cell r="AL1035">
            <v>0</v>
          </cell>
          <cell r="AM1035">
            <v>0</v>
          </cell>
          <cell r="AN1035">
            <v>0</v>
          </cell>
          <cell r="AO1035">
            <v>0</v>
          </cell>
          <cell r="AP1035">
            <v>0</v>
          </cell>
          <cell r="AQ1035">
            <v>0</v>
          </cell>
          <cell r="AR1035">
            <v>0</v>
          </cell>
          <cell r="AS1035" t="e">
            <v>#REF!</v>
          </cell>
          <cell r="AU1035" t="str">
            <v/>
          </cell>
          <cell r="AV1035" t="str">
            <v/>
          </cell>
          <cell r="AW1035">
            <v>0</v>
          </cell>
          <cell r="AX1035">
            <v>0</v>
          </cell>
          <cell r="AY1035">
            <v>0</v>
          </cell>
          <cell r="AZ1035">
            <v>0</v>
          </cell>
          <cell r="BA1035">
            <v>0</v>
          </cell>
          <cell r="BB1035">
            <v>0</v>
          </cell>
          <cell r="BC1035">
            <v>0</v>
          </cell>
          <cell r="BD1035">
            <v>0</v>
          </cell>
          <cell r="BE1035">
            <v>0</v>
          </cell>
          <cell r="BF1035">
            <v>0</v>
          </cell>
          <cell r="BG1035" t="str">
            <v/>
          </cell>
          <cell r="BH1035">
            <v>0</v>
          </cell>
        </row>
        <row r="1036">
          <cell r="A1036" t="str">
            <v>2044-022</v>
          </cell>
          <cell r="B1036" t="str">
            <v xml:space="preserve">CGENA-SEGUROS GENERALES                           </v>
          </cell>
          <cell r="C1036">
            <v>0</v>
          </cell>
          <cell r="D1036">
            <v>0</v>
          </cell>
          <cell r="E1036">
            <v>0</v>
          </cell>
          <cell r="F1036">
            <v>0</v>
          </cell>
          <cell r="G1036">
            <v>0</v>
          </cell>
          <cell r="H1036">
            <v>0</v>
          </cell>
          <cell r="I1036">
            <v>0</v>
          </cell>
          <cell r="J1036">
            <v>208000</v>
          </cell>
          <cell r="K1036">
            <v>0</v>
          </cell>
          <cell r="L1036">
            <v>0</v>
          </cell>
          <cell r="M1036">
            <v>0</v>
          </cell>
          <cell r="N1036">
            <v>0</v>
          </cell>
          <cell r="O1036">
            <v>208000</v>
          </cell>
          <cell r="P1036">
            <v>0</v>
          </cell>
          <cell r="Q1036">
            <v>0</v>
          </cell>
          <cell r="R1036">
            <v>0</v>
          </cell>
          <cell r="S1036">
            <v>0</v>
          </cell>
          <cell r="T1036">
            <v>0</v>
          </cell>
          <cell r="U1036">
            <v>0</v>
          </cell>
          <cell r="V1036">
            <v>0</v>
          </cell>
          <cell r="W1036">
            <v>160000</v>
          </cell>
          <cell r="X1036">
            <v>0</v>
          </cell>
          <cell r="Y1036">
            <v>19342</v>
          </cell>
          <cell r="Z1036">
            <v>0</v>
          </cell>
          <cell r="AA1036">
            <v>0</v>
          </cell>
          <cell r="AB1036">
            <v>179342</v>
          </cell>
          <cell r="AC1036">
            <v>0</v>
          </cell>
          <cell r="AD1036">
            <v>0</v>
          </cell>
          <cell r="AE1036">
            <v>0</v>
          </cell>
          <cell r="AF1036">
            <v>0</v>
          </cell>
          <cell r="AG1036">
            <v>0</v>
          </cell>
          <cell r="AH1036">
            <v>0</v>
          </cell>
          <cell r="AI1036">
            <v>0</v>
          </cell>
          <cell r="AJ1036">
            <v>0</v>
          </cell>
          <cell r="AK1036">
            <v>0</v>
          </cell>
          <cell r="AL1036">
            <v>0</v>
          </cell>
          <cell r="AM1036">
            <v>0</v>
          </cell>
          <cell r="AN1036">
            <v>0</v>
          </cell>
          <cell r="AO1036">
            <v>0</v>
          </cell>
          <cell r="AP1036">
            <v>0</v>
          </cell>
          <cell r="AQ1036">
            <v>0</v>
          </cell>
          <cell r="AR1036">
            <v>0</v>
          </cell>
          <cell r="AS1036" t="e">
            <v>#REF!</v>
          </cell>
          <cell r="AU1036" t="str">
            <v/>
          </cell>
          <cell r="AV1036" t="str">
            <v/>
          </cell>
          <cell r="AW1036">
            <v>0</v>
          </cell>
          <cell r="AX1036">
            <v>0</v>
          </cell>
          <cell r="AY1036">
            <v>0</v>
          </cell>
          <cell r="AZ1036">
            <v>0</v>
          </cell>
          <cell r="BA1036">
            <v>0</v>
          </cell>
          <cell r="BB1036">
            <v>0</v>
          </cell>
          <cell r="BC1036">
            <v>0</v>
          </cell>
          <cell r="BD1036">
            <v>0</v>
          </cell>
          <cell r="BE1036">
            <v>0</v>
          </cell>
          <cell r="BF1036">
            <v>0</v>
          </cell>
          <cell r="BG1036" t="str">
            <v/>
          </cell>
          <cell r="BH1036">
            <v>0.86222115384615383</v>
          </cell>
        </row>
        <row r="1037">
          <cell r="A1037" t="str">
            <v>2044-023</v>
          </cell>
          <cell r="B1037" t="str">
            <v xml:space="preserve">BTA-SERVICIOS DE SALUD IP                         </v>
          </cell>
          <cell r="C1037">
            <v>0</v>
          </cell>
          <cell r="D1037">
            <v>0</v>
          </cell>
          <cell r="E1037">
            <v>0</v>
          </cell>
          <cell r="F1037">
            <v>0</v>
          </cell>
          <cell r="G1037">
            <v>0</v>
          </cell>
          <cell r="H1037">
            <v>0</v>
          </cell>
          <cell r="I1037">
            <v>0</v>
          </cell>
          <cell r="J1037">
            <v>0</v>
          </cell>
          <cell r="K1037">
            <v>545823</v>
          </cell>
          <cell r="L1037">
            <v>0</v>
          </cell>
          <cell r="M1037">
            <v>0</v>
          </cell>
          <cell r="N1037">
            <v>0</v>
          </cell>
          <cell r="O1037">
            <v>545823</v>
          </cell>
          <cell r="P1037">
            <v>0</v>
          </cell>
          <cell r="Q1037">
            <v>0</v>
          </cell>
          <cell r="R1037">
            <v>0</v>
          </cell>
          <cell r="S1037">
            <v>0</v>
          </cell>
          <cell r="T1037">
            <v>0</v>
          </cell>
          <cell r="U1037">
            <v>0</v>
          </cell>
          <cell r="V1037">
            <v>0</v>
          </cell>
          <cell r="W1037">
            <v>310630</v>
          </cell>
          <cell r="X1037">
            <v>0</v>
          </cell>
          <cell r="Y1037">
            <v>0</v>
          </cell>
          <cell r="Z1037">
            <v>0</v>
          </cell>
          <cell r="AA1037">
            <v>0</v>
          </cell>
          <cell r="AB1037">
            <v>310630</v>
          </cell>
          <cell r="AC1037">
            <v>0</v>
          </cell>
          <cell r="AD1037">
            <v>0</v>
          </cell>
          <cell r="AE1037">
            <v>0</v>
          </cell>
          <cell r="AF1037">
            <v>0</v>
          </cell>
          <cell r="AG1037">
            <v>0</v>
          </cell>
          <cell r="AH1037">
            <v>0</v>
          </cell>
          <cell r="AI1037">
            <v>0</v>
          </cell>
          <cell r="AJ1037">
            <v>0</v>
          </cell>
          <cell r="AK1037">
            <v>0</v>
          </cell>
          <cell r="AL1037">
            <v>0</v>
          </cell>
          <cell r="AM1037">
            <v>0</v>
          </cell>
          <cell r="AN1037">
            <v>0</v>
          </cell>
          <cell r="AO1037">
            <v>0</v>
          </cell>
          <cell r="AP1037">
            <v>0</v>
          </cell>
          <cell r="AQ1037">
            <v>0</v>
          </cell>
          <cell r="AR1037">
            <v>0</v>
          </cell>
          <cell r="AS1037" t="e">
            <v>#REF!</v>
          </cell>
          <cell r="AU1037" t="str">
            <v/>
          </cell>
          <cell r="AV1037" t="str">
            <v/>
          </cell>
          <cell r="AW1037">
            <v>0</v>
          </cell>
          <cell r="AX1037">
            <v>0</v>
          </cell>
          <cell r="AY1037">
            <v>0</v>
          </cell>
          <cell r="AZ1037">
            <v>0</v>
          </cell>
          <cell r="BA1037">
            <v>0</v>
          </cell>
          <cell r="BB1037">
            <v>0</v>
          </cell>
          <cell r="BC1037">
            <v>0</v>
          </cell>
          <cell r="BD1037">
            <v>0</v>
          </cell>
          <cell r="BE1037">
            <v>0</v>
          </cell>
          <cell r="BF1037">
            <v>0</v>
          </cell>
          <cell r="BG1037" t="str">
            <v/>
          </cell>
          <cell r="BH1037">
            <v>0.56910390364642016</v>
          </cell>
        </row>
        <row r="1038">
          <cell r="A1038" t="str">
            <v>2044-024</v>
          </cell>
          <cell r="B1038" t="str">
            <v xml:space="preserve">NEIVA-SEGUROS GENERALES S                         </v>
          </cell>
          <cell r="C1038">
            <v>0</v>
          </cell>
          <cell r="D1038">
            <v>0</v>
          </cell>
          <cell r="E1038">
            <v>0</v>
          </cell>
          <cell r="F1038">
            <v>0</v>
          </cell>
          <cell r="G1038">
            <v>0</v>
          </cell>
          <cell r="H1038">
            <v>0</v>
          </cell>
          <cell r="I1038">
            <v>0</v>
          </cell>
          <cell r="J1038">
            <v>0</v>
          </cell>
          <cell r="K1038">
            <v>387776</v>
          </cell>
          <cell r="L1038">
            <v>0</v>
          </cell>
          <cell r="M1038">
            <v>0</v>
          </cell>
          <cell r="N1038">
            <v>0</v>
          </cell>
          <cell r="O1038">
            <v>387776</v>
          </cell>
          <cell r="P1038">
            <v>0</v>
          </cell>
          <cell r="Q1038">
            <v>0</v>
          </cell>
          <cell r="R1038">
            <v>0</v>
          </cell>
          <cell r="S1038">
            <v>0</v>
          </cell>
          <cell r="T1038">
            <v>0</v>
          </cell>
          <cell r="U1038">
            <v>0</v>
          </cell>
          <cell r="V1038">
            <v>0</v>
          </cell>
          <cell r="W1038">
            <v>0</v>
          </cell>
          <cell r="X1038">
            <v>155172</v>
          </cell>
          <cell r="Y1038">
            <v>0</v>
          </cell>
          <cell r="Z1038">
            <v>0</v>
          </cell>
          <cell r="AA1038">
            <v>0</v>
          </cell>
          <cell r="AB1038">
            <v>155172</v>
          </cell>
          <cell r="AC1038">
            <v>0</v>
          </cell>
          <cell r="AD1038">
            <v>0</v>
          </cell>
          <cell r="AE1038">
            <v>0</v>
          </cell>
          <cell r="AF1038">
            <v>0</v>
          </cell>
          <cell r="AG1038">
            <v>0</v>
          </cell>
          <cell r="AH1038">
            <v>0</v>
          </cell>
          <cell r="AI1038">
            <v>0</v>
          </cell>
          <cell r="AJ1038">
            <v>0</v>
          </cell>
          <cell r="AK1038">
            <v>0</v>
          </cell>
          <cell r="AL1038">
            <v>0</v>
          </cell>
          <cell r="AM1038">
            <v>0</v>
          </cell>
          <cell r="AN1038">
            <v>0</v>
          </cell>
          <cell r="AO1038">
            <v>0</v>
          </cell>
          <cell r="AP1038">
            <v>0</v>
          </cell>
          <cell r="AQ1038">
            <v>0</v>
          </cell>
          <cell r="AR1038">
            <v>0</v>
          </cell>
          <cell r="AS1038" t="e">
            <v>#REF!</v>
          </cell>
          <cell r="AU1038" t="str">
            <v/>
          </cell>
          <cell r="AV1038" t="str">
            <v/>
          </cell>
          <cell r="AW1038">
            <v>0</v>
          </cell>
          <cell r="AX1038">
            <v>0</v>
          </cell>
          <cell r="AY1038">
            <v>0</v>
          </cell>
          <cell r="AZ1038">
            <v>0</v>
          </cell>
          <cell r="BA1038">
            <v>0</v>
          </cell>
          <cell r="BB1038">
            <v>0</v>
          </cell>
          <cell r="BC1038">
            <v>0</v>
          </cell>
          <cell r="BD1038">
            <v>0</v>
          </cell>
          <cell r="BE1038">
            <v>0</v>
          </cell>
          <cell r="BF1038">
            <v>0</v>
          </cell>
          <cell r="BG1038" t="str">
            <v/>
          </cell>
          <cell r="BH1038">
            <v>0.40015885459646805</v>
          </cell>
        </row>
        <row r="1039">
          <cell r="A1039" t="str">
            <v>2044-025</v>
          </cell>
          <cell r="B1039" t="str">
            <v xml:space="preserve">CGENA-SEGUROS GENERALES S                         </v>
          </cell>
          <cell r="C1039">
            <v>0</v>
          </cell>
          <cell r="D1039">
            <v>0</v>
          </cell>
          <cell r="E1039">
            <v>0</v>
          </cell>
          <cell r="F1039">
            <v>0</v>
          </cell>
          <cell r="G1039">
            <v>0</v>
          </cell>
          <cell r="H1039">
            <v>0</v>
          </cell>
          <cell r="I1039">
            <v>0</v>
          </cell>
          <cell r="J1039">
            <v>78000</v>
          </cell>
          <cell r="K1039">
            <v>0</v>
          </cell>
          <cell r="L1039">
            <v>0</v>
          </cell>
          <cell r="M1039">
            <v>0</v>
          </cell>
          <cell r="N1039">
            <v>0</v>
          </cell>
          <cell r="O1039">
            <v>78000</v>
          </cell>
          <cell r="P1039">
            <v>0</v>
          </cell>
          <cell r="Q1039">
            <v>0</v>
          </cell>
          <cell r="R1039">
            <v>0</v>
          </cell>
          <cell r="S1039">
            <v>0</v>
          </cell>
          <cell r="T1039">
            <v>0</v>
          </cell>
          <cell r="U1039">
            <v>0</v>
          </cell>
          <cell r="V1039">
            <v>0</v>
          </cell>
          <cell r="W1039">
            <v>0</v>
          </cell>
          <cell r="X1039">
            <v>40000</v>
          </cell>
          <cell r="Y1039">
            <v>0</v>
          </cell>
          <cell r="Z1039">
            <v>0</v>
          </cell>
          <cell r="AA1039">
            <v>0</v>
          </cell>
          <cell r="AB1039">
            <v>40000</v>
          </cell>
          <cell r="AC1039">
            <v>0</v>
          </cell>
          <cell r="AD1039">
            <v>0</v>
          </cell>
          <cell r="AE1039">
            <v>0</v>
          </cell>
          <cell r="AF1039">
            <v>0</v>
          </cell>
          <cell r="AG1039">
            <v>0</v>
          </cell>
          <cell r="AH1039">
            <v>0</v>
          </cell>
          <cell r="AI1039">
            <v>0</v>
          </cell>
          <cell r="AJ1039">
            <v>0</v>
          </cell>
          <cell r="AK1039">
            <v>0</v>
          </cell>
          <cell r="AL1039">
            <v>0</v>
          </cell>
          <cell r="AM1039">
            <v>0</v>
          </cell>
          <cell r="AN1039">
            <v>0</v>
          </cell>
          <cell r="AO1039">
            <v>0</v>
          </cell>
          <cell r="AP1039">
            <v>0</v>
          </cell>
          <cell r="AQ1039">
            <v>0</v>
          </cell>
          <cell r="AR1039">
            <v>0</v>
          </cell>
          <cell r="AS1039" t="e">
            <v>#REF!</v>
          </cell>
          <cell r="AU1039" t="str">
            <v/>
          </cell>
          <cell r="AV1039" t="str">
            <v/>
          </cell>
          <cell r="AW1039">
            <v>0</v>
          </cell>
          <cell r="AX1039">
            <v>0</v>
          </cell>
          <cell r="AY1039">
            <v>0</v>
          </cell>
          <cell r="AZ1039">
            <v>0</v>
          </cell>
          <cell r="BA1039">
            <v>0</v>
          </cell>
          <cell r="BB1039">
            <v>0</v>
          </cell>
          <cell r="BC1039">
            <v>0</v>
          </cell>
          <cell r="BD1039">
            <v>0</v>
          </cell>
          <cell r="BE1039">
            <v>0</v>
          </cell>
          <cell r="BF1039">
            <v>0</v>
          </cell>
          <cell r="BG1039" t="str">
            <v/>
          </cell>
          <cell r="BH1039">
            <v>0.51282051282051277</v>
          </cell>
        </row>
        <row r="1040">
          <cell r="A1040" t="str">
            <v>2044-026</v>
          </cell>
          <cell r="B1040" t="str">
            <v xml:space="preserve">BTA-SERV SALUD IPS SURAME                         </v>
          </cell>
          <cell r="C1040">
            <v>0</v>
          </cell>
          <cell r="D1040">
            <v>0</v>
          </cell>
          <cell r="E1040">
            <v>0</v>
          </cell>
          <cell r="F1040">
            <v>0</v>
          </cell>
          <cell r="G1040">
            <v>0</v>
          </cell>
          <cell r="H1040">
            <v>0</v>
          </cell>
          <cell r="I1040">
            <v>0</v>
          </cell>
          <cell r="J1040">
            <v>0</v>
          </cell>
          <cell r="K1040">
            <v>45048</v>
          </cell>
          <cell r="L1040">
            <v>0</v>
          </cell>
          <cell r="M1040">
            <v>0</v>
          </cell>
          <cell r="N1040">
            <v>0</v>
          </cell>
          <cell r="O1040">
            <v>45048</v>
          </cell>
          <cell r="P1040">
            <v>0</v>
          </cell>
          <cell r="Q1040">
            <v>0</v>
          </cell>
          <cell r="R1040">
            <v>0</v>
          </cell>
          <cell r="S1040">
            <v>0</v>
          </cell>
          <cell r="T1040">
            <v>0</v>
          </cell>
          <cell r="U1040">
            <v>0</v>
          </cell>
          <cell r="V1040">
            <v>0</v>
          </cell>
          <cell r="W1040">
            <v>0</v>
          </cell>
          <cell r="X1040">
            <v>0</v>
          </cell>
          <cell r="Y1040">
            <v>0</v>
          </cell>
          <cell r="Z1040">
            <v>0</v>
          </cell>
          <cell r="AA1040">
            <v>0</v>
          </cell>
          <cell r="AB1040">
            <v>0</v>
          </cell>
          <cell r="AC1040">
            <v>0</v>
          </cell>
          <cell r="AD1040">
            <v>0</v>
          </cell>
          <cell r="AE1040">
            <v>0</v>
          </cell>
          <cell r="AF1040">
            <v>0</v>
          </cell>
          <cell r="AG1040">
            <v>0</v>
          </cell>
          <cell r="AH1040">
            <v>0</v>
          </cell>
          <cell r="AI1040">
            <v>0</v>
          </cell>
          <cell r="AJ1040">
            <v>0</v>
          </cell>
          <cell r="AK1040">
            <v>0</v>
          </cell>
          <cell r="AL1040">
            <v>0</v>
          </cell>
          <cell r="AM1040">
            <v>0</v>
          </cell>
          <cell r="AN1040">
            <v>0</v>
          </cell>
          <cell r="AO1040">
            <v>0</v>
          </cell>
          <cell r="AP1040">
            <v>0</v>
          </cell>
          <cell r="AQ1040">
            <v>0</v>
          </cell>
          <cell r="AR1040">
            <v>0</v>
          </cell>
          <cell r="AS1040" t="e">
            <v>#REF!</v>
          </cell>
          <cell r="AU1040" t="str">
            <v/>
          </cell>
          <cell r="AV1040" t="str">
            <v/>
          </cell>
          <cell r="AW1040">
            <v>0</v>
          </cell>
          <cell r="AX1040">
            <v>0</v>
          </cell>
          <cell r="AY1040">
            <v>0</v>
          </cell>
          <cell r="AZ1040">
            <v>0</v>
          </cell>
          <cell r="BA1040">
            <v>0</v>
          </cell>
          <cell r="BB1040">
            <v>0</v>
          </cell>
          <cell r="BC1040">
            <v>0</v>
          </cell>
          <cell r="BD1040">
            <v>0</v>
          </cell>
          <cell r="BE1040">
            <v>0</v>
          </cell>
          <cell r="BF1040">
            <v>0</v>
          </cell>
          <cell r="BG1040" t="str">
            <v/>
          </cell>
          <cell r="BH1040">
            <v>0</v>
          </cell>
        </row>
        <row r="1041">
          <cell r="A1041" t="str">
            <v>2044-027</v>
          </cell>
          <cell r="B1041" t="str">
            <v xml:space="preserve">BTA-SERV SALUD IPS SURAME                         </v>
          </cell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>
            <v>0</v>
          </cell>
          <cell r="I1041">
            <v>0</v>
          </cell>
          <cell r="J1041">
            <v>0</v>
          </cell>
          <cell r="K1041">
            <v>79634</v>
          </cell>
          <cell r="L1041">
            <v>0</v>
          </cell>
          <cell r="M1041">
            <v>0</v>
          </cell>
          <cell r="N1041">
            <v>0</v>
          </cell>
          <cell r="O1041">
            <v>79634</v>
          </cell>
          <cell r="P1041">
            <v>0</v>
          </cell>
          <cell r="Q1041">
            <v>0</v>
          </cell>
          <cell r="R1041">
            <v>0</v>
          </cell>
          <cell r="S1041">
            <v>0</v>
          </cell>
          <cell r="T1041">
            <v>0</v>
          </cell>
          <cell r="U1041">
            <v>0</v>
          </cell>
          <cell r="V1041">
            <v>0</v>
          </cell>
          <cell r="W1041">
            <v>31600</v>
          </cell>
          <cell r="X1041">
            <v>0</v>
          </cell>
          <cell r="Y1041">
            <v>0</v>
          </cell>
          <cell r="Z1041">
            <v>0</v>
          </cell>
          <cell r="AA1041">
            <v>0</v>
          </cell>
          <cell r="AB1041">
            <v>31600</v>
          </cell>
          <cell r="AC1041">
            <v>0</v>
          </cell>
          <cell r="AD1041">
            <v>0</v>
          </cell>
          <cell r="AE1041">
            <v>0</v>
          </cell>
          <cell r="AF1041">
            <v>0</v>
          </cell>
          <cell r="AG1041">
            <v>0</v>
          </cell>
          <cell r="AH1041">
            <v>0</v>
          </cell>
          <cell r="AI1041">
            <v>0</v>
          </cell>
          <cell r="AJ1041">
            <v>0</v>
          </cell>
          <cell r="AK1041">
            <v>0</v>
          </cell>
          <cell r="AL1041">
            <v>0</v>
          </cell>
          <cell r="AM1041">
            <v>0</v>
          </cell>
          <cell r="AN1041">
            <v>0</v>
          </cell>
          <cell r="AO1041">
            <v>0</v>
          </cell>
          <cell r="AP1041">
            <v>0</v>
          </cell>
          <cell r="AQ1041">
            <v>0</v>
          </cell>
          <cell r="AR1041">
            <v>0</v>
          </cell>
          <cell r="AS1041" t="e">
            <v>#REF!</v>
          </cell>
          <cell r="AU1041" t="str">
            <v/>
          </cell>
          <cell r="AV1041" t="str">
            <v/>
          </cell>
          <cell r="AW1041">
            <v>0</v>
          </cell>
          <cell r="AX1041">
            <v>0</v>
          </cell>
          <cell r="AY1041">
            <v>0</v>
          </cell>
          <cell r="AZ1041">
            <v>0</v>
          </cell>
          <cell r="BA1041">
            <v>0</v>
          </cell>
          <cell r="BB1041">
            <v>0</v>
          </cell>
          <cell r="BC1041">
            <v>0</v>
          </cell>
          <cell r="BD1041">
            <v>0</v>
          </cell>
          <cell r="BE1041">
            <v>0</v>
          </cell>
          <cell r="BF1041">
            <v>0</v>
          </cell>
          <cell r="BG1041" t="str">
            <v/>
          </cell>
          <cell r="BH1041">
            <v>0.39681543059497199</v>
          </cell>
        </row>
        <row r="1042">
          <cell r="A1042" t="str">
            <v>2044-028</v>
          </cell>
          <cell r="B1042" t="str">
            <v xml:space="preserve">BQ-SURA ARL                                       </v>
          </cell>
          <cell r="C1042">
            <v>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0</v>
          </cell>
          <cell r="I1042">
            <v>0</v>
          </cell>
          <cell r="J1042">
            <v>0</v>
          </cell>
          <cell r="K1042">
            <v>143000</v>
          </cell>
          <cell r="L1042">
            <v>0</v>
          </cell>
          <cell r="M1042">
            <v>0</v>
          </cell>
          <cell r="N1042">
            <v>0</v>
          </cell>
          <cell r="O1042">
            <v>143000</v>
          </cell>
          <cell r="P1042">
            <v>0</v>
          </cell>
          <cell r="Q1042">
            <v>0</v>
          </cell>
          <cell r="R1042">
            <v>0</v>
          </cell>
          <cell r="S1042">
            <v>0</v>
          </cell>
          <cell r="T1042">
            <v>0</v>
          </cell>
          <cell r="U1042">
            <v>0</v>
          </cell>
          <cell r="V1042">
            <v>0</v>
          </cell>
          <cell r="W1042">
            <v>0</v>
          </cell>
          <cell r="X1042">
            <v>61820</v>
          </cell>
          <cell r="Y1042">
            <v>0</v>
          </cell>
          <cell r="Z1042">
            <v>0</v>
          </cell>
          <cell r="AA1042">
            <v>0</v>
          </cell>
          <cell r="AB1042">
            <v>61820</v>
          </cell>
          <cell r="AC1042">
            <v>0</v>
          </cell>
          <cell r="AD1042">
            <v>0</v>
          </cell>
          <cell r="AE1042">
            <v>0</v>
          </cell>
          <cell r="AF1042">
            <v>0</v>
          </cell>
          <cell r="AG1042">
            <v>0</v>
          </cell>
          <cell r="AH1042">
            <v>0</v>
          </cell>
          <cell r="AI1042">
            <v>0</v>
          </cell>
          <cell r="AJ1042">
            <v>0</v>
          </cell>
          <cell r="AK1042">
            <v>0</v>
          </cell>
          <cell r="AL1042">
            <v>0</v>
          </cell>
          <cell r="AM1042">
            <v>0</v>
          </cell>
          <cell r="AN1042">
            <v>0</v>
          </cell>
          <cell r="AO1042">
            <v>0</v>
          </cell>
          <cell r="AP1042">
            <v>0</v>
          </cell>
          <cell r="AQ1042">
            <v>0</v>
          </cell>
          <cell r="AR1042">
            <v>0</v>
          </cell>
          <cell r="AS1042" t="e">
            <v>#REF!</v>
          </cell>
          <cell r="AU1042" t="str">
            <v/>
          </cell>
          <cell r="AV1042" t="str">
            <v/>
          </cell>
          <cell r="AW1042">
            <v>0</v>
          </cell>
          <cell r="AX1042">
            <v>0</v>
          </cell>
          <cell r="AY1042">
            <v>0</v>
          </cell>
          <cell r="AZ1042">
            <v>0</v>
          </cell>
          <cell r="BA1042">
            <v>0</v>
          </cell>
          <cell r="BB1042">
            <v>0</v>
          </cell>
          <cell r="BC1042">
            <v>0</v>
          </cell>
          <cell r="BD1042">
            <v>0</v>
          </cell>
          <cell r="BE1042">
            <v>0</v>
          </cell>
          <cell r="BF1042">
            <v>0</v>
          </cell>
          <cell r="BG1042" t="str">
            <v/>
          </cell>
          <cell r="BH1042">
            <v>0.43230769230769228</v>
          </cell>
        </row>
        <row r="1043">
          <cell r="A1043" t="str">
            <v>2044-029</v>
          </cell>
          <cell r="B1043" t="str">
            <v xml:space="preserve">BQ-SERV SALUD IPS SURAMER                         </v>
          </cell>
          <cell r="C1043">
            <v>0</v>
          </cell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H1043">
            <v>0</v>
          </cell>
          <cell r="I1043">
            <v>0</v>
          </cell>
          <cell r="J1043">
            <v>0</v>
          </cell>
          <cell r="K1043">
            <v>2167020</v>
          </cell>
          <cell r="L1043">
            <v>0</v>
          </cell>
          <cell r="M1043">
            <v>0</v>
          </cell>
          <cell r="N1043">
            <v>0</v>
          </cell>
          <cell r="O1043">
            <v>2167020</v>
          </cell>
          <cell r="P1043">
            <v>0</v>
          </cell>
          <cell r="Q1043">
            <v>0</v>
          </cell>
          <cell r="R1043">
            <v>0</v>
          </cell>
          <cell r="S1043">
            <v>0</v>
          </cell>
          <cell r="T1043">
            <v>0</v>
          </cell>
          <cell r="U1043">
            <v>0</v>
          </cell>
          <cell r="V1043">
            <v>0</v>
          </cell>
          <cell r="W1043">
            <v>0</v>
          </cell>
          <cell r="X1043">
            <v>1258851</v>
          </cell>
          <cell r="Y1043">
            <v>0</v>
          </cell>
          <cell r="Z1043">
            <v>0</v>
          </cell>
          <cell r="AA1043">
            <v>0</v>
          </cell>
          <cell r="AB1043">
            <v>1258851</v>
          </cell>
          <cell r="AC1043">
            <v>0</v>
          </cell>
          <cell r="AD1043">
            <v>0</v>
          </cell>
          <cell r="AE1043">
            <v>0</v>
          </cell>
          <cell r="AF1043">
            <v>0</v>
          </cell>
          <cell r="AG1043">
            <v>0</v>
          </cell>
          <cell r="AH1043">
            <v>0</v>
          </cell>
          <cell r="AI1043">
            <v>0</v>
          </cell>
          <cell r="AJ1043">
            <v>0</v>
          </cell>
          <cell r="AK1043">
            <v>0</v>
          </cell>
          <cell r="AL1043">
            <v>0</v>
          </cell>
          <cell r="AM1043">
            <v>0</v>
          </cell>
          <cell r="AN1043">
            <v>0</v>
          </cell>
          <cell r="AO1043">
            <v>0</v>
          </cell>
          <cell r="AP1043">
            <v>0</v>
          </cell>
          <cell r="AQ1043">
            <v>0</v>
          </cell>
          <cell r="AR1043">
            <v>0</v>
          </cell>
          <cell r="AS1043" t="e">
            <v>#REF!</v>
          </cell>
          <cell r="AU1043" t="str">
            <v/>
          </cell>
          <cell r="AV1043" t="str">
            <v/>
          </cell>
          <cell r="AW1043">
            <v>0</v>
          </cell>
          <cell r="AX1043">
            <v>0</v>
          </cell>
          <cell r="AY1043">
            <v>0</v>
          </cell>
          <cell r="AZ1043">
            <v>0</v>
          </cell>
          <cell r="BA1043">
            <v>0</v>
          </cell>
          <cell r="BB1043">
            <v>0</v>
          </cell>
          <cell r="BC1043">
            <v>0</v>
          </cell>
          <cell r="BD1043">
            <v>0</v>
          </cell>
          <cell r="BE1043">
            <v>0</v>
          </cell>
          <cell r="BF1043">
            <v>0</v>
          </cell>
          <cell r="BG1043" t="str">
            <v/>
          </cell>
          <cell r="BH1043">
            <v>0.58091342027300163</v>
          </cell>
        </row>
        <row r="1044">
          <cell r="A1044" t="str">
            <v>2044-030</v>
          </cell>
          <cell r="B1044" t="str">
            <v xml:space="preserve">BQ-SERV SALUD IPS SURAMER                         </v>
          </cell>
          <cell r="C1044">
            <v>0</v>
          </cell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</v>
          </cell>
          <cell r="I1044">
            <v>0</v>
          </cell>
          <cell r="J1044">
            <v>0</v>
          </cell>
          <cell r="K1044">
            <v>213980</v>
          </cell>
          <cell r="L1044">
            <v>0</v>
          </cell>
          <cell r="M1044">
            <v>0</v>
          </cell>
          <cell r="N1044">
            <v>0</v>
          </cell>
          <cell r="O1044">
            <v>213980</v>
          </cell>
          <cell r="P1044">
            <v>0</v>
          </cell>
          <cell r="Q1044">
            <v>0</v>
          </cell>
          <cell r="R1044">
            <v>0</v>
          </cell>
          <cell r="S1044">
            <v>0</v>
          </cell>
          <cell r="T1044">
            <v>0</v>
          </cell>
          <cell r="U1044">
            <v>0</v>
          </cell>
          <cell r="V1044">
            <v>0</v>
          </cell>
          <cell r="W1044">
            <v>0</v>
          </cell>
          <cell r="X1044">
            <v>249981</v>
          </cell>
          <cell r="Y1044">
            <v>1185</v>
          </cell>
          <cell r="Z1044">
            <v>0</v>
          </cell>
          <cell r="AA1044">
            <v>0</v>
          </cell>
          <cell r="AB1044">
            <v>251166</v>
          </cell>
          <cell r="AC1044">
            <v>0</v>
          </cell>
          <cell r="AD1044">
            <v>0</v>
          </cell>
          <cell r="AE1044">
            <v>0</v>
          </cell>
          <cell r="AF1044">
            <v>0</v>
          </cell>
          <cell r="AG1044">
            <v>0</v>
          </cell>
          <cell r="AH1044">
            <v>0</v>
          </cell>
          <cell r="AI1044">
            <v>0</v>
          </cell>
          <cell r="AJ1044">
            <v>0</v>
          </cell>
          <cell r="AK1044">
            <v>0</v>
          </cell>
          <cell r="AL1044">
            <v>0</v>
          </cell>
          <cell r="AM1044">
            <v>0</v>
          </cell>
          <cell r="AN1044">
            <v>0</v>
          </cell>
          <cell r="AO1044">
            <v>0</v>
          </cell>
          <cell r="AP1044">
            <v>0</v>
          </cell>
          <cell r="AQ1044">
            <v>0</v>
          </cell>
          <cell r="AR1044">
            <v>0</v>
          </cell>
          <cell r="AS1044" t="e">
            <v>#REF!</v>
          </cell>
          <cell r="AU1044" t="str">
            <v/>
          </cell>
          <cell r="AV1044" t="str">
            <v/>
          </cell>
          <cell r="AW1044">
            <v>0</v>
          </cell>
          <cell r="AX1044">
            <v>0</v>
          </cell>
          <cell r="AY1044">
            <v>0</v>
          </cell>
          <cell r="AZ1044">
            <v>0</v>
          </cell>
          <cell r="BA1044">
            <v>0</v>
          </cell>
          <cell r="BB1044">
            <v>0</v>
          </cell>
          <cell r="BC1044">
            <v>0</v>
          </cell>
          <cell r="BD1044">
            <v>0</v>
          </cell>
          <cell r="BE1044">
            <v>0</v>
          </cell>
          <cell r="BF1044">
            <v>0</v>
          </cell>
          <cell r="BG1044" t="str">
            <v/>
          </cell>
          <cell r="BH1044">
            <v>1.1737825965043462</v>
          </cell>
        </row>
        <row r="1045">
          <cell r="A1045" t="str">
            <v>2044-031</v>
          </cell>
          <cell r="B1045" t="str">
            <v xml:space="preserve">BQ-SERV SALUD IPS SURAMER                         </v>
          </cell>
          <cell r="C1045">
            <v>0</v>
          </cell>
          <cell r="D1045">
            <v>0</v>
          </cell>
          <cell r="E1045">
            <v>0</v>
          </cell>
          <cell r="F1045">
            <v>0</v>
          </cell>
          <cell r="G1045">
            <v>0</v>
          </cell>
          <cell r="H1045">
            <v>0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  <cell r="N1045">
            <v>148200</v>
          </cell>
          <cell r="O1045">
            <v>148200</v>
          </cell>
          <cell r="P1045">
            <v>0</v>
          </cell>
          <cell r="Q1045">
            <v>0</v>
          </cell>
          <cell r="R1045">
            <v>0</v>
          </cell>
          <cell r="S1045">
            <v>0</v>
          </cell>
          <cell r="T1045">
            <v>0</v>
          </cell>
          <cell r="U1045">
            <v>0</v>
          </cell>
          <cell r="V1045">
            <v>0</v>
          </cell>
          <cell r="W1045">
            <v>0</v>
          </cell>
          <cell r="X1045">
            <v>74106</v>
          </cell>
          <cell r="Y1045">
            <v>947</v>
          </cell>
          <cell r="Z1045">
            <v>0</v>
          </cell>
          <cell r="AA1045">
            <v>0</v>
          </cell>
          <cell r="AB1045">
            <v>75053</v>
          </cell>
          <cell r="AC1045">
            <v>0</v>
          </cell>
          <cell r="AD1045">
            <v>0</v>
          </cell>
          <cell r="AE1045">
            <v>0</v>
          </cell>
          <cell r="AF1045">
            <v>0</v>
          </cell>
          <cell r="AG1045">
            <v>0</v>
          </cell>
          <cell r="AH1045">
            <v>0</v>
          </cell>
          <cell r="AI1045">
            <v>0</v>
          </cell>
          <cell r="AJ1045">
            <v>0</v>
          </cell>
          <cell r="AK1045">
            <v>0</v>
          </cell>
          <cell r="AL1045">
            <v>0</v>
          </cell>
          <cell r="AM1045">
            <v>0</v>
          </cell>
          <cell r="AN1045">
            <v>0</v>
          </cell>
          <cell r="AO1045">
            <v>161004</v>
          </cell>
          <cell r="AP1045">
            <v>0</v>
          </cell>
          <cell r="AQ1045">
            <v>0</v>
          </cell>
          <cell r="AR1045">
            <v>0</v>
          </cell>
          <cell r="AS1045" t="e">
            <v>#REF!</v>
          </cell>
          <cell r="AU1045" t="str">
            <v/>
          </cell>
          <cell r="AV1045" t="str">
            <v/>
          </cell>
          <cell r="AW1045">
            <v>0</v>
          </cell>
          <cell r="AX1045">
            <v>0</v>
          </cell>
          <cell r="AY1045">
            <v>0</v>
          </cell>
          <cell r="AZ1045">
            <v>0</v>
          </cell>
          <cell r="BA1045">
            <v>0</v>
          </cell>
          <cell r="BB1045">
            <v>0</v>
          </cell>
          <cell r="BC1045">
            <v>0</v>
          </cell>
          <cell r="BD1045">
            <v>0</v>
          </cell>
          <cell r="BE1045">
            <v>0</v>
          </cell>
          <cell r="BF1045">
            <v>0</v>
          </cell>
          <cell r="BG1045" t="str">
            <v/>
          </cell>
          <cell r="BH1045">
            <v>0.50643049932523621</v>
          </cell>
        </row>
        <row r="1046">
          <cell r="A1046" t="str">
            <v>2044-032</v>
          </cell>
          <cell r="B1046" t="str">
            <v xml:space="preserve">NEIVA-SEG GENERALES SURA                          </v>
          </cell>
          <cell r="C1046">
            <v>0</v>
          </cell>
          <cell r="D1046">
            <v>0</v>
          </cell>
          <cell r="E1046">
            <v>0</v>
          </cell>
          <cell r="F1046">
            <v>0</v>
          </cell>
          <cell r="G1046">
            <v>0</v>
          </cell>
          <cell r="H1046">
            <v>0</v>
          </cell>
          <cell r="I1046">
            <v>0</v>
          </cell>
          <cell r="J1046">
            <v>0</v>
          </cell>
          <cell r="K1046">
            <v>52995</v>
          </cell>
          <cell r="L1046">
            <v>0</v>
          </cell>
          <cell r="M1046">
            <v>0</v>
          </cell>
          <cell r="N1046">
            <v>0</v>
          </cell>
          <cell r="O1046">
            <v>52995</v>
          </cell>
          <cell r="P1046">
            <v>0</v>
          </cell>
          <cell r="Q1046">
            <v>0</v>
          </cell>
          <cell r="R1046">
            <v>0</v>
          </cell>
          <cell r="S1046">
            <v>0</v>
          </cell>
          <cell r="T1046">
            <v>0</v>
          </cell>
          <cell r="U1046">
            <v>0</v>
          </cell>
          <cell r="V1046">
            <v>0</v>
          </cell>
          <cell r="W1046">
            <v>20000</v>
          </cell>
          <cell r="X1046">
            <v>0</v>
          </cell>
          <cell r="Y1046">
            <v>0</v>
          </cell>
          <cell r="Z1046">
            <v>0</v>
          </cell>
          <cell r="AA1046">
            <v>0</v>
          </cell>
          <cell r="AB1046">
            <v>20000</v>
          </cell>
          <cell r="AC1046">
            <v>0</v>
          </cell>
          <cell r="AD1046">
            <v>0</v>
          </cell>
          <cell r="AE1046">
            <v>0</v>
          </cell>
          <cell r="AF1046">
            <v>0</v>
          </cell>
          <cell r="AG1046">
            <v>0</v>
          </cell>
          <cell r="AH1046">
            <v>0</v>
          </cell>
          <cell r="AI1046">
            <v>0</v>
          </cell>
          <cell r="AJ1046">
            <v>0</v>
          </cell>
          <cell r="AK1046">
            <v>0</v>
          </cell>
          <cell r="AL1046">
            <v>0</v>
          </cell>
          <cell r="AM1046">
            <v>0</v>
          </cell>
          <cell r="AN1046">
            <v>0</v>
          </cell>
          <cell r="AO1046">
            <v>0</v>
          </cell>
          <cell r="AP1046">
            <v>0</v>
          </cell>
          <cell r="AQ1046">
            <v>0</v>
          </cell>
          <cell r="AR1046">
            <v>0</v>
          </cell>
          <cell r="AS1046" t="e">
            <v>#REF!</v>
          </cell>
          <cell r="AU1046" t="str">
            <v/>
          </cell>
          <cell r="AV1046" t="str">
            <v/>
          </cell>
          <cell r="AW1046">
            <v>0</v>
          </cell>
          <cell r="AX1046">
            <v>0</v>
          </cell>
          <cell r="AY1046">
            <v>0</v>
          </cell>
          <cell r="AZ1046">
            <v>0</v>
          </cell>
          <cell r="BA1046">
            <v>0</v>
          </cell>
          <cell r="BB1046">
            <v>0</v>
          </cell>
          <cell r="BC1046">
            <v>0</v>
          </cell>
          <cell r="BD1046">
            <v>0</v>
          </cell>
          <cell r="BE1046">
            <v>0</v>
          </cell>
          <cell r="BF1046">
            <v>0</v>
          </cell>
          <cell r="BG1046" t="str">
            <v/>
          </cell>
          <cell r="BH1046">
            <v>0.37739409378243233</v>
          </cell>
        </row>
        <row r="1047">
          <cell r="A1047" t="str">
            <v>2044-033</v>
          </cell>
          <cell r="B1047" t="str">
            <v xml:space="preserve">CGNA-SEGUROS GENERALES SU                         </v>
          </cell>
          <cell r="C1047">
            <v>0</v>
          </cell>
          <cell r="D1047">
            <v>0</v>
          </cell>
          <cell r="E1047">
            <v>0</v>
          </cell>
          <cell r="F1047">
            <v>0</v>
          </cell>
          <cell r="G1047">
            <v>0</v>
          </cell>
          <cell r="H1047">
            <v>0</v>
          </cell>
          <cell r="I1047">
            <v>0</v>
          </cell>
          <cell r="J1047">
            <v>0</v>
          </cell>
          <cell r="K1047">
            <v>0</v>
          </cell>
          <cell r="L1047">
            <v>0</v>
          </cell>
          <cell r="M1047">
            <v>0</v>
          </cell>
          <cell r="N1047">
            <v>286000</v>
          </cell>
          <cell r="O1047">
            <v>286000</v>
          </cell>
          <cell r="P1047">
            <v>0</v>
          </cell>
          <cell r="Q1047">
            <v>0</v>
          </cell>
          <cell r="R1047">
            <v>0</v>
          </cell>
          <cell r="S1047">
            <v>0</v>
          </cell>
          <cell r="T1047">
            <v>0</v>
          </cell>
          <cell r="U1047">
            <v>0</v>
          </cell>
          <cell r="V1047">
            <v>0</v>
          </cell>
          <cell r="W1047">
            <v>0</v>
          </cell>
          <cell r="X1047">
            <v>0</v>
          </cell>
          <cell r="Y1047">
            <v>180000</v>
          </cell>
          <cell r="Z1047">
            <v>0</v>
          </cell>
          <cell r="AA1047">
            <v>0</v>
          </cell>
          <cell r="AB1047">
            <v>180000</v>
          </cell>
          <cell r="AC1047">
            <v>0</v>
          </cell>
          <cell r="AD1047">
            <v>0</v>
          </cell>
          <cell r="AE1047">
            <v>0</v>
          </cell>
          <cell r="AF1047">
            <v>0</v>
          </cell>
          <cell r="AG1047">
            <v>0</v>
          </cell>
          <cell r="AH1047">
            <v>0</v>
          </cell>
          <cell r="AI1047">
            <v>0</v>
          </cell>
          <cell r="AJ1047">
            <v>0</v>
          </cell>
          <cell r="AK1047">
            <v>0</v>
          </cell>
          <cell r="AL1047">
            <v>0</v>
          </cell>
          <cell r="AM1047">
            <v>0</v>
          </cell>
          <cell r="AN1047">
            <v>0</v>
          </cell>
          <cell r="AO1047">
            <v>311168</v>
          </cell>
          <cell r="AP1047">
            <v>0</v>
          </cell>
          <cell r="AQ1047">
            <v>0</v>
          </cell>
          <cell r="AR1047">
            <v>0</v>
          </cell>
          <cell r="AS1047" t="e">
            <v>#REF!</v>
          </cell>
          <cell r="AU1047" t="str">
            <v/>
          </cell>
          <cell r="AV1047" t="str">
            <v/>
          </cell>
          <cell r="AW1047">
            <v>0</v>
          </cell>
          <cell r="AX1047">
            <v>0</v>
          </cell>
          <cell r="AY1047">
            <v>0</v>
          </cell>
          <cell r="AZ1047">
            <v>0</v>
          </cell>
          <cell r="BA1047">
            <v>0</v>
          </cell>
          <cell r="BB1047">
            <v>0</v>
          </cell>
          <cell r="BC1047">
            <v>0</v>
          </cell>
          <cell r="BD1047">
            <v>0</v>
          </cell>
          <cell r="BE1047">
            <v>0</v>
          </cell>
          <cell r="BF1047">
            <v>0</v>
          </cell>
          <cell r="BG1047" t="str">
            <v/>
          </cell>
          <cell r="BH1047">
            <v>0.62937062937062938</v>
          </cell>
        </row>
        <row r="1048">
          <cell r="A1048" t="str">
            <v>2044-034</v>
          </cell>
          <cell r="B1048" t="str">
            <v xml:space="preserve">CGNA-SEGUROS GENERALES SU                         </v>
          </cell>
          <cell r="C1048">
            <v>0</v>
          </cell>
          <cell r="D1048">
            <v>0</v>
          </cell>
          <cell r="E1048">
            <v>0</v>
          </cell>
          <cell r="F1048">
            <v>0</v>
          </cell>
          <cell r="G1048">
            <v>0</v>
          </cell>
          <cell r="H1048">
            <v>0</v>
          </cell>
          <cell r="I1048">
            <v>0</v>
          </cell>
          <cell r="J1048">
            <v>0</v>
          </cell>
          <cell r="K1048">
            <v>0</v>
          </cell>
          <cell r="L1048">
            <v>195000</v>
          </cell>
          <cell r="M1048">
            <v>0</v>
          </cell>
          <cell r="N1048">
            <v>0</v>
          </cell>
          <cell r="O1048">
            <v>195000</v>
          </cell>
          <cell r="P1048">
            <v>0</v>
          </cell>
          <cell r="Q1048">
            <v>0</v>
          </cell>
          <cell r="R1048">
            <v>0</v>
          </cell>
          <cell r="S1048">
            <v>0</v>
          </cell>
          <cell r="T1048">
            <v>0</v>
          </cell>
          <cell r="U1048">
            <v>0</v>
          </cell>
          <cell r="V1048">
            <v>0</v>
          </cell>
          <cell r="W1048">
            <v>0</v>
          </cell>
          <cell r="X1048">
            <v>0</v>
          </cell>
          <cell r="Y1048">
            <v>100000</v>
          </cell>
          <cell r="Z1048">
            <v>0</v>
          </cell>
          <cell r="AA1048">
            <v>0</v>
          </cell>
          <cell r="AB1048">
            <v>100000</v>
          </cell>
          <cell r="AC1048">
            <v>0</v>
          </cell>
          <cell r="AD1048">
            <v>0</v>
          </cell>
          <cell r="AE1048">
            <v>0</v>
          </cell>
          <cell r="AF1048">
            <v>0</v>
          </cell>
          <cell r="AG1048">
            <v>0</v>
          </cell>
          <cell r="AH1048">
            <v>0</v>
          </cell>
          <cell r="AI1048">
            <v>0</v>
          </cell>
          <cell r="AJ1048">
            <v>0</v>
          </cell>
          <cell r="AK1048">
            <v>0</v>
          </cell>
          <cell r="AL1048">
            <v>0</v>
          </cell>
          <cell r="AM1048">
            <v>0</v>
          </cell>
          <cell r="AN1048">
            <v>0</v>
          </cell>
          <cell r="AO1048">
            <v>0</v>
          </cell>
          <cell r="AP1048">
            <v>0</v>
          </cell>
          <cell r="AQ1048">
            <v>0</v>
          </cell>
          <cell r="AR1048">
            <v>0</v>
          </cell>
          <cell r="AS1048" t="e">
            <v>#REF!</v>
          </cell>
          <cell r="AU1048" t="str">
            <v/>
          </cell>
          <cell r="AV1048" t="str">
            <v/>
          </cell>
          <cell r="AW1048">
            <v>0</v>
          </cell>
          <cell r="AX1048">
            <v>0</v>
          </cell>
          <cell r="AY1048">
            <v>0</v>
          </cell>
          <cell r="AZ1048">
            <v>0</v>
          </cell>
          <cell r="BA1048">
            <v>0</v>
          </cell>
          <cell r="BB1048">
            <v>0</v>
          </cell>
          <cell r="BC1048">
            <v>0</v>
          </cell>
          <cell r="BD1048">
            <v>0</v>
          </cell>
          <cell r="BE1048">
            <v>0</v>
          </cell>
          <cell r="BF1048">
            <v>0</v>
          </cell>
          <cell r="BG1048" t="str">
            <v/>
          </cell>
          <cell r="BH1048">
            <v>0.51282051282051277</v>
          </cell>
        </row>
        <row r="1049">
          <cell r="A1049" t="str">
            <v>2044-035</v>
          </cell>
          <cell r="B1049" t="str">
            <v xml:space="preserve">CUCUTA-SEGUROS GENERALES                          </v>
          </cell>
          <cell r="C1049">
            <v>0</v>
          </cell>
          <cell r="D1049">
            <v>0</v>
          </cell>
          <cell r="E1049">
            <v>0</v>
          </cell>
          <cell r="F1049">
            <v>0</v>
          </cell>
          <cell r="G1049">
            <v>0</v>
          </cell>
          <cell r="H1049">
            <v>0</v>
          </cell>
          <cell r="I1049">
            <v>0</v>
          </cell>
          <cell r="J1049">
            <v>0</v>
          </cell>
          <cell r="K1049">
            <v>0</v>
          </cell>
          <cell r="L1049">
            <v>702130</v>
          </cell>
          <cell r="M1049">
            <v>0</v>
          </cell>
          <cell r="N1049">
            <v>0</v>
          </cell>
          <cell r="O1049">
            <v>702130</v>
          </cell>
          <cell r="P1049">
            <v>0</v>
          </cell>
          <cell r="Q1049">
            <v>0</v>
          </cell>
          <cell r="R1049">
            <v>0</v>
          </cell>
          <cell r="S1049">
            <v>0</v>
          </cell>
          <cell r="T1049">
            <v>0</v>
          </cell>
          <cell r="U1049">
            <v>0</v>
          </cell>
          <cell r="V1049">
            <v>0</v>
          </cell>
          <cell r="W1049">
            <v>0</v>
          </cell>
          <cell r="X1049">
            <v>0</v>
          </cell>
          <cell r="Y1049">
            <v>3141000</v>
          </cell>
          <cell r="Z1049">
            <v>0</v>
          </cell>
          <cell r="AA1049">
            <v>0</v>
          </cell>
          <cell r="AB1049">
            <v>3141000</v>
          </cell>
          <cell r="AC1049">
            <v>0</v>
          </cell>
          <cell r="AD1049">
            <v>0</v>
          </cell>
          <cell r="AE1049">
            <v>0</v>
          </cell>
          <cell r="AF1049">
            <v>0</v>
          </cell>
          <cell r="AG1049">
            <v>0</v>
          </cell>
          <cell r="AH1049">
            <v>0</v>
          </cell>
          <cell r="AI1049">
            <v>0</v>
          </cell>
          <cell r="AJ1049">
            <v>0</v>
          </cell>
          <cell r="AK1049">
            <v>0</v>
          </cell>
          <cell r="AL1049">
            <v>0</v>
          </cell>
          <cell r="AM1049">
            <v>0</v>
          </cell>
          <cell r="AN1049">
            <v>0</v>
          </cell>
          <cell r="AO1049">
            <v>0</v>
          </cell>
          <cell r="AP1049">
            <v>0</v>
          </cell>
          <cell r="AQ1049">
            <v>0</v>
          </cell>
          <cell r="AR1049">
            <v>0</v>
          </cell>
          <cell r="AS1049" t="e">
            <v>#REF!</v>
          </cell>
          <cell r="AU1049" t="str">
            <v/>
          </cell>
          <cell r="AV1049" t="str">
            <v/>
          </cell>
          <cell r="AW1049">
            <v>0</v>
          </cell>
          <cell r="AX1049">
            <v>0</v>
          </cell>
          <cell r="AY1049">
            <v>0</v>
          </cell>
          <cell r="AZ1049">
            <v>0</v>
          </cell>
          <cell r="BA1049">
            <v>0</v>
          </cell>
          <cell r="BB1049">
            <v>0</v>
          </cell>
          <cell r="BC1049">
            <v>0</v>
          </cell>
          <cell r="BD1049">
            <v>0</v>
          </cell>
          <cell r="BE1049">
            <v>0</v>
          </cell>
          <cell r="BF1049">
            <v>0</v>
          </cell>
          <cell r="BG1049" t="str">
            <v/>
          </cell>
          <cell r="BH1049">
            <v>4.4735305427769783</v>
          </cell>
        </row>
        <row r="1050">
          <cell r="A1050" t="str">
            <v>2044-036</v>
          </cell>
          <cell r="B1050" t="str">
            <v xml:space="preserve">BTA-SERVICIO DE SALUD IPS                         </v>
          </cell>
          <cell r="C1050">
            <v>0</v>
          </cell>
          <cell r="D1050">
            <v>0</v>
          </cell>
          <cell r="E1050">
            <v>0</v>
          </cell>
          <cell r="F1050">
            <v>0</v>
          </cell>
          <cell r="G1050">
            <v>0</v>
          </cell>
          <cell r="H1050">
            <v>0</v>
          </cell>
          <cell r="I1050">
            <v>0</v>
          </cell>
          <cell r="J1050">
            <v>0</v>
          </cell>
          <cell r="K1050">
            <v>0</v>
          </cell>
          <cell r="L1050">
            <v>0</v>
          </cell>
          <cell r="M1050">
            <v>690976</v>
          </cell>
          <cell r="N1050">
            <v>0</v>
          </cell>
          <cell r="O1050">
            <v>690976</v>
          </cell>
          <cell r="P1050">
            <v>0</v>
          </cell>
          <cell r="Q1050">
            <v>0</v>
          </cell>
          <cell r="R1050">
            <v>0</v>
          </cell>
          <cell r="S1050">
            <v>0</v>
          </cell>
          <cell r="T1050">
            <v>0</v>
          </cell>
          <cell r="U1050">
            <v>0</v>
          </cell>
          <cell r="V1050">
            <v>0</v>
          </cell>
          <cell r="W1050">
            <v>0</v>
          </cell>
          <cell r="X1050">
            <v>0</v>
          </cell>
          <cell r="Y1050">
            <v>336000</v>
          </cell>
          <cell r="Z1050">
            <v>0</v>
          </cell>
          <cell r="AA1050">
            <v>0</v>
          </cell>
          <cell r="AB1050">
            <v>336000</v>
          </cell>
          <cell r="AC1050">
            <v>0</v>
          </cell>
          <cell r="AD1050">
            <v>0</v>
          </cell>
          <cell r="AE1050">
            <v>0</v>
          </cell>
          <cell r="AF1050">
            <v>0</v>
          </cell>
          <cell r="AG1050">
            <v>0</v>
          </cell>
          <cell r="AH1050">
            <v>0</v>
          </cell>
          <cell r="AI1050">
            <v>0</v>
          </cell>
          <cell r="AJ1050">
            <v>0</v>
          </cell>
          <cell r="AK1050">
            <v>0</v>
          </cell>
          <cell r="AL1050">
            <v>0</v>
          </cell>
          <cell r="AM1050">
            <v>0</v>
          </cell>
          <cell r="AN1050">
            <v>0</v>
          </cell>
          <cell r="AO1050">
            <v>684256</v>
          </cell>
          <cell r="AP1050">
            <v>0</v>
          </cell>
          <cell r="AQ1050">
            <v>0</v>
          </cell>
          <cell r="AR1050">
            <v>0</v>
          </cell>
          <cell r="AS1050" t="e">
            <v>#REF!</v>
          </cell>
          <cell r="AU1050" t="str">
            <v/>
          </cell>
          <cell r="AV1050" t="str">
            <v/>
          </cell>
          <cell r="AW1050">
            <v>0</v>
          </cell>
          <cell r="AX1050">
            <v>0</v>
          </cell>
          <cell r="AY1050">
            <v>0</v>
          </cell>
          <cell r="AZ1050">
            <v>0</v>
          </cell>
          <cell r="BA1050">
            <v>0</v>
          </cell>
          <cell r="BB1050">
            <v>0</v>
          </cell>
          <cell r="BC1050">
            <v>0</v>
          </cell>
          <cell r="BD1050">
            <v>0</v>
          </cell>
          <cell r="BE1050">
            <v>0</v>
          </cell>
          <cell r="BF1050">
            <v>0</v>
          </cell>
          <cell r="BG1050" t="str">
            <v/>
          </cell>
          <cell r="BH1050">
            <v>0.48626869818922797</v>
          </cell>
        </row>
        <row r="1051">
          <cell r="A1051" t="str">
            <v>2044-037</v>
          </cell>
          <cell r="B1051" t="str">
            <v xml:space="preserve">BQ-SERVICIOS DE SALUD IPS                         </v>
          </cell>
          <cell r="C1051">
            <v>0</v>
          </cell>
          <cell r="D1051">
            <v>0</v>
          </cell>
          <cell r="E1051">
            <v>0</v>
          </cell>
          <cell r="F1051">
            <v>0</v>
          </cell>
          <cell r="G1051">
            <v>0</v>
          </cell>
          <cell r="H1051">
            <v>0</v>
          </cell>
          <cell r="I1051">
            <v>0</v>
          </cell>
          <cell r="J1051">
            <v>0</v>
          </cell>
          <cell r="K1051">
            <v>0</v>
          </cell>
          <cell r="L1051">
            <v>15600</v>
          </cell>
          <cell r="M1051">
            <v>0</v>
          </cell>
          <cell r="N1051">
            <v>0</v>
          </cell>
          <cell r="O1051">
            <v>15600</v>
          </cell>
          <cell r="P1051">
            <v>0</v>
          </cell>
          <cell r="Q1051">
            <v>0</v>
          </cell>
          <cell r="R1051">
            <v>0</v>
          </cell>
          <cell r="S1051">
            <v>0</v>
          </cell>
          <cell r="T1051">
            <v>0</v>
          </cell>
          <cell r="U1051">
            <v>0</v>
          </cell>
          <cell r="V1051">
            <v>0</v>
          </cell>
          <cell r="W1051">
            <v>0</v>
          </cell>
          <cell r="X1051">
            <v>4310</v>
          </cell>
          <cell r="Y1051">
            <v>16993</v>
          </cell>
          <cell r="Z1051">
            <v>0</v>
          </cell>
          <cell r="AA1051">
            <v>0</v>
          </cell>
          <cell r="AB1051">
            <v>21303</v>
          </cell>
          <cell r="AC1051">
            <v>0</v>
          </cell>
          <cell r="AD1051">
            <v>0</v>
          </cell>
          <cell r="AE1051">
            <v>0</v>
          </cell>
          <cell r="AF1051">
            <v>0</v>
          </cell>
          <cell r="AG1051">
            <v>0</v>
          </cell>
          <cell r="AH1051">
            <v>0</v>
          </cell>
          <cell r="AI1051">
            <v>0</v>
          </cell>
          <cell r="AJ1051">
            <v>0</v>
          </cell>
          <cell r="AK1051">
            <v>0</v>
          </cell>
          <cell r="AL1051">
            <v>0</v>
          </cell>
          <cell r="AM1051">
            <v>0</v>
          </cell>
          <cell r="AN1051">
            <v>0</v>
          </cell>
          <cell r="AO1051">
            <v>0</v>
          </cell>
          <cell r="AP1051">
            <v>0</v>
          </cell>
          <cell r="AQ1051">
            <v>0</v>
          </cell>
          <cell r="AR1051">
            <v>0</v>
          </cell>
          <cell r="AS1051" t="e">
            <v>#REF!</v>
          </cell>
          <cell r="AU1051" t="str">
            <v/>
          </cell>
          <cell r="AV1051" t="str">
            <v/>
          </cell>
          <cell r="AW1051">
            <v>0</v>
          </cell>
          <cell r="AX1051">
            <v>0</v>
          </cell>
          <cell r="AY1051">
            <v>0</v>
          </cell>
          <cell r="AZ1051">
            <v>0</v>
          </cell>
          <cell r="BA1051">
            <v>0</v>
          </cell>
          <cell r="BB1051">
            <v>0</v>
          </cell>
          <cell r="BC1051">
            <v>0</v>
          </cell>
          <cell r="BD1051">
            <v>0</v>
          </cell>
          <cell r="BE1051">
            <v>0</v>
          </cell>
          <cell r="BF1051">
            <v>0</v>
          </cell>
          <cell r="BG1051" t="str">
            <v/>
          </cell>
          <cell r="BH1051">
            <v>1.365576923076923</v>
          </cell>
        </row>
        <row r="1052">
          <cell r="A1052" t="str">
            <v>2044-038</v>
          </cell>
          <cell r="B1052" t="str">
            <v xml:space="preserve">BTA-SURA DIAGNOSTICO Y AS                         </v>
          </cell>
          <cell r="C1052">
            <v>0</v>
          </cell>
          <cell r="D1052">
            <v>0</v>
          </cell>
          <cell r="E1052">
            <v>0</v>
          </cell>
          <cell r="F1052">
            <v>0</v>
          </cell>
          <cell r="G1052">
            <v>0</v>
          </cell>
          <cell r="H1052">
            <v>0</v>
          </cell>
          <cell r="I1052">
            <v>0</v>
          </cell>
          <cell r="J1052">
            <v>0</v>
          </cell>
          <cell r="K1052">
            <v>0</v>
          </cell>
          <cell r="L1052">
            <v>234520</v>
          </cell>
          <cell r="M1052">
            <v>0</v>
          </cell>
          <cell r="N1052">
            <v>0</v>
          </cell>
          <cell r="O1052">
            <v>234520</v>
          </cell>
          <cell r="P1052">
            <v>0</v>
          </cell>
          <cell r="Q1052">
            <v>0</v>
          </cell>
          <cell r="R1052">
            <v>0</v>
          </cell>
          <cell r="S1052">
            <v>0</v>
          </cell>
          <cell r="T1052">
            <v>0</v>
          </cell>
          <cell r="U1052">
            <v>0</v>
          </cell>
          <cell r="V1052">
            <v>0</v>
          </cell>
          <cell r="W1052">
            <v>0</v>
          </cell>
          <cell r="X1052">
            <v>0</v>
          </cell>
          <cell r="Y1052">
            <v>125541</v>
          </cell>
          <cell r="Z1052">
            <v>1924</v>
          </cell>
          <cell r="AA1052">
            <v>0</v>
          </cell>
          <cell r="AB1052">
            <v>127465</v>
          </cell>
          <cell r="AC1052">
            <v>0</v>
          </cell>
          <cell r="AD1052">
            <v>0</v>
          </cell>
          <cell r="AE1052">
            <v>0</v>
          </cell>
          <cell r="AF1052">
            <v>0</v>
          </cell>
          <cell r="AG1052">
            <v>0</v>
          </cell>
          <cell r="AH1052">
            <v>0</v>
          </cell>
          <cell r="AI1052">
            <v>0</v>
          </cell>
          <cell r="AJ1052">
            <v>0</v>
          </cell>
          <cell r="AK1052">
            <v>0</v>
          </cell>
          <cell r="AL1052">
            <v>0</v>
          </cell>
          <cell r="AM1052">
            <v>0</v>
          </cell>
          <cell r="AN1052">
            <v>0</v>
          </cell>
          <cell r="AO1052">
            <v>0</v>
          </cell>
          <cell r="AP1052">
            <v>0</v>
          </cell>
          <cell r="AQ1052">
            <v>0</v>
          </cell>
          <cell r="AR1052">
            <v>0</v>
          </cell>
          <cell r="AS1052" t="e">
            <v>#REF!</v>
          </cell>
          <cell r="AU1052" t="str">
            <v/>
          </cell>
          <cell r="AV1052" t="str">
            <v/>
          </cell>
          <cell r="AW1052">
            <v>0</v>
          </cell>
          <cell r="AX1052">
            <v>0</v>
          </cell>
          <cell r="AY1052">
            <v>0</v>
          </cell>
          <cell r="AZ1052">
            <v>0</v>
          </cell>
          <cell r="BA1052">
            <v>0</v>
          </cell>
          <cell r="BB1052">
            <v>0</v>
          </cell>
          <cell r="BC1052">
            <v>0</v>
          </cell>
          <cell r="BD1052">
            <v>0</v>
          </cell>
          <cell r="BE1052">
            <v>0</v>
          </cell>
          <cell r="BF1052">
            <v>0</v>
          </cell>
          <cell r="BG1052" t="str">
            <v/>
          </cell>
          <cell r="BH1052">
            <v>0.54351441241685139</v>
          </cell>
        </row>
        <row r="1053">
          <cell r="A1053" t="str">
            <v>2044-039</v>
          </cell>
          <cell r="B1053" t="str">
            <v xml:space="preserve">BQ-SERVICIOS DE SALUD IPS                         </v>
          </cell>
          <cell r="C1053">
            <v>0</v>
          </cell>
          <cell r="D1053">
            <v>0</v>
          </cell>
          <cell r="E1053">
            <v>0</v>
          </cell>
          <cell r="F1053">
            <v>0</v>
          </cell>
          <cell r="G1053">
            <v>0</v>
          </cell>
          <cell r="H1053">
            <v>0</v>
          </cell>
          <cell r="I1053">
            <v>0</v>
          </cell>
          <cell r="J1053">
            <v>0</v>
          </cell>
          <cell r="K1053">
            <v>0</v>
          </cell>
          <cell r="L1053">
            <v>594100</v>
          </cell>
          <cell r="M1053">
            <v>0</v>
          </cell>
          <cell r="N1053">
            <v>0</v>
          </cell>
          <cell r="O1053">
            <v>594100</v>
          </cell>
          <cell r="P1053">
            <v>0</v>
          </cell>
          <cell r="Q1053">
            <v>0</v>
          </cell>
          <cell r="R1053">
            <v>0</v>
          </cell>
          <cell r="S1053">
            <v>0</v>
          </cell>
          <cell r="T1053">
            <v>0</v>
          </cell>
          <cell r="U1053">
            <v>0</v>
          </cell>
          <cell r="V1053">
            <v>0</v>
          </cell>
          <cell r="W1053">
            <v>0</v>
          </cell>
          <cell r="X1053">
            <v>0</v>
          </cell>
          <cell r="Y1053">
            <v>369127</v>
          </cell>
          <cell r="Z1053">
            <v>0</v>
          </cell>
          <cell r="AA1053">
            <v>0</v>
          </cell>
          <cell r="AB1053">
            <v>369127</v>
          </cell>
          <cell r="AC1053">
            <v>0</v>
          </cell>
          <cell r="AD1053">
            <v>0</v>
          </cell>
          <cell r="AE1053">
            <v>0</v>
          </cell>
          <cell r="AF1053">
            <v>0</v>
          </cell>
          <cell r="AG1053">
            <v>0</v>
          </cell>
          <cell r="AH1053">
            <v>0</v>
          </cell>
          <cell r="AI1053">
            <v>0</v>
          </cell>
          <cell r="AJ1053">
            <v>0</v>
          </cell>
          <cell r="AK1053">
            <v>0</v>
          </cell>
          <cell r="AL1053">
            <v>0</v>
          </cell>
          <cell r="AM1053">
            <v>0</v>
          </cell>
          <cell r="AN1053">
            <v>0</v>
          </cell>
          <cell r="AO1053">
            <v>0</v>
          </cell>
          <cell r="AP1053">
            <v>0</v>
          </cell>
          <cell r="AQ1053">
            <v>0</v>
          </cell>
          <cell r="AR1053">
            <v>0</v>
          </cell>
          <cell r="AS1053" t="e">
            <v>#REF!</v>
          </cell>
          <cell r="AU1053" t="str">
            <v/>
          </cell>
          <cell r="AV1053" t="str">
            <v/>
          </cell>
          <cell r="AW1053">
            <v>0</v>
          </cell>
          <cell r="AX1053">
            <v>0</v>
          </cell>
          <cell r="AY1053">
            <v>0</v>
          </cell>
          <cell r="AZ1053">
            <v>0</v>
          </cell>
          <cell r="BA1053">
            <v>0</v>
          </cell>
          <cell r="BB1053">
            <v>0</v>
          </cell>
          <cell r="BC1053">
            <v>0</v>
          </cell>
          <cell r="BD1053">
            <v>0</v>
          </cell>
          <cell r="BE1053">
            <v>0</v>
          </cell>
          <cell r="BF1053">
            <v>0</v>
          </cell>
          <cell r="BG1053" t="str">
            <v/>
          </cell>
          <cell r="BH1053">
            <v>0.62132132637603099</v>
          </cell>
        </row>
        <row r="1054">
          <cell r="A1054" t="str">
            <v>2044-040</v>
          </cell>
          <cell r="B1054" t="str">
            <v xml:space="preserve">NEIVA-SERVICIOS GENERALES                         </v>
          </cell>
          <cell r="C1054">
            <v>0</v>
          </cell>
          <cell r="D1054">
            <v>0</v>
          </cell>
          <cell r="E1054">
            <v>0</v>
          </cell>
          <cell r="F1054">
            <v>0</v>
          </cell>
          <cell r="G1054">
            <v>0</v>
          </cell>
          <cell r="H1054">
            <v>0</v>
          </cell>
          <cell r="I1054">
            <v>0</v>
          </cell>
          <cell r="J1054">
            <v>0</v>
          </cell>
          <cell r="K1054">
            <v>0</v>
          </cell>
          <cell r="L1054">
            <v>687830</v>
          </cell>
          <cell r="M1054">
            <v>0</v>
          </cell>
          <cell r="N1054">
            <v>0</v>
          </cell>
          <cell r="O1054">
            <v>687830</v>
          </cell>
          <cell r="P1054">
            <v>0</v>
          </cell>
          <cell r="Q1054">
            <v>0</v>
          </cell>
          <cell r="R1054">
            <v>0</v>
          </cell>
          <cell r="S1054">
            <v>0</v>
          </cell>
          <cell r="T1054">
            <v>0</v>
          </cell>
          <cell r="U1054">
            <v>0</v>
          </cell>
          <cell r="V1054">
            <v>0</v>
          </cell>
          <cell r="W1054">
            <v>0</v>
          </cell>
          <cell r="X1054">
            <v>0</v>
          </cell>
          <cell r="Y1054">
            <v>446000</v>
          </cell>
          <cell r="Z1054">
            <v>0</v>
          </cell>
          <cell r="AA1054">
            <v>0</v>
          </cell>
          <cell r="AB1054">
            <v>446000</v>
          </cell>
          <cell r="AC1054">
            <v>0</v>
          </cell>
          <cell r="AD1054">
            <v>0</v>
          </cell>
          <cell r="AE1054">
            <v>0</v>
          </cell>
          <cell r="AF1054">
            <v>0</v>
          </cell>
          <cell r="AG1054">
            <v>0</v>
          </cell>
          <cell r="AH1054">
            <v>0</v>
          </cell>
          <cell r="AI1054">
            <v>0</v>
          </cell>
          <cell r="AJ1054">
            <v>0</v>
          </cell>
          <cell r="AK1054">
            <v>0</v>
          </cell>
          <cell r="AL1054">
            <v>0</v>
          </cell>
          <cell r="AM1054">
            <v>0</v>
          </cell>
          <cell r="AN1054">
            <v>0</v>
          </cell>
          <cell r="AO1054">
            <v>0</v>
          </cell>
          <cell r="AP1054">
            <v>0</v>
          </cell>
          <cell r="AQ1054">
            <v>0</v>
          </cell>
          <cell r="AR1054">
            <v>0</v>
          </cell>
          <cell r="AS1054" t="e">
            <v>#REF!</v>
          </cell>
          <cell r="AU1054" t="str">
            <v/>
          </cell>
          <cell r="AV1054" t="str">
            <v/>
          </cell>
          <cell r="AW1054">
            <v>0</v>
          </cell>
          <cell r="AX1054">
            <v>0</v>
          </cell>
          <cell r="AY1054">
            <v>0</v>
          </cell>
          <cell r="AZ1054">
            <v>0</v>
          </cell>
          <cell r="BA1054">
            <v>0</v>
          </cell>
          <cell r="BB1054">
            <v>0</v>
          </cell>
          <cell r="BC1054">
            <v>0</v>
          </cell>
          <cell r="BD1054">
            <v>0</v>
          </cell>
          <cell r="BE1054">
            <v>0</v>
          </cell>
          <cell r="BF1054">
            <v>0</v>
          </cell>
          <cell r="BG1054" t="str">
            <v/>
          </cell>
          <cell r="BH1054">
            <v>0.64841603303141759</v>
          </cell>
        </row>
        <row r="1055">
          <cell r="A1055" t="str">
            <v>2044-041</v>
          </cell>
          <cell r="B1055" t="str">
            <v xml:space="preserve">BMGA-SERVICIO SALUD IPS                           </v>
          </cell>
          <cell r="C1055">
            <v>0</v>
          </cell>
          <cell r="D1055">
            <v>0</v>
          </cell>
          <cell r="E1055">
            <v>0</v>
          </cell>
          <cell r="F1055">
            <v>0</v>
          </cell>
          <cell r="G1055">
            <v>0</v>
          </cell>
          <cell r="H1055">
            <v>0</v>
          </cell>
          <cell r="I1055">
            <v>0</v>
          </cell>
          <cell r="J1055">
            <v>0</v>
          </cell>
          <cell r="K1055">
            <v>0</v>
          </cell>
          <cell r="L1055">
            <v>446618</v>
          </cell>
          <cell r="M1055">
            <v>0</v>
          </cell>
          <cell r="N1055">
            <v>0</v>
          </cell>
          <cell r="O1055">
            <v>446618</v>
          </cell>
          <cell r="P1055">
            <v>0</v>
          </cell>
          <cell r="Q1055">
            <v>0</v>
          </cell>
          <cell r="R1055">
            <v>0</v>
          </cell>
          <cell r="S1055">
            <v>0</v>
          </cell>
          <cell r="T1055">
            <v>0</v>
          </cell>
          <cell r="U1055">
            <v>0</v>
          </cell>
          <cell r="V1055">
            <v>0</v>
          </cell>
          <cell r="W1055">
            <v>0</v>
          </cell>
          <cell r="X1055">
            <v>0</v>
          </cell>
          <cell r="Y1055">
            <v>213600</v>
          </cell>
          <cell r="Z1055">
            <v>0</v>
          </cell>
          <cell r="AA1055">
            <v>0</v>
          </cell>
          <cell r="AB1055">
            <v>213600</v>
          </cell>
          <cell r="AC1055">
            <v>0</v>
          </cell>
          <cell r="AD1055">
            <v>0</v>
          </cell>
          <cell r="AE1055">
            <v>0</v>
          </cell>
          <cell r="AF1055">
            <v>0</v>
          </cell>
          <cell r="AG1055">
            <v>0</v>
          </cell>
          <cell r="AH1055">
            <v>0</v>
          </cell>
          <cell r="AI1055">
            <v>0</v>
          </cell>
          <cell r="AJ1055">
            <v>0</v>
          </cell>
          <cell r="AK1055">
            <v>0</v>
          </cell>
          <cell r="AL1055">
            <v>0</v>
          </cell>
          <cell r="AM1055">
            <v>0</v>
          </cell>
          <cell r="AN1055">
            <v>0</v>
          </cell>
          <cell r="AO1055">
            <v>0</v>
          </cell>
          <cell r="AP1055">
            <v>0</v>
          </cell>
          <cell r="AQ1055">
            <v>0</v>
          </cell>
          <cell r="AR1055">
            <v>0</v>
          </cell>
          <cell r="AS1055" t="e">
            <v>#REF!</v>
          </cell>
          <cell r="AU1055" t="str">
            <v/>
          </cell>
          <cell r="AV1055" t="str">
            <v/>
          </cell>
          <cell r="AW1055">
            <v>0</v>
          </cell>
          <cell r="AX1055">
            <v>0</v>
          </cell>
          <cell r="AY1055">
            <v>0</v>
          </cell>
          <cell r="AZ1055">
            <v>0</v>
          </cell>
          <cell r="BA1055">
            <v>0</v>
          </cell>
          <cell r="BB1055">
            <v>0</v>
          </cell>
          <cell r="BC1055">
            <v>0</v>
          </cell>
          <cell r="BD1055">
            <v>0</v>
          </cell>
          <cell r="BE1055">
            <v>0</v>
          </cell>
          <cell r="BF1055">
            <v>0</v>
          </cell>
          <cell r="BG1055" t="str">
            <v/>
          </cell>
          <cell r="BH1055">
            <v>0.47826106426521098</v>
          </cell>
        </row>
        <row r="1056">
          <cell r="A1056" t="str">
            <v>2044-042</v>
          </cell>
          <cell r="B1056" t="str">
            <v xml:space="preserve">BTA-DIAGNOSTICO Y ASISTEN                         </v>
          </cell>
          <cell r="C1056">
            <v>0</v>
          </cell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H1056">
            <v>0</v>
          </cell>
          <cell r="I1056">
            <v>0</v>
          </cell>
          <cell r="J1056">
            <v>0</v>
          </cell>
          <cell r="K1056">
            <v>0</v>
          </cell>
          <cell r="L1056">
            <v>0</v>
          </cell>
          <cell r="M1056">
            <v>0</v>
          </cell>
          <cell r="N1056">
            <v>468468</v>
          </cell>
          <cell r="O1056">
            <v>468468</v>
          </cell>
          <cell r="P1056">
            <v>0</v>
          </cell>
          <cell r="Q1056">
            <v>0</v>
          </cell>
          <cell r="R1056">
            <v>0</v>
          </cell>
          <cell r="S1056">
            <v>0</v>
          </cell>
          <cell r="T1056">
            <v>0</v>
          </cell>
          <cell r="U1056">
            <v>0</v>
          </cell>
          <cell r="V1056">
            <v>0</v>
          </cell>
          <cell r="W1056">
            <v>0</v>
          </cell>
          <cell r="X1056">
            <v>0</v>
          </cell>
          <cell r="Y1056">
            <v>257370</v>
          </cell>
          <cell r="Z1056">
            <v>0</v>
          </cell>
          <cell r="AA1056">
            <v>0</v>
          </cell>
          <cell r="AB1056">
            <v>257370</v>
          </cell>
          <cell r="AC1056">
            <v>0</v>
          </cell>
          <cell r="AD1056">
            <v>0</v>
          </cell>
          <cell r="AE1056">
            <v>0</v>
          </cell>
          <cell r="AF1056">
            <v>0</v>
          </cell>
          <cell r="AG1056">
            <v>0</v>
          </cell>
          <cell r="AH1056">
            <v>0</v>
          </cell>
          <cell r="AI1056">
            <v>0</v>
          </cell>
          <cell r="AJ1056">
            <v>0</v>
          </cell>
          <cell r="AK1056">
            <v>0</v>
          </cell>
          <cell r="AL1056">
            <v>0</v>
          </cell>
          <cell r="AM1056">
            <v>0</v>
          </cell>
          <cell r="AN1056">
            <v>0</v>
          </cell>
          <cell r="AO1056">
            <v>508914</v>
          </cell>
          <cell r="AP1056">
            <v>0</v>
          </cell>
          <cell r="AQ1056">
            <v>0</v>
          </cell>
          <cell r="AR1056">
            <v>0</v>
          </cell>
          <cell r="AS1056" t="e">
            <v>#REF!</v>
          </cell>
          <cell r="AU1056" t="str">
            <v/>
          </cell>
          <cell r="AV1056" t="str">
            <v/>
          </cell>
          <cell r="AW1056">
            <v>0</v>
          </cell>
          <cell r="AX1056">
            <v>0</v>
          </cell>
          <cell r="AY1056">
            <v>0</v>
          </cell>
          <cell r="AZ1056">
            <v>0</v>
          </cell>
          <cell r="BA1056">
            <v>0</v>
          </cell>
          <cell r="BB1056">
            <v>0</v>
          </cell>
          <cell r="BC1056">
            <v>0</v>
          </cell>
          <cell r="BD1056">
            <v>0</v>
          </cell>
          <cell r="BE1056">
            <v>0</v>
          </cell>
          <cell r="BF1056">
            <v>0</v>
          </cell>
          <cell r="BG1056" t="str">
            <v/>
          </cell>
          <cell r="BH1056">
            <v>0.54938651092497248</v>
          </cell>
        </row>
        <row r="1057">
          <cell r="A1057" t="str">
            <v>2044-043</v>
          </cell>
          <cell r="B1057" t="str">
            <v xml:space="preserve">BTA-SEGUROS GENERALES SUR                         </v>
          </cell>
          <cell r="C1057">
            <v>0</v>
          </cell>
          <cell r="D1057">
            <v>0</v>
          </cell>
          <cell r="E1057">
            <v>0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0</v>
          </cell>
          <cell r="K1057">
            <v>0</v>
          </cell>
          <cell r="L1057">
            <v>0</v>
          </cell>
          <cell r="M1057">
            <v>0</v>
          </cell>
          <cell r="N1057">
            <v>0</v>
          </cell>
          <cell r="O1057">
            <v>0</v>
          </cell>
          <cell r="P1057">
            <v>0</v>
          </cell>
          <cell r="Q1057">
            <v>0</v>
          </cell>
          <cell r="R1057">
            <v>0</v>
          </cell>
          <cell r="S1057">
            <v>0</v>
          </cell>
          <cell r="T1057">
            <v>0</v>
          </cell>
          <cell r="U1057">
            <v>0</v>
          </cell>
          <cell r="V1057">
            <v>0</v>
          </cell>
          <cell r="W1057">
            <v>0</v>
          </cell>
          <cell r="X1057">
            <v>0</v>
          </cell>
          <cell r="Y1057">
            <v>167290</v>
          </cell>
          <cell r="Z1057">
            <v>0</v>
          </cell>
          <cell r="AA1057">
            <v>0</v>
          </cell>
          <cell r="AB1057">
            <v>167290</v>
          </cell>
          <cell r="AC1057">
            <v>0</v>
          </cell>
          <cell r="AD1057">
            <v>0</v>
          </cell>
          <cell r="AE1057">
            <v>0</v>
          </cell>
          <cell r="AF1057">
            <v>0</v>
          </cell>
          <cell r="AG1057">
            <v>0</v>
          </cell>
          <cell r="AH1057">
            <v>0</v>
          </cell>
          <cell r="AI1057">
            <v>0</v>
          </cell>
          <cell r="AJ1057">
            <v>0</v>
          </cell>
          <cell r="AK1057">
            <v>0</v>
          </cell>
          <cell r="AL1057">
            <v>0</v>
          </cell>
          <cell r="AM1057">
            <v>0</v>
          </cell>
          <cell r="AN1057">
            <v>0</v>
          </cell>
          <cell r="AO1057">
            <v>0</v>
          </cell>
          <cell r="AP1057">
            <v>0</v>
          </cell>
          <cell r="AQ1057">
            <v>0</v>
          </cell>
          <cell r="AR1057">
            <v>0</v>
          </cell>
          <cell r="AS1057" t="e">
            <v>#REF!</v>
          </cell>
          <cell r="AU1057" t="str">
            <v/>
          </cell>
          <cell r="AV1057" t="str">
            <v/>
          </cell>
          <cell r="AW1057">
            <v>0</v>
          </cell>
          <cell r="AX1057">
            <v>0</v>
          </cell>
          <cell r="AY1057">
            <v>0</v>
          </cell>
          <cell r="AZ1057">
            <v>0</v>
          </cell>
          <cell r="BA1057">
            <v>0</v>
          </cell>
          <cell r="BB1057">
            <v>0</v>
          </cell>
          <cell r="BC1057">
            <v>0</v>
          </cell>
          <cell r="BD1057">
            <v>0</v>
          </cell>
          <cell r="BE1057">
            <v>0</v>
          </cell>
          <cell r="BF1057">
            <v>0</v>
          </cell>
          <cell r="BG1057" t="str">
            <v/>
          </cell>
          <cell r="BH1057" t="str">
            <v/>
          </cell>
        </row>
        <row r="1058">
          <cell r="A1058" t="str">
            <v>2044-044</v>
          </cell>
          <cell r="B1058" t="str">
            <v xml:space="preserve">BQ-SERV SALUD IPS SURAMER                         </v>
          </cell>
          <cell r="C1058">
            <v>0</v>
          </cell>
          <cell r="D1058">
            <v>0</v>
          </cell>
          <cell r="E1058">
            <v>0</v>
          </cell>
          <cell r="F1058">
            <v>0</v>
          </cell>
          <cell r="G1058">
            <v>0</v>
          </cell>
          <cell r="H1058">
            <v>0</v>
          </cell>
          <cell r="I1058">
            <v>0</v>
          </cell>
          <cell r="J1058">
            <v>0</v>
          </cell>
          <cell r="K1058">
            <v>0</v>
          </cell>
          <cell r="L1058">
            <v>0</v>
          </cell>
          <cell r="M1058">
            <v>735800</v>
          </cell>
          <cell r="N1058">
            <v>0</v>
          </cell>
          <cell r="O1058">
            <v>735800</v>
          </cell>
          <cell r="P1058">
            <v>0</v>
          </cell>
          <cell r="Q1058">
            <v>0</v>
          </cell>
          <cell r="R1058">
            <v>0</v>
          </cell>
          <cell r="S1058">
            <v>0</v>
          </cell>
          <cell r="T1058">
            <v>0</v>
          </cell>
          <cell r="U1058">
            <v>0</v>
          </cell>
          <cell r="V1058">
            <v>0</v>
          </cell>
          <cell r="W1058">
            <v>0</v>
          </cell>
          <cell r="X1058">
            <v>0</v>
          </cell>
          <cell r="Y1058">
            <v>0</v>
          </cell>
          <cell r="Z1058">
            <v>0</v>
          </cell>
          <cell r="AA1058">
            <v>0</v>
          </cell>
          <cell r="AB1058">
            <v>0</v>
          </cell>
          <cell r="AC1058">
            <v>0</v>
          </cell>
          <cell r="AD1058">
            <v>0</v>
          </cell>
          <cell r="AE1058">
            <v>0</v>
          </cell>
          <cell r="AF1058">
            <v>0</v>
          </cell>
          <cell r="AG1058">
            <v>0</v>
          </cell>
          <cell r="AH1058">
            <v>0</v>
          </cell>
          <cell r="AI1058">
            <v>0</v>
          </cell>
          <cell r="AJ1058">
            <v>0</v>
          </cell>
          <cell r="AK1058">
            <v>0</v>
          </cell>
          <cell r="AL1058">
            <v>0</v>
          </cell>
          <cell r="AM1058">
            <v>0</v>
          </cell>
          <cell r="AN1058">
            <v>0</v>
          </cell>
          <cell r="AO1058">
            <v>799373</v>
          </cell>
          <cell r="AP1058">
            <v>0</v>
          </cell>
          <cell r="AQ1058">
            <v>0</v>
          </cell>
          <cell r="AR1058">
            <v>0</v>
          </cell>
          <cell r="AS1058" t="e">
            <v>#REF!</v>
          </cell>
          <cell r="AU1058" t="str">
            <v/>
          </cell>
          <cell r="AV1058" t="str">
            <v/>
          </cell>
          <cell r="AW1058">
            <v>0</v>
          </cell>
          <cell r="AX1058">
            <v>0</v>
          </cell>
          <cell r="AY1058">
            <v>0</v>
          </cell>
          <cell r="AZ1058">
            <v>0</v>
          </cell>
          <cell r="BA1058">
            <v>0</v>
          </cell>
          <cell r="BB1058">
            <v>0</v>
          </cell>
          <cell r="BC1058">
            <v>0</v>
          </cell>
          <cell r="BD1058">
            <v>0</v>
          </cell>
          <cell r="BE1058">
            <v>0</v>
          </cell>
          <cell r="BF1058">
            <v>0</v>
          </cell>
          <cell r="BG1058" t="str">
            <v/>
          </cell>
          <cell r="BH1058">
            <v>0</v>
          </cell>
        </row>
        <row r="1059">
          <cell r="A1059" t="str">
            <v>2044-045</v>
          </cell>
          <cell r="B1059" t="str">
            <v xml:space="preserve">BTA-SERV SALUD IPS SURAME                         </v>
          </cell>
          <cell r="C1059">
            <v>0</v>
          </cell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H1059">
            <v>0</v>
          </cell>
          <cell r="I1059">
            <v>0</v>
          </cell>
          <cell r="J1059">
            <v>0</v>
          </cell>
          <cell r="K1059">
            <v>0</v>
          </cell>
          <cell r="L1059">
            <v>0</v>
          </cell>
          <cell r="M1059">
            <v>42787</v>
          </cell>
          <cell r="N1059">
            <v>0</v>
          </cell>
          <cell r="O1059">
            <v>42787</v>
          </cell>
          <cell r="P1059">
            <v>0</v>
          </cell>
          <cell r="Q1059">
            <v>0</v>
          </cell>
          <cell r="R1059">
            <v>0</v>
          </cell>
          <cell r="S1059">
            <v>0</v>
          </cell>
          <cell r="T1059">
            <v>0</v>
          </cell>
          <cell r="U1059">
            <v>0</v>
          </cell>
          <cell r="V1059">
            <v>0</v>
          </cell>
          <cell r="W1059">
            <v>0</v>
          </cell>
          <cell r="X1059">
            <v>0</v>
          </cell>
          <cell r="Y1059">
            <v>11000</v>
          </cell>
          <cell r="Z1059">
            <v>0</v>
          </cell>
          <cell r="AA1059">
            <v>0</v>
          </cell>
          <cell r="AB1059">
            <v>11000</v>
          </cell>
          <cell r="AC1059">
            <v>0</v>
          </cell>
          <cell r="AD1059">
            <v>0</v>
          </cell>
          <cell r="AE1059">
            <v>0</v>
          </cell>
          <cell r="AF1059">
            <v>0</v>
          </cell>
          <cell r="AG1059">
            <v>0</v>
          </cell>
          <cell r="AH1059">
            <v>0</v>
          </cell>
          <cell r="AI1059">
            <v>0</v>
          </cell>
          <cell r="AJ1059">
            <v>0</v>
          </cell>
          <cell r="AK1059">
            <v>0</v>
          </cell>
          <cell r="AL1059">
            <v>0</v>
          </cell>
          <cell r="AM1059">
            <v>0</v>
          </cell>
          <cell r="AN1059">
            <v>0</v>
          </cell>
          <cell r="AO1059">
            <v>49633</v>
          </cell>
          <cell r="AP1059">
            <v>0</v>
          </cell>
          <cell r="AQ1059">
            <v>0</v>
          </cell>
          <cell r="AR1059">
            <v>0</v>
          </cell>
          <cell r="AS1059" t="e">
            <v>#REF!</v>
          </cell>
          <cell r="AU1059" t="str">
            <v/>
          </cell>
          <cell r="AV1059" t="str">
            <v/>
          </cell>
          <cell r="AW1059">
            <v>0</v>
          </cell>
          <cell r="AX1059">
            <v>0</v>
          </cell>
          <cell r="AY1059">
            <v>0</v>
          </cell>
          <cell r="AZ1059">
            <v>0</v>
          </cell>
          <cell r="BA1059">
            <v>0</v>
          </cell>
          <cell r="BB1059">
            <v>0</v>
          </cell>
          <cell r="BC1059">
            <v>0</v>
          </cell>
          <cell r="BD1059">
            <v>0</v>
          </cell>
          <cell r="BE1059">
            <v>0</v>
          </cell>
          <cell r="BF1059">
            <v>0</v>
          </cell>
          <cell r="BG1059" t="str">
            <v/>
          </cell>
          <cell r="BH1059">
            <v>0.25708743309883841</v>
          </cell>
        </row>
        <row r="1060">
          <cell r="A1060" t="str">
            <v>2044-046</v>
          </cell>
          <cell r="B1060" t="str">
            <v xml:space="preserve">BQ-IPS SURAMERICANA                               </v>
          </cell>
          <cell r="C1060">
            <v>0</v>
          </cell>
          <cell r="D1060">
            <v>0</v>
          </cell>
          <cell r="E1060">
            <v>0</v>
          </cell>
          <cell r="F1060">
            <v>0</v>
          </cell>
          <cell r="G1060">
            <v>0</v>
          </cell>
          <cell r="H1060">
            <v>0</v>
          </cell>
          <cell r="I1060">
            <v>0</v>
          </cell>
          <cell r="J1060">
            <v>0</v>
          </cell>
          <cell r="K1060">
            <v>0</v>
          </cell>
          <cell r="L1060">
            <v>0</v>
          </cell>
          <cell r="M1060">
            <v>0</v>
          </cell>
          <cell r="N1060">
            <v>2382450</v>
          </cell>
          <cell r="O1060">
            <v>2382450</v>
          </cell>
          <cell r="P1060">
            <v>0</v>
          </cell>
          <cell r="Q1060">
            <v>0</v>
          </cell>
          <cell r="R1060">
            <v>0</v>
          </cell>
          <cell r="S1060">
            <v>0</v>
          </cell>
          <cell r="T1060">
            <v>0</v>
          </cell>
          <cell r="U1060">
            <v>0</v>
          </cell>
          <cell r="V1060">
            <v>0</v>
          </cell>
          <cell r="W1060">
            <v>0</v>
          </cell>
          <cell r="X1060">
            <v>0</v>
          </cell>
          <cell r="Y1060">
            <v>0</v>
          </cell>
          <cell r="Z1060">
            <v>1483352</v>
          </cell>
          <cell r="AA1060">
            <v>154097</v>
          </cell>
          <cell r="AB1060">
            <v>1637449</v>
          </cell>
          <cell r="AC1060">
            <v>0</v>
          </cell>
          <cell r="AD1060">
            <v>0</v>
          </cell>
          <cell r="AE1060">
            <v>0</v>
          </cell>
          <cell r="AF1060">
            <v>0</v>
          </cell>
          <cell r="AG1060">
            <v>0</v>
          </cell>
          <cell r="AH1060">
            <v>0</v>
          </cell>
          <cell r="AI1060">
            <v>0</v>
          </cell>
          <cell r="AJ1060">
            <v>0</v>
          </cell>
          <cell r="AK1060">
            <v>0</v>
          </cell>
          <cell r="AL1060">
            <v>0</v>
          </cell>
          <cell r="AM1060">
            <v>0</v>
          </cell>
          <cell r="AN1060">
            <v>0</v>
          </cell>
          <cell r="AO1060">
            <v>2588293</v>
          </cell>
          <cell r="AP1060">
            <v>0</v>
          </cell>
          <cell r="AQ1060">
            <v>0</v>
          </cell>
          <cell r="AR1060">
            <v>0</v>
          </cell>
          <cell r="AS1060" t="e">
            <v>#REF!</v>
          </cell>
          <cell r="AU1060" t="str">
            <v/>
          </cell>
          <cell r="AV1060" t="str">
            <v/>
          </cell>
          <cell r="AW1060">
            <v>0</v>
          </cell>
          <cell r="AX1060">
            <v>0</v>
          </cell>
          <cell r="AY1060">
            <v>0</v>
          </cell>
          <cell r="AZ1060">
            <v>0</v>
          </cell>
          <cell r="BA1060">
            <v>0</v>
          </cell>
          <cell r="BB1060">
            <v>0</v>
          </cell>
          <cell r="BC1060">
            <v>0</v>
          </cell>
          <cell r="BD1060">
            <v>0</v>
          </cell>
          <cell r="BE1060">
            <v>0</v>
          </cell>
          <cell r="BF1060">
            <v>0</v>
          </cell>
          <cell r="BG1060" t="str">
            <v/>
          </cell>
          <cell r="BH1060">
            <v>0.68729627064576382</v>
          </cell>
        </row>
        <row r="1061">
          <cell r="A1061" t="str">
            <v>2044-047</v>
          </cell>
          <cell r="B1061" t="str">
            <v xml:space="preserve">BQ-IPS SURAMERICANA                               </v>
          </cell>
          <cell r="C1061">
            <v>0</v>
          </cell>
          <cell r="D1061">
            <v>0</v>
          </cell>
          <cell r="E1061">
            <v>0</v>
          </cell>
          <cell r="F1061">
            <v>0</v>
          </cell>
          <cell r="G1061">
            <v>0</v>
          </cell>
          <cell r="H1061">
            <v>0</v>
          </cell>
          <cell r="I1061">
            <v>0</v>
          </cell>
          <cell r="J1061">
            <v>0</v>
          </cell>
          <cell r="K1061">
            <v>0</v>
          </cell>
          <cell r="L1061">
            <v>0</v>
          </cell>
          <cell r="M1061">
            <v>0</v>
          </cell>
          <cell r="N1061">
            <v>2382450</v>
          </cell>
          <cell r="O1061">
            <v>2382450</v>
          </cell>
          <cell r="P1061">
            <v>0</v>
          </cell>
          <cell r="Q1061">
            <v>0</v>
          </cell>
          <cell r="R1061">
            <v>0</v>
          </cell>
          <cell r="S1061">
            <v>0</v>
          </cell>
          <cell r="T1061">
            <v>0</v>
          </cell>
          <cell r="U1061">
            <v>0</v>
          </cell>
          <cell r="V1061">
            <v>0</v>
          </cell>
          <cell r="W1061">
            <v>0</v>
          </cell>
          <cell r="X1061">
            <v>0</v>
          </cell>
          <cell r="Y1061">
            <v>0</v>
          </cell>
          <cell r="Z1061">
            <v>1481352</v>
          </cell>
          <cell r="AA1061">
            <v>120476</v>
          </cell>
          <cell r="AB1061">
            <v>1601828</v>
          </cell>
          <cell r="AC1061">
            <v>0</v>
          </cell>
          <cell r="AD1061">
            <v>0</v>
          </cell>
          <cell r="AE1061">
            <v>0</v>
          </cell>
          <cell r="AF1061">
            <v>0</v>
          </cell>
          <cell r="AG1061">
            <v>0</v>
          </cell>
          <cell r="AH1061">
            <v>0</v>
          </cell>
          <cell r="AI1061">
            <v>0</v>
          </cell>
          <cell r="AJ1061">
            <v>0</v>
          </cell>
          <cell r="AK1061">
            <v>0</v>
          </cell>
          <cell r="AL1061">
            <v>0</v>
          </cell>
          <cell r="AM1061">
            <v>0</v>
          </cell>
          <cell r="AN1061">
            <v>0</v>
          </cell>
          <cell r="AO1061">
            <v>2588293</v>
          </cell>
          <cell r="AP1061">
            <v>0</v>
          </cell>
          <cell r="AQ1061">
            <v>0</v>
          </cell>
          <cell r="AR1061">
            <v>0</v>
          </cell>
          <cell r="AS1061" t="e">
            <v>#REF!</v>
          </cell>
          <cell r="AU1061" t="str">
            <v/>
          </cell>
          <cell r="AV1061" t="str">
            <v/>
          </cell>
          <cell r="AW1061">
            <v>0</v>
          </cell>
          <cell r="AX1061">
            <v>0</v>
          </cell>
          <cell r="AY1061">
            <v>0</v>
          </cell>
          <cell r="AZ1061">
            <v>0</v>
          </cell>
          <cell r="BA1061">
            <v>0</v>
          </cell>
          <cell r="BB1061">
            <v>0</v>
          </cell>
          <cell r="BC1061">
            <v>0</v>
          </cell>
          <cell r="BD1061">
            <v>0</v>
          </cell>
          <cell r="BE1061">
            <v>0</v>
          </cell>
          <cell r="BF1061">
            <v>0</v>
          </cell>
          <cell r="BG1061" t="str">
            <v/>
          </cell>
          <cell r="BH1061">
            <v>0.67234485508615083</v>
          </cell>
        </row>
        <row r="1062">
          <cell r="A1062" t="str">
            <v>2044-048</v>
          </cell>
          <cell r="B1062" t="str">
            <v xml:space="preserve">BQ-IPS SURAMERICANA                               </v>
          </cell>
          <cell r="C1062">
            <v>0</v>
          </cell>
          <cell r="D1062">
            <v>0</v>
          </cell>
          <cell r="E1062">
            <v>0</v>
          </cell>
          <cell r="F1062">
            <v>0</v>
          </cell>
          <cell r="G1062">
            <v>0</v>
          </cell>
          <cell r="H1062">
            <v>0</v>
          </cell>
          <cell r="I1062">
            <v>0</v>
          </cell>
          <cell r="J1062">
            <v>0</v>
          </cell>
          <cell r="K1062">
            <v>0</v>
          </cell>
          <cell r="L1062">
            <v>0</v>
          </cell>
          <cell r="M1062">
            <v>0</v>
          </cell>
          <cell r="N1062">
            <v>2382450</v>
          </cell>
          <cell r="O1062">
            <v>2382450</v>
          </cell>
          <cell r="P1062">
            <v>0</v>
          </cell>
          <cell r="Q1062">
            <v>0</v>
          </cell>
          <cell r="R1062">
            <v>0</v>
          </cell>
          <cell r="S1062">
            <v>0</v>
          </cell>
          <cell r="T1062">
            <v>0</v>
          </cell>
          <cell r="U1062">
            <v>0</v>
          </cell>
          <cell r="V1062">
            <v>0</v>
          </cell>
          <cell r="W1062">
            <v>0</v>
          </cell>
          <cell r="X1062">
            <v>0</v>
          </cell>
          <cell r="Y1062">
            <v>0</v>
          </cell>
          <cell r="Z1062">
            <v>1504953</v>
          </cell>
          <cell r="AA1062">
            <v>0</v>
          </cell>
          <cell r="AB1062">
            <v>1504953</v>
          </cell>
          <cell r="AC1062">
            <v>0</v>
          </cell>
          <cell r="AD1062">
            <v>0</v>
          </cell>
          <cell r="AE1062">
            <v>0</v>
          </cell>
          <cell r="AF1062">
            <v>0</v>
          </cell>
          <cell r="AG1062">
            <v>0</v>
          </cell>
          <cell r="AH1062">
            <v>0</v>
          </cell>
          <cell r="AI1062">
            <v>0</v>
          </cell>
          <cell r="AJ1062">
            <v>0</v>
          </cell>
          <cell r="AK1062">
            <v>0</v>
          </cell>
          <cell r="AL1062">
            <v>0</v>
          </cell>
          <cell r="AM1062">
            <v>0</v>
          </cell>
          <cell r="AN1062">
            <v>0</v>
          </cell>
          <cell r="AO1062">
            <v>2588293</v>
          </cell>
          <cell r="AP1062">
            <v>0</v>
          </cell>
          <cell r="AQ1062">
            <v>0</v>
          </cell>
          <cell r="AR1062">
            <v>0</v>
          </cell>
          <cell r="AS1062" t="e">
            <v>#REF!</v>
          </cell>
          <cell r="AU1062" t="str">
            <v/>
          </cell>
          <cell r="AV1062" t="str">
            <v/>
          </cell>
          <cell r="AW1062">
            <v>0</v>
          </cell>
          <cell r="AX1062">
            <v>0</v>
          </cell>
          <cell r="AY1062">
            <v>0</v>
          </cell>
          <cell r="AZ1062">
            <v>0</v>
          </cell>
          <cell r="BA1062">
            <v>0</v>
          </cell>
          <cell r="BB1062">
            <v>0</v>
          </cell>
          <cell r="BC1062">
            <v>0</v>
          </cell>
          <cell r="BD1062">
            <v>0</v>
          </cell>
          <cell r="BE1062">
            <v>0</v>
          </cell>
          <cell r="BF1062">
            <v>0</v>
          </cell>
          <cell r="BG1062" t="str">
            <v/>
          </cell>
          <cell r="BH1062">
            <v>0.63168293143612664</v>
          </cell>
        </row>
        <row r="1063">
          <cell r="A1063" t="str">
            <v>2044-049</v>
          </cell>
          <cell r="B1063" t="str">
            <v xml:space="preserve">BTA-SEG GENERALES SURA                            </v>
          </cell>
          <cell r="C1063">
            <v>0</v>
          </cell>
          <cell r="D1063">
            <v>0</v>
          </cell>
          <cell r="E1063">
            <v>0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  <cell r="K1063">
            <v>0</v>
          </cell>
          <cell r="L1063">
            <v>0</v>
          </cell>
          <cell r="M1063">
            <v>0</v>
          </cell>
          <cell r="N1063">
            <v>10310000</v>
          </cell>
          <cell r="O1063">
            <v>10310000</v>
          </cell>
          <cell r="P1063">
            <v>0</v>
          </cell>
          <cell r="Q1063">
            <v>0</v>
          </cell>
          <cell r="R1063">
            <v>0</v>
          </cell>
          <cell r="S1063">
            <v>0</v>
          </cell>
          <cell r="T1063">
            <v>0</v>
          </cell>
          <cell r="U1063">
            <v>0</v>
          </cell>
          <cell r="V1063">
            <v>0</v>
          </cell>
          <cell r="W1063">
            <v>0</v>
          </cell>
          <cell r="X1063">
            <v>0</v>
          </cell>
          <cell r="Y1063">
            <v>0</v>
          </cell>
          <cell r="Z1063">
            <v>5328610</v>
          </cell>
          <cell r="AA1063">
            <v>274100</v>
          </cell>
          <cell r="AB1063">
            <v>5602710</v>
          </cell>
          <cell r="AC1063">
            <v>0</v>
          </cell>
          <cell r="AD1063">
            <v>0</v>
          </cell>
          <cell r="AE1063">
            <v>0</v>
          </cell>
          <cell r="AF1063">
            <v>0</v>
          </cell>
          <cell r="AG1063">
            <v>0</v>
          </cell>
          <cell r="AH1063">
            <v>0</v>
          </cell>
          <cell r="AI1063">
            <v>0</v>
          </cell>
          <cell r="AJ1063">
            <v>0</v>
          </cell>
          <cell r="AK1063">
            <v>0</v>
          </cell>
          <cell r="AL1063">
            <v>0</v>
          </cell>
          <cell r="AM1063">
            <v>0</v>
          </cell>
          <cell r="AN1063">
            <v>0</v>
          </cell>
          <cell r="AO1063">
            <v>11354815</v>
          </cell>
          <cell r="AP1063">
            <v>0</v>
          </cell>
          <cell r="AQ1063">
            <v>0</v>
          </cell>
          <cell r="AR1063">
            <v>0</v>
          </cell>
          <cell r="AS1063" t="e">
            <v>#REF!</v>
          </cell>
          <cell r="AU1063" t="str">
            <v/>
          </cell>
          <cell r="AV1063" t="str">
            <v/>
          </cell>
          <cell r="AW1063">
            <v>0</v>
          </cell>
          <cell r="AX1063">
            <v>0</v>
          </cell>
          <cell r="AY1063">
            <v>0</v>
          </cell>
          <cell r="AZ1063">
            <v>0</v>
          </cell>
          <cell r="BA1063">
            <v>0</v>
          </cell>
          <cell r="BB1063">
            <v>0</v>
          </cell>
          <cell r="BC1063">
            <v>0</v>
          </cell>
          <cell r="BD1063">
            <v>0</v>
          </cell>
          <cell r="BE1063">
            <v>0</v>
          </cell>
          <cell r="BF1063">
            <v>0</v>
          </cell>
          <cell r="BG1063" t="str">
            <v/>
          </cell>
          <cell r="BH1063">
            <v>0.54342483026188171</v>
          </cell>
        </row>
        <row r="1064">
          <cell r="A1064" t="str">
            <v>2044-051</v>
          </cell>
          <cell r="B1064" t="str">
            <v xml:space="preserve">BTA-SEG GENERALES SURAMER                         </v>
          </cell>
          <cell r="C1064">
            <v>0</v>
          </cell>
          <cell r="D1064">
            <v>0</v>
          </cell>
          <cell r="E1064">
            <v>0</v>
          </cell>
          <cell r="F1064">
            <v>0</v>
          </cell>
          <cell r="G1064">
            <v>0</v>
          </cell>
          <cell r="H1064">
            <v>0</v>
          </cell>
          <cell r="I1064">
            <v>0</v>
          </cell>
          <cell r="J1064">
            <v>0</v>
          </cell>
          <cell r="K1064">
            <v>0</v>
          </cell>
          <cell r="L1064">
            <v>0</v>
          </cell>
          <cell r="M1064">
            <v>0</v>
          </cell>
          <cell r="N1064">
            <v>0</v>
          </cell>
          <cell r="O1064">
            <v>0</v>
          </cell>
          <cell r="P1064">
            <v>0</v>
          </cell>
          <cell r="Q1064">
            <v>0</v>
          </cell>
          <cell r="R1064">
            <v>0</v>
          </cell>
          <cell r="S1064">
            <v>0</v>
          </cell>
          <cell r="T1064">
            <v>0</v>
          </cell>
          <cell r="U1064">
            <v>0</v>
          </cell>
          <cell r="V1064">
            <v>0</v>
          </cell>
          <cell r="W1064">
            <v>0</v>
          </cell>
          <cell r="X1064">
            <v>0</v>
          </cell>
          <cell r="Y1064">
            <v>0</v>
          </cell>
          <cell r="Z1064">
            <v>0</v>
          </cell>
          <cell r="AA1064">
            <v>330000</v>
          </cell>
          <cell r="AB1064">
            <v>330000</v>
          </cell>
          <cell r="AC1064">
            <v>0</v>
          </cell>
          <cell r="AD1064">
            <v>0</v>
          </cell>
          <cell r="AE1064">
            <v>0</v>
          </cell>
          <cell r="AF1064">
            <v>0</v>
          </cell>
          <cell r="AG1064">
            <v>0</v>
          </cell>
          <cell r="AH1064">
            <v>0</v>
          </cell>
          <cell r="AI1064">
            <v>0</v>
          </cell>
          <cell r="AJ1064">
            <v>0</v>
          </cell>
          <cell r="AK1064">
            <v>0</v>
          </cell>
          <cell r="AL1064">
            <v>0</v>
          </cell>
          <cell r="AM1064">
            <v>0</v>
          </cell>
          <cell r="AN1064">
            <v>0</v>
          </cell>
          <cell r="AO1064">
            <v>0</v>
          </cell>
          <cell r="AP1064">
            <v>0</v>
          </cell>
          <cell r="AQ1064">
            <v>0</v>
          </cell>
          <cell r="AR1064">
            <v>0</v>
          </cell>
          <cell r="AS1064" t="e">
            <v>#REF!</v>
          </cell>
          <cell r="AU1064" t="str">
            <v/>
          </cell>
          <cell r="AV1064" t="str">
            <v/>
          </cell>
          <cell r="AW1064">
            <v>0</v>
          </cell>
          <cell r="AX1064">
            <v>0</v>
          </cell>
          <cell r="AY1064">
            <v>0</v>
          </cell>
          <cell r="AZ1064">
            <v>0</v>
          </cell>
          <cell r="BA1064">
            <v>0</v>
          </cell>
          <cell r="BB1064">
            <v>0</v>
          </cell>
          <cell r="BC1064">
            <v>0</v>
          </cell>
          <cell r="BD1064">
            <v>0</v>
          </cell>
          <cell r="BE1064">
            <v>0</v>
          </cell>
          <cell r="BF1064">
            <v>0</v>
          </cell>
          <cell r="BG1064" t="str">
            <v/>
          </cell>
          <cell r="BH1064" t="str">
            <v/>
          </cell>
        </row>
        <row r="1065">
          <cell r="A1065" t="str">
            <v>2044-053</v>
          </cell>
          <cell r="B1065" t="str">
            <v xml:space="preserve">BMGA-SEG GENERALES SURA                           </v>
          </cell>
          <cell r="C1065">
            <v>0</v>
          </cell>
          <cell r="D1065">
            <v>0</v>
          </cell>
          <cell r="E1065">
            <v>0</v>
          </cell>
          <cell r="F1065">
            <v>0</v>
          </cell>
          <cell r="G1065">
            <v>0</v>
          </cell>
          <cell r="H1065">
            <v>0</v>
          </cell>
          <cell r="I1065">
            <v>0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  <cell r="N1065">
            <v>257400</v>
          </cell>
          <cell r="O1065">
            <v>257400</v>
          </cell>
          <cell r="P1065">
            <v>0</v>
          </cell>
          <cell r="Q1065">
            <v>0</v>
          </cell>
          <cell r="R1065">
            <v>0</v>
          </cell>
          <cell r="S1065">
            <v>0</v>
          </cell>
          <cell r="T1065">
            <v>0</v>
          </cell>
          <cell r="U1065">
            <v>0</v>
          </cell>
          <cell r="V1065">
            <v>0</v>
          </cell>
          <cell r="W1065">
            <v>0</v>
          </cell>
          <cell r="X1065">
            <v>0</v>
          </cell>
          <cell r="Y1065">
            <v>0</v>
          </cell>
          <cell r="Z1065">
            <v>0</v>
          </cell>
          <cell r="AA1065">
            <v>0</v>
          </cell>
          <cell r="AB1065">
            <v>0</v>
          </cell>
          <cell r="AC1065">
            <v>0</v>
          </cell>
          <cell r="AD1065">
            <v>0</v>
          </cell>
          <cell r="AE1065">
            <v>0</v>
          </cell>
          <cell r="AF1065">
            <v>0</v>
          </cell>
          <cell r="AG1065">
            <v>0</v>
          </cell>
          <cell r="AH1065">
            <v>0</v>
          </cell>
          <cell r="AI1065">
            <v>0</v>
          </cell>
          <cell r="AJ1065">
            <v>0</v>
          </cell>
          <cell r="AK1065">
            <v>0</v>
          </cell>
          <cell r="AL1065">
            <v>0</v>
          </cell>
          <cell r="AM1065">
            <v>0</v>
          </cell>
          <cell r="AN1065">
            <v>0</v>
          </cell>
          <cell r="AO1065">
            <v>280257</v>
          </cell>
          <cell r="AP1065">
            <v>0</v>
          </cell>
          <cell r="AQ1065">
            <v>0</v>
          </cell>
          <cell r="AR1065">
            <v>0</v>
          </cell>
          <cell r="AS1065" t="e">
            <v>#REF!</v>
          </cell>
          <cell r="AU1065" t="str">
            <v/>
          </cell>
          <cell r="AV1065" t="str">
            <v/>
          </cell>
          <cell r="AW1065">
            <v>0</v>
          </cell>
          <cell r="AX1065">
            <v>0</v>
          </cell>
          <cell r="AY1065">
            <v>0</v>
          </cell>
          <cell r="AZ1065">
            <v>0</v>
          </cell>
          <cell r="BA1065">
            <v>0</v>
          </cell>
          <cell r="BB1065">
            <v>0</v>
          </cell>
          <cell r="BC1065">
            <v>0</v>
          </cell>
          <cell r="BD1065">
            <v>0</v>
          </cell>
          <cell r="BE1065">
            <v>0</v>
          </cell>
          <cell r="BF1065">
            <v>0</v>
          </cell>
          <cell r="BG1065" t="str">
            <v/>
          </cell>
          <cell r="BH1065">
            <v>0</v>
          </cell>
        </row>
        <row r="1066">
          <cell r="A1066" t="str">
            <v>2044-054</v>
          </cell>
          <cell r="B1066" t="str">
            <v xml:space="preserve">BQ-SERV DE SALUD IPS                              </v>
          </cell>
          <cell r="C1066">
            <v>0</v>
          </cell>
          <cell r="D1066">
            <v>0</v>
          </cell>
          <cell r="E1066">
            <v>0</v>
          </cell>
          <cell r="F1066">
            <v>0</v>
          </cell>
          <cell r="G1066">
            <v>0</v>
          </cell>
          <cell r="H1066">
            <v>0</v>
          </cell>
          <cell r="I1066">
            <v>0</v>
          </cell>
          <cell r="J1066">
            <v>0</v>
          </cell>
          <cell r="K1066">
            <v>0</v>
          </cell>
          <cell r="L1066">
            <v>0</v>
          </cell>
          <cell r="M1066">
            <v>0</v>
          </cell>
          <cell r="N1066">
            <v>45500</v>
          </cell>
          <cell r="O1066">
            <v>45500</v>
          </cell>
          <cell r="P1066">
            <v>0</v>
          </cell>
          <cell r="Q1066">
            <v>0</v>
          </cell>
          <cell r="R1066">
            <v>0</v>
          </cell>
          <cell r="S1066">
            <v>0</v>
          </cell>
          <cell r="T1066">
            <v>0</v>
          </cell>
          <cell r="U1066">
            <v>0</v>
          </cell>
          <cell r="V1066">
            <v>0</v>
          </cell>
          <cell r="W1066">
            <v>0</v>
          </cell>
          <cell r="X1066">
            <v>0</v>
          </cell>
          <cell r="Y1066">
            <v>0</v>
          </cell>
          <cell r="Z1066">
            <v>0</v>
          </cell>
          <cell r="AA1066">
            <v>0</v>
          </cell>
          <cell r="AB1066">
            <v>0</v>
          </cell>
          <cell r="AC1066">
            <v>0</v>
          </cell>
          <cell r="AD1066">
            <v>0</v>
          </cell>
          <cell r="AE1066">
            <v>0</v>
          </cell>
          <cell r="AF1066">
            <v>0</v>
          </cell>
          <cell r="AG1066">
            <v>0</v>
          </cell>
          <cell r="AH1066">
            <v>0</v>
          </cell>
          <cell r="AI1066">
            <v>0</v>
          </cell>
          <cell r="AJ1066">
            <v>0</v>
          </cell>
          <cell r="AK1066">
            <v>0</v>
          </cell>
          <cell r="AL1066">
            <v>0</v>
          </cell>
          <cell r="AM1066">
            <v>0</v>
          </cell>
          <cell r="AN1066">
            <v>0</v>
          </cell>
          <cell r="AO1066">
            <v>49431</v>
          </cell>
          <cell r="AP1066">
            <v>0</v>
          </cell>
          <cell r="AQ1066">
            <v>0</v>
          </cell>
          <cell r="AR1066">
            <v>0</v>
          </cell>
          <cell r="AS1066" t="e">
            <v>#REF!</v>
          </cell>
          <cell r="AU1066" t="str">
            <v/>
          </cell>
          <cell r="AV1066" t="str">
            <v/>
          </cell>
          <cell r="AW1066">
            <v>0</v>
          </cell>
          <cell r="AX1066">
            <v>0</v>
          </cell>
          <cell r="AY1066">
            <v>0</v>
          </cell>
          <cell r="AZ1066">
            <v>0</v>
          </cell>
          <cell r="BA1066">
            <v>0</v>
          </cell>
          <cell r="BB1066">
            <v>0</v>
          </cell>
          <cell r="BC1066">
            <v>0</v>
          </cell>
          <cell r="BD1066">
            <v>0</v>
          </cell>
          <cell r="BE1066">
            <v>0</v>
          </cell>
          <cell r="BF1066">
            <v>0</v>
          </cell>
          <cell r="BG1066" t="str">
            <v/>
          </cell>
          <cell r="BH1066">
            <v>0</v>
          </cell>
        </row>
        <row r="1067">
          <cell r="A1067" t="str">
            <v>2044-055</v>
          </cell>
          <cell r="B1067" t="str">
            <v xml:space="preserve">BQ-SERV DE SALUD IPS                              </v>
          </cell>
          <cell r="C1067">
            <v>0</v>
          </cell>
          <cell r="D1067">
            <v>0</v>
          </cell>
          <cell r="E1067">
            <v>0</v>
          </cell>
          <cell r="F1067">
            <v>0</v>
          </cell>
          <cell r="G1067">
            <v>0</v>
          </cell>
          <cell r="H1067">
            <v>0</v>
          </cell>
          <cell r="I1067">
            <v>0</v>
          </cell>
          <cell r="J1067">
            <v>0</v>
          </cell>
          <cell r="K1067">
            <v>0</v>
          </cell>
          <cell r="L1067">
            <v>0</v>
          </cell>
          <cell r="M1067">
            <v>0</v>
          </cell>
          <cell r="N1067">
            <v>45500</v>
          </cell>
          <cell r="O1067">
            <v>45500</v>
          </cell>
          <cell r="P1067">
            <v>0</v>
          </cell>
          <cell r="Q1067">
            <v>0</v>
          </cell>
          <cell r="R1067">
            <v>0</v>
          </cell>
          <cell r="S1067">
            <v>0</v>
          </cell>
          <cell r="T1067">
            <v>0</v>
          </cell>
          <cell r="U1067">
            <v>0</v>
          </cell>
          <cell r="V1067">
            <v>0</v>
          </cell>
          <cell r="W1067">
            <v>0</v>
          </cell>
          <cell r="X1067">
            <v>0</v>
          </cell>
          <cell r="Y1067">
            <v>0</v>
          </cell>
          <cell r="Z1067">
            <v>0</v>
          </cell>
          <cell r="AA1067">
            <v>15000</v>
          </cell>
          <cell r="AB1067">
            <v>15000</v>
          </cell>
          <cell r="AC1067">
            <v>0</v>
          </cell>
          <cell r="AD1067">
            <v>0</v>
          </cell>
          <cell r="AE1067">
            <v>0</v>
          </cell>
          <cell r="AF1067">
            <v>0</v>
          </cell>
          <cell r="AG1067">
            <v>0</v>
          </cell>
          <cell r="AH1067">
            <v>0</v>
          </cell>
          <cell r="AI1067">
            <v>0</v>
          </cell>
          <cell r="AJ1067">
            <v>0</v>
          </cell>
          <cell r="AK1067">
            <v>0</v>
          </cell>
          <cell r="AL1067">
            <v>0</v>
          </cell>
          <cell r="AM1067">
            <v>0</v>
          </cell>
          <cell r="AN1067">
            <v>0</v>
          </cell>
          <cell r="AO1067">
            <v>49431</v>
          </cell>
          <cell r="AP1067">
            <v>0</v>
          </cell>
          <cell r="AQ1067">
            <v>0</v>
          </cell>
          <cell r="AR1067">
            <v>0</v>
          </cell>
          <cell r="AS1067" t="e">
            <v>#REF!</v>
          </cell>
          <cell r="AU1067" t="str">
            <v/>
          </cell>
          <cell r="AV1067" t="str">
            <v/>
          </cell>
          <cell r="AW1067">
            <v>0</v>
          </cell>
          <cell r="AX1067">
            <v>0</v>
          </cell>
          <cell r="AY1067">
            <v>0</v>
          </cell>
          <cell r="AZ1067">
            <v>0</v>
          </cell>
          <cell r="BA1067">
            <v>0</v>
          </cell>
          <cell r="BB1067">
            <v>0</v>
          </cell>
          <cell r="BC1067">
            <v>0</v>
          </cell>
          <cell r="BD1067">
            <v>0</v>
          </cell>
          <cell r="BE1067">
            <v>0</v>
          </cell>
          <cell r="BF1067">
            <v>0</v>
          </cell>
          <cell r="BG1067" t="str">
            <v/>
          </cell>
          <cell r="BH1067">
            <v>0.32967032967032966</v>
          </cell>
        </row>
        <row r="1068">
          <cell r="A1068" t="str">
            <v>2044-056</v>
          </cell>
          <cell r="B1068" t="str">
            <v xml:space="preserve">BQ-DINAMICA IPS SA                                </v>
          </cell>
          <cell r="C1068">
            <v>0</v>
          </cell>
          <cell r="D1068">
            <v>0</v>
          </cell>
          <cell r="E1068">
            <v>0</v>
          </cell>
          <cell r="F1068">
            <v>0</v>
          </cell>
          <cell r="G1068">
            <v>0</v>
          </cell>
          <cell r="H1068">
            <v>0</v>
          </cell>
          <cell r="I1068">
            <v>0</v>
          </cell>
          <cell r="J1068">
            <v>0</v>
          </cell>
          <cell r="K1068">
            <v>0</v>
          </cell>
          <cell r="L1068">
            <v>0</v>
          </cell>
          <cell r="M1068">
            <v>0</v>
          </cell>
          <cell r="N1068">
            <v>87500</v>
          </cell>
          <cell r="O1068">
            <v>87500</v>
          </cell>
          <cell r="P1068">
            <v>0</v>
          </cell>
          <cell r="Q1068">
            <v>0</v>
          </cell>
          <cell r="R1068">
            <v>0</v>
          </cell>
          <cell r="S1068">
            <v>0</v>
          </cell>
          <cell r="T1068">
            <v>0</v>
          </cell>
          <cell r="U1068">
            <v>0</v>
          </cell>
          <cell r="V1068">
            <v>0</v>
          </cell>
          <cell r="W1068">
            <v>0</v>
          </cell>
          <cell r="X1068">
            <v>0</v>
          </cell>
          <cell r="Y1068">
            <v>0</v>
          </cell>
          <cell r="Z1068">
            <v>0</v>
          </cell>
          <cell r="AA1068">
            <v>0</v>
          </cell>
          <cell r="AB1068">
            <v>0</v>
          </cell>
          <cell r="AC1068">
            <v>0</v>
          </cell>
          <cell r="AD1068">
            <v>0</v>
          </cell>
          <cell r="AE1068">
            <v>0</v>
          </cell>
          <cell r="AF1068">
            <v>0</v>
          </cell>
          <cell r="AG1068">
            <v>0</v>
          </cell>
          <cell r="AH1068">
            <v>0</v>
          </cell>
          <cell r="AI1068">
            <v>0</v>
          </cell>
          <cell r="AJ1068">
            <v>0</v>
          </cell>
          <cell r="AK1068">
            <v>0</v>
          </cell>
          <cell r="AL1068">
            <v>0</v>
          </cell>
          <cell r="AM1068">
            <v>0</v>
          </cell>
          <cell r="AN1068">
            <v>0</v>
          </cell>
          <cell r="AO1068">
            <v>95060</v>
          </cell>
          <cell r="AP1068">
            <v>0</v>
          </cell>
          <cell r="AQ1068">
            <v>0</v>
          </cell>
          <cell r="AR1068">
            <v>0</v>
          </cell>
          <cell r="AS1068" t="e">
            <v>#REF!</v>
          </cell>
          <cell r="AU1068" t="str">
            <v/>
          </cell>
          <cell r="AV1068" t="str">
            <v/>
          </cell>
          <cell r="AW1068">
            <v>0</v>
          </cell>
          <cell r="AX1068">
            <v>0</v>
          </cell>
          <cell r="AY1068">
            <v>0</v>
          </cell>
          <cell r="AZ1068">
            <v>0</v>
          </cell>
          <cell r="BA1068">
            <v>0</v>
          </cell>
          <cell r="BB1068">
            <v>0</v>
          </cell>
          <cell r="BC1068">
            <v>0</v>
          </cell>
          <cell r="BD1068">
            <v>0</v>
          </cell>
          <cell r="BE1068">
            <v>0</v>
          </cell>
          <cell r="BF1068">
            <v>0</v>
          </cell>
          <cell r="BG1068" t="str">
            <v/>
          </cell>
          <cell r="BH1068">
            <v>0</v>
          </cell>
        </row>
        <row r="1069">
          <cell r="A1069" t="str">
            <v>2044-057</v>
          </cell>
          <cell r="B1069" t="str">
            <v xml:space="preserve">CUC-SURA SEGUROS GRALES                           </v>
          </cell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H1069">
            <v>0</v>
          </cell>
          <cell r="I1069">
            <v>0</v>
          </cell>
          <cell r="J1069">
            <v>0</v>
          </cell>
          <cell r="K1069">
            <v>0</v>
          </cell>
          <cell r="L1069">
            <v>0</v>
          </cell>
          <cell r="M1069">
            <v>0</v>
          </cell>
          <cell r="N1069">
            <v>465000</v>
          </cell>
          <cell r="O1069">
            <v>465000</v>
          </cell>
          <cell r="P1069">
            <v>0</v>
          </cell>
          <cell r="Q1069">
            <v>0</v>
          </cell>
          <cell r="R1069">
            <v>0</v>
          </cell>
          <cell r="S1069">
            <v>0</v>
          </cell>
          <cell r="T1069">
            <v>0</v>
          </cell>
          <cell r="U1069">
            <v>0</v>
          </cell>
          <cell r="V1069">
            <v>0</v>
          </cell>
          <cell r="W1069">
            <v>0</v>
          </cell>
          <cell r="X1069">
            <v>0</v>
          </cell>
          <cell r="Y1069">
            <v>0</v>
          </cell>
          <cell r="Z1069">
            <v>0</v>
          </cell>
          <cell r="AA1069">
            <v>0</v>
          </cell>
          <cell r="AB1069">
            <v>0</v>
          </cell>
          <cell r="AC1069">
            <v>0</v>
          </cell>
          <cell r="AD1069">
            <v>0</v>
          </cell>
          <cell r="AE1069">
            <v>0</v>
          </cell>
          <cell r="AF1069">
            <v>0</v>
          </cell>
          <cell r="AG1069">
            <v>0</v>
          </cell>
          <cell r="AH1069">
            <v>0</v>
          </cell>
          <cell r="AI1069">
            <v>0</v>
          </cell>
          <cell r="AJ1069">
            <v>0</v>
          </cell>
          <cell r="AK1069">
            <v>0</v>
          </cell>
          <cell r="AL1069">
            <v>0</v>
          </cell>
          <cell r="AM1069">
            <v>0</v>
          </cell>
          <cell r="AN1069">
            <v>0</v>
          </cell>
          <cell r="AO1069">
            <v>506850</v>
          </cell>
          <cell r="AP1069">
            <v>0</v>
          </cell>
          <cell r="AQ1069">
            <v>0</v>
          </cell>
          <cell r="AR1069">
            <v>0</v>
          </cell>
          <cell r="AS1069" t="e">
            <v>#REF!</v>
          </cell>
          <cell r="AU1069" t="str">
            <v/>
          </cell>
          <cell r="AV1069" t="str">
            <v/>
          </cell>
          <cell r="AW1069">
            <v>0</v>
          </cell>
          <cell r="AX1069">
            <v>0</v>
          </cell>
          <cell r="AY1069">
            <v>0</v>
          </cell>
          <cell r="AZ1069">
            <v>0</v>
          </cell>
          <cell r="BA1069">
            <v>0</v>
          </cell>
          <cell r="BB1069">
            <v>0</v>
          </cell>
          <cell r="BC1069">
            <v>0</v>
          </cell>
          <cell r="BD1069">
            <v>0</v>
          </cell>
          <cell r="BE1069">
            <v>0</v>
          </cell>
          <cell r="BF1069">
            <v>0</v>
          </cell>
          <cell r="BG1069" t="str">
            <v/>
          </cell>
          <cell r="BH1069">
            <v>0</v>
          </cell>
        </row>
        <row r="1070">
          <cell r="A1070" t="str">
            <v>2044-058</v>
          </cell>
          <cell r="B1070" t="str">
            <v xml:space="preserve">BQ-IPS SURA                                       </v>
          </cell>
          <cell r="C1070">
            <v>0</v>
          </cell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H1070">
            <v>0</v>
          </cell>
          <cell r="I1070">
            <v>0</v>
          </cell>
          <cell r="J1070">
            <v>0</v>
          </cell>
          <cell r="K1070">
            <v>0</v>
          </cell>
          <cell r="L1070">
            <v>0</v>
          </cell>
          <cell r="M1070">
            <v>0</v>
          </cell>
          <cell r="N1070">
            <v>24700</v>
          </cell>
          <cell r="O1070">
            <v>24700</v>
          </cell>
          <cell r="P1070">
            <v>0</v>
          </cell>
          <cell r="Q1070">
            <v>0</v>
          </cell>
          <cell r="R1070">
            <v>0</v>
          </cell>
          <cell r="S1070">
            <v>0</v>
          </cell>
          <cell r="T1070">
            <v>0</v>
          </cell>
          <cell r="U1070">
            <v>0</v>
          </cell>
          <cell r="V1070">
            <v>0</v>
          </cell>
          <cell r="W1070">
            <v>0</v>
          </cell>
          <cell r="X1070">
            <v>0</v>
          </cell>
          <cell r="Y1070">
            <v>0</v>
          </cell>
          <cell r="Z1070">
            <v>0</v>
          </cell>
          <cell r="AA1070">
            <v>0</v>
          </cell>
          <cell r="AB1070">
            <v>0</v>
          </cell>
          <cell r="AC1070">
            <v>0</v>
          </cell>
          <cell r="AD1070">
            <v>0</v>
          </cell>
          <cell r="AE1070">
            <v>0</v>
          </cell>
          <cell r="AF1070">
            <v>0</v>
          </cell>
          <cell r="AG1070">
            <v>0</v>
          </cell>
          <cell r="AH1070">
            <v>0</v>
          </cell>
          <cell r="AI1070">
            <v>0</v>
          </cell>
          <cell r="AJ1070">
            <v>0</v>
          </cell>
          <cell r="AK1070">
            <v>0</v>
          </cell>
          <cell r="AL1070">
            <v>0</v>
          </cell>
          <cell r="AM1070">
            <v>0</v>
          </cell>
          <cell r="AN1070">
            <v>0</v>
          </cell>
          <cell r="AO1070">
            <v>26833</v>
          </cell>
          <cell r="AP1070">
            <v>0</v>
          </cell>
          <cell r="AQ1070">
            <v>0</v>
          </cell>
          <cell r="AR1070">
            <v>0</v>
          </cell>
          <cell r="AS1070" t="e">
            <v>#REF!</v>
          </cell>
          <cell r="AU1070" t="str">
            <v/>
          </cell>
          <cell r="AV1070" t="str">
            <v/>
          </cell>
          <cell r="AW1070">
            <v>0</v>
          </cell>
          <cell r="AX1070">
            <v>0</v>
          </cell>
          <cell r="AY1070">
            <v>0</v>
          </cell>
          <cell r="AZ1070">
            <v>0</v>
          </cell>
          <cell r="BA1070">
            <v>0</v>
          </cell>
          <cell r="BB1070">
            <v>0</v>
          </cell>
          <cell r="BC1070">
            <v>0</v>
          </cell>
          <cell r="BD1070">
            <v>0</v>
          </cell>
          <cell r="BE1070">
            <v>0</v>
          </cell>
          <cell r="BF1070">
            <v>0</v>
          </cell>
          <cell r="BG1070" t="str">
            <v/>
          </cell>
          <cell r="BH1070">
            <v>0</v>
          </cell>
        </row>
        <row r="1071">
          <cell r="A1071" t="str">
            <v>2044-059</v>
          </cell>
          <cell r="B1071" t="str">
            <v xml:space="preserve">BQ-EPS Y MEDICINA PREPAGA                         </v>
          </cell>
          <cell r="C1071">
            <v>0</v>
          </cell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  <cell r="K1071">
            <v>0</v>
          </cell>
          <cell r="L1071">
            <v>0</v>
          </cell>
          <cell r="M1071">
            <v>0</v>
          </cell>
          <cell r="N1071">
            <v>244400</v>
          </cell>
          <cell r="O1071">
            <v>244400</v>
          </cell>
          <cell r="P1071">
            <v>0</v>
          </cell>
          <cell r="Q1071">
            <v>0</v>
          </cell>
          <cell r="R1071">
            <v>0</v>
          </cell>
          <cell r="S1071">
            <v>0</v>
          </cell>
          <cell r="T1071">
            <v>0</v>
          </cell>
          <cell r="U1071">
            <v>0</v>
          </cell>
          <cell r="V1071">
            <v>0</v>
          </cell>
          <cell r="W1071">
            <v>0</v>
          </cell>
          <cell r="X1071">
            <v>0</v>
          </cell>
          <cell r="Y1071">
            <v>0</v>
          </cell>
          <cell r="Z1071">
            <v>0</v>
          </cell>
          <cell r="AA1071">
            <v>0</v>
          </cell>
          <cell r="AB1071">
            <v>0</v>
          </cell>
          <cell r="AC1071">
            <v>0</v>
          </cell>
          <cell r="AD1071">
            <v>0</v>
          </cell>
          <cell r="AE1071">
            <v>0</v>
          </cell>
          <cell r="AF1071">
            <v>0</v>
          </cell>
          <cell r="AG1071">
            <v>0</v>
          </cell>
          <cell r="AH1071">
            <v>0</v>
          </cell>
          <cell r="AI1071">
            <v>0</v>
          </cell>
          <cell r="AJ1071">
            <v>0</v>
          </cell>
          <cell r="AK1071">
            <v>0</v>
          </cell>
          <cell r="AL1071">
            <v>0</v>
          </cell>
          <cell r="AM1071">
            <v>0</v>
          </cell>
          <cell r="AN1071">
            <v>0</v>
          </cell>
          <cell r="AO1071">
            <v>265516</v>
          </cell>
          <cell r="AP1071">
            <v>0</v>
          </cell>
          <cell r="AQ1071">
            <v>0</v>
          </cell>
          <cell r="AR1071">
            <v>0</v>
          </cell>
          <cell r="AS1071" t="e">
            <v>#REF!</v>
          </cell>
          <cell r="AU1071" t="str">
            <v/>
          </cell>
          <cell r="AV1071" t="str">
            <v/>
          </cell>
          <cell r="AW1071">
            <v>0</v>
          </cell>
          <cell r="AX1071">
            <v>0</v>
          </cell>
          <cell r="AY1071">
            <v>0</v>
          </cell>
          <cell r="AZ1071">
            <v>0</v>
          </cell>
          <cell r="BA1071">
            <v>0</v>
          </cell>
          <cell r="BB1071">
            <v>0</v>
          </cell>
          <cell r="BC1071">
            <v>0</v>
          </cell>
          <cell r="BD1071">
            <v>0</v>
          </cell>
          <cell r="BE1071">
            <v>0</v>
          </cell>
          <cell r="BF1071">
            <v>0</v>
          </cell>
          <cell r="BG1071" t="str">
            <v/>
          </cell>
          <cell r="BH1071">
            <v>0</v>
          </cell>
        </row>
        <row r="1072">
          <cell r="A1072" t="str">
            <v>2044-060</v>
          </cell>
          <cell r="B1072" t="str">
            <v xml:space="preserve">BQ-SEGURO DE RIESGOS LABO                         </v>
          </cell>
          <cell r="C1072">
            <v>0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H1072">
            <v>0</v>
          </cell>
          <cell r="I1072">
            <v>0</v>
          </cell>
          <cell r="J1072">
            <v>0</v>
          </cell>
          <cell r="K1072">
            <v>0</v>
          </cell>
          <cell r="L1072">
            <v>0</v>
          </cell>
          <cell r="M1072">
            <v>0</v>
          </cell>
          <cell r="N1072">
            <v>91000</v>
          </cell>
          <cell r="O1072">
            <v>91000</v>
          </cell>
          <cell r="P1072">
            <v>0</v>
          </cell>
          <cell r="Q1072">
            <v>0</v>
          </cell>
          <cell r="R1072">
            <v>0</v>
          </cell>
          <cell r="S1072">
            <v>0</v>
          </cell>
          <cell r="T1072">
            <v>0</v>
          </cell>
          <cell r="U1072">
            <v>0</v>
          </cell>
          <cell r="V1072">
            <v>0</v>
          </cell>
          <cell r="W1072">
            <v>0</v>
          </cell>
          <cell r="X1072">
            <v>0</v>
          </cell>
          <cell r="Y1072">
            <v>0</v>
          </cell>
          <cell r="Z1072">
            <v>0</v>
          </cell>
          <cell r="AA1072">
            <v>0</v>
          </cell>
          <cell r="AB1072">
            <v>0</v>
          </cell>
          <cell r="AC1072">
            <v>0</v>
          </cell>
          <cell r="AD1072">
            <v>0</v>
          </cell>
          <cell r="AE1072">
            <v>0</v>
          </cell>
          <cell r="AF1072">
            <v>0</v>
          </cell>
          <cell r="AG1072">
            <v>0</v>
          </cell>
          <cell r="AH1072">
            <v>0</v>
          </cell>
          <cell r="AI1072">
            <v>0</v>
          </cell>
          <cell r="AJ1072">
            <v>0</v>
          </cell>
          <cell r="AK1072">
            <v>0</v>
          </cell>
          <cell r="AL1072">
            <v>0</v>
          </cell>
          <cell r="AM1072">
            <v>0</v>
          </cell>
          <cell r="AN1072">
            <v>0</v>
          </cell>
          <cell r="AO1072">
            <v>98862</v>
          </cell>
          <cell r="AP1072">
            <v>0</v>
          </cell>
          <cell r="AQ1072">
            <v>0</v>
          </cell>
          <cell r="AR1072">
            <v>0</v>
          </cell>
          <cell r="AS1072" t="e">
            <v>#REF!</v>
          </cell>
          <cell r="AU1072" t="str">
            <v/>
          </cell>
          <cell r="AV1072" t="str">
            <v/>
          </cell>
          <cell r="AW1072">
            <v>0</v>
          </cell>
          <cell r="AX1072">
            <v>0</v>
          </cell>
          <cell r="AY1072">
            <v>0</v>
          </cell>
          <cell r="AZ1072">
            <v>0</v>
          </cell>
          <cell r="BA1072">
            <v>0</v>
          </cell>
          <cell r="BB1072">
            <v>0</v>
          </cell>
          <cell r="BC1072">
            <v>0</v>
          </cell>
          <cell r="BD1072">
            <v>0</v>
          </cell>
          <cell r="BE1072">
            <v>0</v>
          </cell>
          <cell r="BF1072">
            <v>0</v>
          </cell>
          <cell r="BG1072" t="str">
            <v/>
          </cell>
          <cell r="BH1072">
            <v>0</v>
          </cell>
        </row>
        <row r="1073">
          <cell r="A1073" t="str">
            <v>2044-061</v>
          </cell>
          <cell r="B1073" t="str">
            <v xml:space="preserve">BQ-SURA SEGUROS GRALES                            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  <cell r="N1073">
            <v>273000</v>
          </cell>
          <cell r="O1073">
            <v>273000</v>
          </cell>
          <cell r="P1073">
            <v>0</v>
          </cell>
          <cell r="Q1073">
            <v>0</v>
          </cell>
          <cell r="R1073">
            <v>0</v>
          </cell>
          <cell r="S1073">
            <v>0</v>
          </cell>
          <cell r="T1073">
            <v>0</v>
          </cell>
          <cell r="U1073">
            <v>0</v>
          </cell>
          <cell r="V1073">
            <v>0</v>
          </cell>
          <cell r="W1073">
            <v>0</v>
          </cell>
          <cell r="X1073">
            <v>0</v>
          </cell>
          <cell r="Y1073">
            <v>0</v>
          </cell>
          <cell r="Z1073">
            <v>0</v>
          </cell>
          <cell r="AA1073">
            <v>0</v>
          </cell>
          <cell r="AB1073">
            <v>0</v>
          </cell>
          <cell r="AC1073">
            <v>0</v>
          </cell>
          <cell r="AD1073">
            <v>0</v>
          </cell>
          <cell r="AE1073">
            <v>0</v>
          </cell>
          <cell r="AF1073">
            <v>0</v>
          </cell>
          <cell r="AG1073">
            <v>0</v>
          </cell>
          <cell r="AH1073">
            <v>0</v>
          </cell>
          <cell r="AI1073">
            <v>0</v>
          </cell>
          <cell r="AJ1073">
            <v>0</v>
          </cell>
          <cell r="AK1073">
            <v>0</v>
          </cell>
          <cell r="AL1073">
            <v>0</v>
          </cell>
          <cell r="AM1073">
            <v>0</v>
          </cell>
          <cell r="AN1073">
            <v>0</v>
          </cell>
          <cell r="AO1073">
            <v>296587</v>
          </cell>
          <cell r="AP1073">
            <v>0</v>
          </cell>
          <cell r="AQ1073">
            <v>0</v>
          </cell>
          <cell r="AR1073">
            <v>0</v>
          </cell>
          <cell r="AS1073" t="e">
            <v>#REF!</v>
          </cell>
          <cell r="AU1073" t="str">
            <v/>
          </cell>
          <cell r="AV1073" t="str">
            <v/>
          </cell>
          <cell r="AW1073">
            <v>0</v>
          </cell>
          <cell r="AX1073">
            <v>0</v>
          </cell>
          <cell r="AY1073">
            <v>0</v>
          </cell>
          <cell r="AZ1073">
            <v>0</v>
          </cell>
          <cell r="BA1073">
            <v>0</v>
          </cell>
          <cell r="BB1073">
            <v>0</v>
          </cell>
          <cell r="BC1073">
            <v>0</v>
          </cell>
          <cell r="BD1073">
            <v>0</v>
          </cell>
          <cell r="BE1073">
            <v>0</v>
          </cell>
          <cell r="BF1073">
            <v>0</v>
          </cell>
          <cell r="BG1073" t="str">
            <v/>
          </cell>
          <cell r="BH1073">
            <v>0</v>
          </cell>
        </row>
        <row r="1074">
          <cell r="A1074" t="str">
            <v>2045-001</v>
          </cell>
          <cell r="B1074" t="str">
            <v xml:space="preserve">ARM-AVIANCA                                       </v>
          </cell>
          <cell r="C1074">
            <v>0</v>
          </cell>
          <cell r="D1074">
            <v>1057140</v>
          </cell>
          <cell r="E1074">
            <v>0</v>
          </cell>
          <cell r="F1074">
            <v>707546</v>
          </cell>
          <cell r="G1074">
            <v>333925</v>
          </cell>
          <cell r="H1074">
            <v>373622</v>
          </cell>
          <cell r="I1074">
            <v>0</v>
          </cell>
          <cell r="J1074">
            <v>747244</v>
          </cell>
          <cell r="K1074">
            <v>373622</v>
          </cell>
          <cell r="L1074">
            <v>0</v>
          </cell>
          <cell r="M1074">
            <v>747244</v>
          </cell>
          <cell r="N1074">
            <v>373622</v>
          </cell>
          <cell r="O1074">
            <v>4713965</v>
          </cell>
          <cell r="P1074">
            <v>370</v>
          </cell>
          <cell r="Q1074">
            <v>420000</v>
          </cell>
          <cell r="R1074">
            <v>420000</v>
          </cell>
          <cell r="S1074">
            <v>840000</v>
          </cell>
          <cell r="T1074">
            <v>16000</v>
          </cell>
          <cell r="U1074">
            <v>1085650.92</v>
          </cell>
          <cell r="V1074">
            <v>420000</v>
          </cell>
          <cell r="W1074">
            <v>16000</v>
          </cell>
          <cell r="X1074">
            <v>480000</v>
          </cell>
          <cell r="Y1074">
            <v>887533</v>
          </cell>
          <cell r="Z1074">
            <v>420000</v>
          </cell>
          <cell r="AA1074">
            <v>420000</v>
          </cell>
          <cell r="AB1074">
            <v>5425553.9199999999</v>
          </cell>
          <cell r="AC1074">
            <v>0</v>
          </cell>
          <cell r="AD1074">
            <v>0</v>
          </cell>
          <cell r="AE1074">
            <v>0</v>
          </cell>
          <cell r="AF1074">
            <v>0</v>
          </cell>
          <cell r="AG1074">
            <v>0</v>
          </cell>
          <cell r="AH1074">
            <v>0</v>
          </cell>
          <cell r="AI1074">
            <v>0</v>
          </cell>
          <cell r="AJ1074">
            <v>0</v>
          </cell>
          <cell r="AK1074">
            <v>0</v>
          </cell>
          <cell r="AL1074">
            <v>0</v>
          </cell>
          <cell r="AM1074">
            <v>0</v>
          </cell>
          <cell r="AN1074">
            <v>0</v>
          </cell>
          <cell r="AO1074">
            <v>20529707</v>
          </cell>
          <cell r="AP1074">
            <v>0</v>
          </cell>
          <cell r="AQ1074">
            <v>0</v>
          </cell>
          <cell r="AR1074">
            <v>0</v>
          </cell>
          <cell r="AS1074" t="e">
            <v>#REF!</v>
          </cell>
          <cell r="AU1074">
            <v>890100577</v>
          </cell>
          <cell r="AV1074" t="str">
            <v xml:space="preserve">AVIANCA S.A.                            </v>
          </cell>
          <cell r="AW1074">
            <v>0</v>
          </cell>
          <cell r="AX1074">
            <v>0</v>
          </cell>
          <cell r="AY1074">
            <v>0</v>
          </cell>
          <cell r="AZ1074">
            <v>0</v>
          </cell>
          <cell r="BA1074">
            <v>0</v>
          </cell>
          <cell r="BB1074">
            <v>0</v>
          </cell>
          <cell r="BC1074">
            <v>0</v>
          </cell>
          <cell r="BD1074">
            <v>0</v>
          </cell>
          <cell r="BE1074">
            <v>0</v>
          </cell>
          <cell r="BF1074">
            <v>0</v>
          </cell>
          <cell r="BG1074" t="str">
            <v/>
          </cell>
          <cell r="BH1074">
            <v>1.1509533736461768</v>
          </cell>
        </row>
        <row r="1075">
          <cell r="A1075" t="str">
            <v>2045-002</v>
          </cell>
          <cell r="B1075" t="str">
            <v xml:space="preserve">BMGA-AVIANCA SA                                   </v>
          </cell>
          <cell r="C1075">
            <v>0</v>
          </cell>
          <cell r="D1075">
            <v>1385763</v>
          </cell>
          <cell r="E1075">
            <v>0</v>
          </cell>
          <cell r="F1075">
            <v>672676</v>
          </cell>
          <cell r="G1075">
            <v>0</v>
          </cell>
          <cell r="H1075">
            <v>591491</v>
          </cell>
          <cell r="I1075">
            <v>0</v>
          </cell>
          <cell r="J1075">
            <v>490064</v>
          </cell>
          <cell r="K1075">
            <v>790664</v>
          </cell>
          <cell r="L1075">
            <v>0</v>
          </cell>
          <cell r="M1075">
            <v>1532457</v>
          </cell>
          <cell r="N1075">
            <v>816942</v>
          </cell>
          <cell r="O1075">
            <v>6280057</v>
          </cell>
          <cell r="P1075">
            <v>570510</v>
          </cell>
          <cell r="Q1075">
            <v>9172</v>
          </cell>
          <cell r="R1075">
            <v>374583</v>
          </cell>
          <cell r="S1075">
            <v>1175387</v>
          </cell>
          <cell r="T1075">
            <v>463969</v>
          </cell>
          <cell r="U1075">
            <v>1246000</v>
          </cell>
          <cell r="V1075">
            <v>1752330</v>
          </cell>
          <cell r="W1075">
            <v>0</v>
          </cell>
          <cell r="X1075">
            <v>1171500</v>
          </cell>
          <cell r="Y1075">
            <v>2706645</v>
          </cell>
          <cell r="Z1075">
            <v>228496</v>
          </cell>
          <cell r="AA1075">
            <v>1357030</v>
          </cell>
          <cell r="AB1075">
            <v>11055622</v>
          </cell>
          <cell r="AC1075">
            <v>0</v>
          </cell>
          <cell r="AD1075">
            <v>0</v>
          </cell>
          <cell r="AE1075">
            <v>0</v>
          </cell>
          <cell r="AF1075">
            <v>0</v>
          </cell>
          <cell r="AG1075">
            <v>0</v>
          </cell>
          <cell r="AH1075">
            <v>0</v>
          </cell>
          <cell r="AI1075">
            <v>0</v>
          </cell>
          <cell r="AJ1075">
            <v>0</v>
          </cell>
          <cell r="AK1075">
            <v>300000</v>
          </cell>
          <cell r="AL1075">
            <v>0</v>
          </cell>
          <cell r="AM1075">
            <v>0</v>
          </cell>
          <cell r="AN1075">
            <v>300000</v>
          </cell>
          <cell r="AO1075">
            <v>0</v>
          </cell>
          <cell r="AP1075">
            <v>0</v>
          </cell>
          <cell r="AQ1075">
            <v>0</v>
          </cell>
          <cell r="AR1075">
            <v>0</v>
          </cell>
          <cell r="AS1075" t="e">
            <v>#REF!</v>
          </cell>
          <cell r="AU1075">
            <v>890100577</v>
          </cell>
          <cell r="AV1075" t="str">
            <v xml:space="preserve">AVIANCA S.A.                            </v>
          </cell>
          <cell r="AW1075">
            <v>0</v>
          </cell>
          <cell r="AX1075">
            <v>0</v>
          </cell>
          <cell r="AY1075">
            <v>0</v>
          </cell>
          <cell r="AZ1075">
            <v>0</v>
          </cell>
          <cell r="BA1075">
            <v>0</v>
          </cell>
          <cell r="BB1075">
            <v>0</v>
          </cell>
          <cell r="BC1075">
            <v>0</v>
          </cell>
          <cell r="BD1075">
            <v>0</v>
          </cell>
          <cell r="BE1075">
            <v>0</v>
          </cell>
          <cell r="BF1075">
            <v>0</v>
          </cell>
          <cell r="BG1075" t="str">
            <v/>
          </cell>
          <cell r="BH1075">
            <v>1.7604333846014455</v>
          </cell>
        </row>
        <row r="1076">
          <cell r="A1076" t="str">
            <v>2045-003</v>
          </cell>
          <cell r="B1076" t="str">
            <v xml:space="preserve">CL-AVIANCA-TAMPA                                  </v>
          </cell>
          <cell r="C1076">
            <v>1431504</v>
          </cell>
          <cell r="D1076">
            <v>3506873</v>
          </cell>
          <cell r="E1076">
            <v>1822441</v>
          </cell>
          <cell r="F1076">
            <v>4535180</v>
          </cell>
          <cell r="G1076">
            <v>3108698</v>
          </cell>
          <cell r="H1076">
            <v>3012139</v>
          </cell>
          <cell r="I1076">
            <v>0</v>
          </cell>
          <cell r="J1076">
            <v>6024501</v>
          </cell>
          <cell r="K1076">
            <v>2100919</v>
          </cell>
          <cell r="L1076">
            <v>911220</v>
          </cell>
          <cell r="M1076">
            <v>6326369</v>
          </cell>
          <cell r="N1076">
            <v>2279730</v>
          </cell>
          <cell r="O1076">
            <v>35059574</v>
          </cell>
          <cell r="P1076">
            <v>1003393</v>
          </cell>
          <cell r="Q1076">
            <v>1766200</v>
          </cell>
          <cell r="R1076">
            <v>1520691</v>
          </cell>
          <cell r="S1076">
            <v>1276790.79</v>
          </cell>
          <cell r="T1076">
            <v>3449953</v>
          </cell>
          <cell r="U1076">
            <v>1728164</v>
          </cell>
          <cell r="V1076">
            <v>1730949</v>
          </cell>
          <cell r="W1076">
            <v>2279583</v>
          </cell>
          <cell r="X1076">
            <v>2176766</v>
          </cell>
          <cell r="Y1076">
            <v>4147276</v>
          </cell>
          <cell r="Z1076">
            <v>3430006</v>
          </cell>
          <cell r="AA1076">
            <v>2954199</v>
          </cell>
          <cell r="AB1076">
            <v>27463970.789999999</v>
          </cell>
          <cell r="AC1076">
            <v>0</v>
          </cell>
          <cell r="AD1076">
            <v>0</v>
          </cell>
          <cell r="AE1076">
            <v>0</v>
          </cell>
          <cell r="AF1076">
            <v>0</v>
          </cell>
          <cell r="AG1076">
            <v>0</v>
          </cell>
          <cell r="AH1076">
            <v>0</v>
          </cell>
          <cell r="AI1076">
            <v>0</v>
          </cell>
          <cell r="AJ1076">
            <v>0</v>
          </cell>
          <cell r="AK1076">
            <v>0</v>
          </cell>
          <cell r="AL1076">
            <v>0</v>
          </cell>
          <cell r="AM1076">
            <v>0</v>
          </cell>
          <cell r="AN1076">
            <v>0</v>
          </cell>
          <cell r="AO1076">
            <v>4318305</v>
          </cell>
          <cell r="AP1076">
            <v>0</v>
          </cell>
          <cell r="AQ1076">
            <v>0</v>
          </cell>
          <cell r="AR1076">
            <v>0</v>
          </cell>
          <cell r="AS1076" t="e">
            <v>#REF!</v>
          </cell>
          <cell r="AU1076">
            <v>890100577</v>
          </cell>
          <cell r="AV1076" t="str">
            <v xml:space="preserve">AVIANCA S.A.                            </v>
          </cell>
          <cell r="AW1076">
            <v>0</v>
          </cell>
          <cell r="AX1076">
            <v>0</v>
          </cell>
          <cell r="AY1076">
            <v>0</v>
          </cell>
          <cell r="AZ1076">
            <v>0</v>
          </cell>
          <cell r="BA1076">
            <v>0</v>
          </cell>
          <cell r="BB1076">
            <v>0</v>
          </cell>
          <cell r="BC1076">
            <v>0</v>
          </cell>
          <cell r="BD1076">
            <v>0</v>
          </cell>
          <cell r="BE1076">
            <v>0</v>
          </cell>
          <cell r="BF1076">
            <v>0</v>
          </cell>
          <cell r="BG1076" t="str">
            <v/>
          </cell>
          <cell r="BH1076">
            <v>0.78335152589132995</v>
          </cell>
        </row>
        <row r="1077">
          <cell r="A1077" t="str">
            <v>2045-004</v>
          </cell>
          <cell r="B1077" t="str">
            <v xml:space="preserve">CUC-AVIANCA SA                                    </v>
          </cell>
          <cell r="C1077">
            <v>0</v>
          </cell>
          <cell r="D1077">
            <v>182612</v>
          </cell>
          <cell r="E1077">
            <v>0</v>
          </cell>
          <cell r="F1077">
            <v>0</v>
          </cell>
          <cell r="G1077">
            <v>0</v>
          </cell>
          <cell r="H1077">
            <v>0</v>
          </cell>
          <cell r="I1077">
            <v>0</v>
          </cell>
          <cell r="J1077">
            <v>389060</v>
          </cell>
          <cell r="K1077">
            <v>500220</v>
          </cell>
          <cell r="L1077">
            <v>0</v>
          </cell>
          <cell r="M1077">
            <v>944860</v>
          </cell>
          <cell r="N1077">
            <v>555800</v>
          </cell>
          <cell r="O1077">
            <v>2572552</v>
          </cell>
          <cell r="P1077">
            <v>0</v>
          </cell>
          <cell r="Q1077">
            <v>0</v>
          </cell>
          <cell r="R1077">
            <v>124387</v>
          </cell>
          <cell r="S1077">
            <v>0</v>
          </cell>
          <cell r="T1077">
            <v>0</v>
          </cell>
          <cell r="U1077">
            <v>190362</v>
          </cell>
          <cell r="V1077">
            <v>0</v>
          </cell>
          <cell r="W1077">
            <v>315000</v>
          </cell>
          <cell r="X1077">
            <v>405000</v>
          </cell>
          <cell r="Y1077">
            <v>765000</v>
          </cell>
          <cell r="Z1077">
            <v>473586</v>
          </cell>
          <cell r="AA1077">
            <v>457600</v>
          </cell>
          <cell r="AB1077">
            <v>2730935</v>
          </cell>
          <cell r="AC1077">
            <v>0</v>
          </cell>
          <cell r="AD1077">
            <v>0</v>
          </cell>
          <cell r="AE1077">
            <v>0</v>
          </cell>
          <cell r="AF1077">
            <v>0</v>
          </cell>
          <cell r="AG1077">
            <v>0</v>
          </cell>
          <cell r="AH1077">
            <v>0</v>
          </cell>
          <cell r="AI1077">
            <v>0</v>
          </cell>
          <cell r="AJ1077">
            <v>0</v>
          </cell>
          <cell r="AK1077">
            <v>0</v>
          </cell>
          <cell r="AL1077">
            <v>0</v>
          </cell>
          <cell r="AM1077">
            <v>0</v>
          </cell>
          <cell r="AN1077">
            <v>0</v>
          </cell>
          <cell r="AO1077">
            <v>0</v>
          </cell>
          <cell r="AP1077">
            <v>0</v>
          </cell>
          <cell r="AQ1077">
            <v>0</v>
          </cell>
          <cell r="AR1077">
            <v>0</v>
          </cell>
          <cell r="AS1077" t="e">
            <v>#REF!</v>
          </cell>
          <cell r="AU1077">
            <v>890100577</v>
          </cell>
          <cell r="AV1077" t="str">
            <v xml:space="preserve">AVIANCA S.A.                            </v>
          </cell>
          <cell r="AW1077">
            <v>0</v>
          </cell>
          <cell r="AX1077">
            <v>0</v>
          </cell>
          <cell r="AY1077">
            <v>0</v>
          </cell>
          <cell r="AZ1077">
            <v>0</v>
          </cell>
          <cell r="BA1077">
            <v>0</v>
          </cell>
          <cell r="BB1077">
            <v>0</v>
          </cell>
          <cell r="BC1077">
            <v>0</v>
          </cell>
          <cell r="BD1077">
            <v>0</v>
          </cell>
          <cell r="BE1077">
            <v>0</v>
          </cell>
          <cell r="BF1077">
            <v>0</v>
          </cell>
          <cell r="BG1077" t="str">
            <v/>
          </cell>
          <cell r="BH1077">
            <v>1.0615664911729676</v>
          </cell>
        </row>
        <row r="1078">
          <cell r="A1078" t="str">
            <v>2045-005</v>
          </cell>
          <cell r="B1078" t="str">
            <v xml:space="preserve">FLOREN-AVIANCA                                    </v>
          </cell>
          <cell r="C1078">
            <v>0</v>
          </cell>
          <cell r="D1078">
            <v>269947</v>
          </cell>
          <cell r="E1078">
            <v>0</v>
          </cell>
          <cell r="F1078">
            <v>0</v>
          </cell>
          <cell r="G1078">
            <v>0</v>
          </cell>
          <cell r="H1078">
            <v>0</v>
          </cell>
          <cell r="I1078">
            <v>0</v>
          </cell>
          <cell r="J1078">
            <v>0</v>
          </cell>
          <cell r="K1078">
            <v>0</v>
          </cell>
          <cell r="L1078">
            <v>0</v>
          </cell>
          <cell r="M1078">
            <v>0</v>
          </cell>
          <cell r="N1078">
            <v>0</v>
          </cell>
          <cell r="O1078">
            <v>269947</v>
          </cell>
          <cell r="P1078">
            <v>0</v>
          </cell>
          <cell r="Q1078">
            <v>0</v>
          </cell>
          <cell r="R1078">
            <v>0</v>
          </cell>
          <cell r="S1078">
            <v>0</v>
          </cell>
          <cell r="T1078">
            <v>81400</v>
          </cell>
          <cell r="U1078">
            <v>-95500</v>
          </cell>
          <cell r="V1078">
            <v>121887</v>
          </cell>
          <cell r="W1078">
            <v>12175</v>
          </cell>
          <cell r="X1078">
            <v>0</v>
          </cell>
          <cell r="Y1078">
            <v>0</v>
          </cell>
          <cell r="Z1078">
            <v>0</v>
          </cell>
          <cell r="AA1078">
            <v>0</v>
          </cell>
          <cell r="AB1078">
            <v>119962</v>
          </cell>
          <cell r="AC1078">
            <v>0</v>
          </cell>
          <cell r="AD1078">
            <v>0</v>
          </cell>
          <cell r="AE1078">
            <v>0</v>
          </cell>
          <cell r="AF1078">
            <v>0</v>
          </cell>
          <cell r="AG1078">
            <v>0</v>
          </cell>
          <cell r="AH1078">
            <v>0</v>
          </cell>
          <cell r="AI1078">
            <v>0</v>
          </cell>
          <cell r="AJ1078">
            <v>0</v>
          </cell>
          <cell r="AK1078">
            <v>0</v>
          </cell>
          <cell r="AL1078">
            <v>0</v>
          </cell>
          <cell r="AM1078">
            <v>0</v>
          </cell>
          <cell r="AN1078">
            <v>0</v>
          </cell>
          <cell r="AO1078">
            <v>0</v>
          </cell>
          <cell r="AP1078">
            <v>0</v>
          </cell>
          <cell r="AQ1078">
            <v>0</v>
          </cell>
          <cell r="AR1078">
            <v>0</v>
          </cell>
          <cell r="AS1078" t="e">
            <v>#REF!</v>
          </cell>
          <cell r="AU1078">
            <v>890100577</v>
          </cell>
          <cell r="AV1078" t="str">
            <v xml:space="preserve">AVIANCA S.A.                            </v>
          </cell>
          <cell r="AW1078">
            <v>0</v>
          </cell>
          <cell r="AX1078">
            <v>0</v>
          </cell>
          <cell r="AY1078">
            <v>0</v>
          </cell>
          <cell r="AZ1078">
            <v>0</v>
          </cell>
          <cell r="BA1078">
            <v>0</v>
          </cell>
          <cell r="BB1078">
            <v>0</v>
          </cell>
          <cell r="BC1078">
            <v>0</v>
          </cell>
          <cell r="BD1078">
            <v>0</v>
          </cell>
          <cell r="BE1078">
            <v>0</v>
          </cell>
          <cell r="BF1078">
            <v>0</v>
          </cell>
          <cell r="BG1078" t="str">
            <v/>
          </cell>
          <cell r="BH1078">
            <v>0.44439093599854784</v>
          </cell>
        </row>
        <row r="1079">
          <cell r="A1079" t="str">
            <v>2045-006</v>
          </cell>
          <cell r="B1079" t="str">
            <v xml:space="preserve">IBAG-AVIANCA SA.                                  </v>
          </cell>
          <cell r="C1079">
            <v>0</v>
          </cell>
          <cell r="D1079">
            <v>0</v>
          </cell>
          <cell r="E1079">
            <v>0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  <cell r="K1079">
            <v>0</v>
          </cell>
          <cell r="L1079">
            <v>0</v>
          </cell>
          <cell r="M1079">
            <v>0</v>
          </cell>
          <cell r="N1079">
            <v>0</v>
          </cell>
          <cell r="O1079">
            <v>0</v>
          </cell>
          <cell r="P1079">
            <v>0</v>
          </cell>
          <cell r="Q1079">
            <v>0</v>
          </cell>
          <cell r="R1079">
            <v>0</v>
          </cell>
          <cell r="S1079">
            <v>0</v>
          </cell>
          <cell r="T1079">
            <v>15700</v>
          </cell>
          <cell r="U1079">
            <v>0</v>
          </cell>
          <cell r="V1079">
            <v>0</v>
          </cell>
          <cell r="W1079">
            <v>0</v>
          </cell>
          <cell r="X1079">
            <v>0</v>
          </cell>
          <cell r="Y1079">
            <v>0</v>
          </cell>
          <cell r="Z1079">
            <v>0</v>
          </cell>
          <cell r="AA1079">
            <v>0</v>
          </cell>
          <cell r="AB1079">
            <v>15700</v>
          </cell>
          <cell r="AC1079">
            <v>0</v>
          </cell>
          <cell r="AD1079">
            <v>0</v>
          </cell>
          <cell r="AE1079">
            <v>0</v>
          </cell>
          <cell r="AF1079">
            <v>0</v>
          </cell>
          <cell r="AG1079">
            <v>0</v>
          </cell>
          <cell r="AH1079">
            <v>0</v>
          </cell>
          <cell r="AI1079">
            <v>0</v>
          </cell>
          <cell r="AJ1079">
            <v>0</v>
          </cell>
          <cell r="AK1079">
            <v>0</v>
          </cell>
          <cell r="AL1079">
            <v>0</v>
          </cell>
          <cell r="AM1079">
            <v>0</v>
          </cell>
          <cell r="AN1079">
            <v>0</v>
          </cell>
          <cell r="AO1079">
            <v>0</v>
          </cell>
          <cell r="AP1079">
            <v>0</v>
          </cell>
          <cell r="AQ1079">
            <v>0</v>
          </cell>
          <cell r="AR1079">
            <v>0</v>
          </cell>
          <cell r="AS1079" t="e">
            <v>#REF!</v>
          </cell>
          <cell r="AU1079">
            <v>890100577</v>
          </cell>
          <cell r="AV1079" t="str">
            <v xml:space="preserve">AVIANCA S.A.                            </v>
          </cell>
          <cell r="AW1079">
            <v>0</v>
          </cell>
          <cell r="AX1079">
            <v>0</v>
          </cell>
          <cell r="AY1079">
            <v>0</v>
          </cell>
          <cell r="AZ1079">
            <v>0</v>
          </cell>
          <cell r="BA1079">
            <v>0</v>
          </cell>
          <cell r="BB1079">
            <v>0</v>
          </cell>
          <cell r="BC1079">
            <v>0</v>
          </cell>
          <cell r="BD1079">
            <v>0</v>
          </cell>
          <cell r="BE1079">
            <v>0</v>
          </cell>
          <cell r="BF1079">
            <v>0</v>
          </cell>
          <cell r="BG1079" t="str">
            <v/>
          </cell>
          <cell r="BH1079" t="str">
            <v/>
          </cell>
        </row>
        <row r="1080">
          <cell r="A1080" t="str">
            <v>2045-007</v>
          </cell>
          <cell r="B1080" t="str">
            <v xml:space="preserve">MD-AVIANCA SA.                                    </v>
          </cell>
          <cell r="C1080">
            <v>797251</v>
          </cell>
          <cell r="D1080">
            <v>1364469</v>
          </cell>
          <cell r="E1080">
            <v>0</v>
          </cell>
          <cell r="F1080">
            <v>1076724</v>
          </cell>
          <cell r="G1080">
            <v>538362</v>
          </cell>
          <cell r="H1080">
            <v>472198</v>
          </cell>
          <cell r="I1080">
            <v>0</v>
          </cell>
          <cell r="J1080">
            <v>812068</v>
          </cell>
          <cell r="K1080">
            <v>406034</v>
          </cell>
          <cell r="L1080">
            <v>0</v>
          </cell>
          <cell r="M1080">
            <v>945068</v>
          </cell>
          <cell r="N1080">
            <v>472534</v>
          </cell>
          <cell r="O1080">
            <v>6884708</v>
          </cell>
          <cell r="P1080">
            <v>1295169</v>
          </cell>
          <cell r="Q1080">
            <v>1364530</v>
          </cell>
          <cell r="R1080">
            <v>1525650</v>
          </cell>
          <cell r="S1080">
            <v>825872.72</v>
          </cell>
          <cell r="T1080">
            <v>3079669</v>
          </cell>
          <cell r="U1080">
            <v>2110033</v>
          </cell>
          <cell r="V1080">
            <v>2394055</v>
          </cell>
          <cell r="W1080">
            <v>1413412</v>
          </cell>
          <cell r="X1080">
            <v>1908378</v>
          </cell>
          <cell r="Y1080">
            <v>263310</v>
          </cell>
          <cell r="Z1080">
            <v>203143</v>
          </cell>
          <cell r="AA1080">
            <v>1272540</v>
          </cell>
          <cell r="AB1080">
            <v>17655761.719999999</v>
          </cell>
          <cell r="AC1080">
            <v>0</v>
          </cell>
          <cell r="AD1080">
            <v>0</v>
          </cell>
          <cell r="AE1080">
            <v>0</v>
          </cell>
          <cell r="AF1080">
            <v>0</v>
          </cell>
          <cell r="AG1080">
            <v>0</v>
          </cell>
          <cell r="AH1080">
            <v>0</v>
          </cell>
          <cell r="AI1080">
            <v>0</v>
          </cell>
          <cell r="AJ1080">
            <v>0</v>
          </cell>
          <cell r="AK1080">
            <v>0</v>
          </cell>
          <cell r="AL1080">
            <v>0</v>
          </cell>
          <cell r="AM1080">
            <v>0</v>
          </cell>
          <cell r="AN1080">
            <v>0</v>
          </cell>
          <cell r="AO1080">
            <v>0</v>
          </cell>
          <cell r="AP1080">
            <v>0</v>
          </cell>
          <cell r="AQ1080">
            <v>0</v>
          </cell>
          <cell r="AR1080">
            <v>0</v>
          </cell>
          <cell r="AS1080" t="e">
            <v>#REF!</v>
          </cell>
          <cell r="AU1080">
            <v>890100577</v>
          </cell>
          <cell r="AV1080" t="str">
            <v xml:space="preserve">AVIANCA S.A.                            </v>
          </cell>
          <cell r="AW1080">
            <v>0</v>
          </cell>
          <cell r="AX1080">
            <v>0</v>
          </cell>
          <cell r="AY1080">
            <v>0</v>
          </cell>
          <cell r="AZ1080">
            <v>0</v>
          </cell>
          <cell r="BA1080">
            <v>0</v>
          </cell>
          <cell r="BB1080">
            <v>0</v>
          </cell>
          <cell r="BC1080">
            <v>0</v>
          </cell>
          <cell r="BD1080">
            <v>0</v>
          </cell>
          <cell r="BE1080">
            <v>0</v>
          </cell>
          <cell r="BF1080">
            <v>0</v>
          </cell>
          <cell r="BG1080" t="str">
            <v/>
          </cell>
          <cell r="BH1080">
            <v>2.5644895498835969</v>
          </cell>
        </row>
        <row r="1081">
          <cell r="A1081" t="str">
            <v>2045-008</v>
          </cell>
          <cell r="B1081" t="str">
            <v xml:space="preserve">MANIZ-AVIANCA SA.                                 </v>
          </cell>
          <cell r="C1081">
            <v>0</v>
          </cell>
          <cell r="D1081">
            <v>793968</v>
          </cell>
          <cell r="E1081">
            <v>0</v>
          </cell>
          <cell r="F1081">
            <v>529312</v>
          </cell>
          <cell r="G1081">
            <v>264656</v>
          </cell>
          <cell r="H1081">
            <v>264656</v>
          </cell>
          <cell r="I1081">
            <v>0</v>
          </cell>
          <cell r="J1081">
            <v>529312</v>
          </cell>
          <cell r="K1081">
            <v>264656</v>
          </cell>
          <cell r="L1081">
            <v>0</v>
          </cell>
          <cell r="M1081">
            <v>529312</v>
          </cell>
          <cell r="N1081">
            <v>264656</v>
          </cell>
          <cell r="O1081">
            <v>3440528</v>
          </cell>
          <cell r="P1081">
            <v>0</v>
          </cell>
          <cell r="Q1081">
            <v>240000</v>
          </cell>
          <cell r="R1081">
            <v>240000</v>
          </cell>
          <cell r="S1081">
            <v>480000</v>
          </cell>
          <cell r="T1081">
            <v>1600</v>
          </cell>
          <cell r="U1081">
            <v>480000</v>
          </cell>
          <cell r="V1081">
            <v>240000</v>
          </cell>
          <cell r="W1081">
            <v>0</v>
          </cell>
          <cell r="X1081">
            <v>180000</v>
          </cell>
          <cell r="Y1081">
            <v>480000</v>
          </cell>
          <cell r="Z1081">
            <v>240000</v>
          </cell>
          <cell r="AA1081">
            <v>240000</v>
          </cell>
          <cell r="AB1081">
            <v>2821600</v>
          </cell>
          <cell r="AC1081">
            <v>0</v>
          </cell>
          <cell r="AD1081">
            <v>0</v>
          </cell>
          <cell r="AE1081">
            <v>0</v>
          </cell>
          <cell r="AF1081">
            <v>0</v>
          </cell>
          <cell r="AG1081">
            <v>0</v>
          </cell>
          <cell r="AH1081">
            <v>0</v>
          </cell>
          <cell r="AI1081">
            <v>0</v>
          </cell>
          <cell r="AJ1081">
            <v>0</v>
          </cell>
          <cell r="AK1081">
            <v>0</v>
          </cell>
          <cell r="AL1081">
            <v>0</v>
          </cell>
          <cell r="AM1081">
            <v>0</v>
          </cell>
          <cell r="AN1081">
            <v>0</v>
          </cell>
          <cell r="AO1081">
            <v>0</v>
          </cell>
          <cell r="AP1081">
            <v>0</v>
          </cell>
          <cell r="AQ1081">
            <v>0</v>
          </cell>
          <cell r="AR1081">
            <v>0</v>
          </cell>
          <cell r="AS1081" t="e">
            <v>#REF!</v>
          </cell>
          <cell r="AU1081">
            <v>890100577</v>
          </cell>
          <cell r="AV1081" t="str">
            <v xml:space="preserve">AVIANCA S.A.                            </v>
          </cell>
          <cell r="AW1081">
            <v>0</v>
          </cell>
          <cell r="AX1081">
            <v>0</v>
          </cell>
          <cell r="AY1081">
            <v>0</v>
          </cell>
          <cell r="AZ1081">
            <v>0</v>
          </cell>
          <cell r="BA1081">
            <v>0</v>
          </cell>
          <cell r="BB1081">
            <v>0</v>
          </cell>
          <cell r="BC1081">
            <v>0</v>
          </cell>
          <cell r="BD1081">
            <v>0</v>
          </cell>
          <cell r="BE1081">
            <v>0</v>
          </cell>
          <cell r="BF1081">
            <v>0</v>
          </cell>
          <cell r="BG1081" t="str">
            <v/>
          </cell>
          <cell r="BH1081">
            <v>0.82010668130007958</v>
          </cell>
        </row>
        <row r="1082">
          <cell r="A1082" t="str">
            <v>2045-009</v>
          </cell>
          <cell r="B1082" t="str">
            <v xml:space="preserve">NEIVA-AVIANCA SA.                                 </v>
          </cell>
          <cell r="C1082">
            <v>0</v>
          </cell>
          <cell r="D1082">
            <v>286676</v>
          </cell>
          <cell r="E1082">
            <v>0</v>
          </cell>
          <cell r="F1082">
            <v>0</v>
          </cell>
          <cell r="G1082">
            <v>0</v>
          </cell>
          <cell r="H1082">
            <v>0</v>
          </cell>
          <cell r="I1082">
            <v>0</v>
          </cell>
          <cell r="J1082">
            <v>0</v>
          </cell>
          <cell r="K1082">
            <v>0</v>
          </cell>
          <cell r="L1082">
            <v>0</v>
          </cell>
          <cell r="M1082">
            <v>0</v>
          </cell>
          <cell r="N1082">
            <v>0</v>
          </cell>
          <cell r="O1082">
            <v>286676</v>
          </cell>
          <cell r="P1082">
            <v>0</v>
          </cell>
          <cell r="Q1082">
            <v>0</v>
          </cell>
          <cell r="R1082">
            <v>0</v>
          </cell>
          <cell r="S1082">
            <v>0</v>
          </cell>
          <cell r="T1082">
            <v>0</v>
          </cell>
          <cell r="U1082">
            <v>0</v>
          </cell>
          <cell r="V1082">
            <v>0</v>
          </cell>
          <cell r="W1082">
            <v>0</v>
          </cell>
          <cell r="X1082">
            <v>0</v>
          </cell>
          <cell r="Y1082">
            <v>0</v>
          </cell>
          <cell r="Z1082">
            <v>0</v>
          </cell>
          <cell r="AA1082">
            <v>0</v>
          </cell>
          <cell r="AB1082">
            <v>0</v>
          </cell>
          <cell r="AC1082">
            <v>0</v>
          </cell>
          <cell r="AD1082">
            <v>0</v>
          </cell>
          <cell r="AE1082">
            <v>0</v>
          </cell>
          <cell r="AF1082">
            <v>0</v>
          </cell>
          <cell r="AG1082">
            <v>0</v>
          </cell>
          <cell r="AH1082">
            <v>0</v>
          </cell>
          <cell r="AI1082">
            <v>0</v>
          </cell>
          <cell r="AJ1082">
            <v>0</v>
          </cell>
          <cell r="AK1082">
            <v>0</v>
          </cell>
          <cell r="AL1082">
            <v>0</v>
          </cell>
          <cell r="AM1082">
            <v>0</v>
          </cell>
          <cell r="AN1082">
            <v>0</v>
          </cell>
          <cell r="AO1082">
            <v>0</v>
          </cell>
          <cell r="AP1082">
            <v>0</v>
          </cell>
          <cell r="AQ1082">
            <v>0</v>
          </cell>
          <cell r="AR1082">
            <v>0</v>
          </cell>
          <cell r="AS1082" t="e">
            <v>#REF!</v>
          </cell>
          <cell r="AU1082">
            <v>890100577</v>
          </cell>
          <cell r="AV1082" t="str">
            <v xml:space="preserve">AVIANCA S.A.                            </v>
          </cell>
          <cell r="AW1082">
            <v>0</v>
          </cell>
          <cell r="AX1082">
            <v>0</v>
          </cell>
          <cell r="AY1082">
            <v>0</v>
          </cell>
          <cell r="AZ1082">
            <v>0</v>
          </cell>
          <cell r="BA1082">
            <v>0</v>
          </cell>
          <cell r="BB1082">
            <v>0</v>
          </cell>
          <cell r="BC1082">
            <v>0</v>
          </cell>
          <cell r="BD1082">
            <v>0</v>
          </cell>
          <cell r="BE1082">
            <v>0</v>
          </cell>
          <cell r="BF1082">
            <v>0</v>
          </cell>
          <cell r="BG1082" t="str">
            <v/>
          </cell>
          <cell r="BH1082">
            <v>0</v>
          </cell>
        </row>
        <row r="1083">
          <cell r="A1083" t="str">
            <v>2045-010</v>
          </cell>
          <cell r="B1083" t="str">
            <v xml:space="preserve">PER-AVIANCA SA.                                   </v>
          </cell>
          <cell r="C1083">
            <v>0</v>
          </cell>
          <cell r="D1083">
            <v>1709662</v>
          </cell>
          <cell r="E1083">
            <v>0</v>
          </cell>
          <cell r="F1083">
            <v>1291508</v>
          </cell>
          <cell r="G1083">
            <v>698685</v>
          </cell>
          <cell r="H1083">
            <v>698685</v>
          </cell>
          <cell r="I1083">
            <v>0</v>
          </cell>
          <cell r="J1083">
            <v>1397370</v>
          </cell>
          <cell r="K1083">
            <v>698685</v>
          </cell>
          <cell r="L1083">
            <v>0</v>
          </cell>
          <cell r="M1083">
            <v>1045380</v>
          </cell>
          <cell r="N1083">
            <v>698685</v>
          </cell>
          <cell r="O1083">
            <v>8238660</v>
          </cell>
          <cell r="P1083">
            <v>0</v>
          </cell>
          <cell r="Q1083">
            <v>720000</v>
          </cell>
          <cell r="R1083">
            <v>1070237</v>
          </cell>
          <cell r="S1083">
            <v>1500000</v>
          </cell>
          <cell r="T1083">
            <v>0</v>
          </cell>
          <cell r="U1083">
            <v>1560000</v>
          </cell>
          <cell r="V1083">
            <v>780000</v>
          </cell>
          <cell r="W1083">
            <v>0</v>
          </cell>
          <cell r="X1083">
            <v>780000</v>
          </cell>
          <cell r="Y1083">
            <v>1560000</v>
          </cell>
          <cell r="Z1083">
            <v>780000</v>
          </cell>
          <cell r="AA1083">
            <v>780000</v>
          </cell>
          <cell r="AB1083">
            <v>9530237</v>
          </cell>
          <cell r="AC1083">
            <v>0</v>
          </cell>
          <cell r="AD1083">
            <v>0</v>
          </cell>
          <cell r="AE1083">
            <v>0</v>
          </cell>
          <cell r="AF1083">
            <v>0</v>
          </cell>
          <cell r="AG1083">
            <v>0</v>
          </cell>
          <cell r="AH1083">
            <v>0</v>
          </cell>
          <cell r="AI1083">
            <v>0</v>
          </cell>
          <cell r="AJ1083">
            <v>0</v>
          </cell>
          <cell r="AK1083">
            <v>0</v>
          </cell>
          <cell r="AL1083">
            <v>0</v>
          </cell>
          <cell r="AM1083">
            <v>0</v>
          </cell>
          <cell r="AN1083">
            <v>0</v>
          </cell>
          <cell r="AO1083">
            <v>0</v>
          </cell>
          <cell r="AP1083">
            <v>0</v>
          </cell>
          <cell r="AQ1083">
            <v>0</v>
          </cell>
          <cell r="AR1083">
            <v>0</v>
          </cell>
          <cell r="AS1083" t="e">
            <v>#REF!</v>
          </cell>
          <cell r="AU1083">
            <v>890100577</v>
          </cell>
          <cell r="AV1083" t="str">
            <v xml:space="preserve">AVIANCA S.A.                            </v>
          </cell>
          <cell r="AW1083">
            <v>0</v>
          </cell>
          <cell r="AX1083">
            <v>0</v>
          </cell>
          <cell r="AY1083">
            <v>0</v>
          </cell>
          <cell r="AZ1083">
            <v>0</v>
          </cell>
          <cell r="BA1083">
            <v>0</v>
          </cell>
          <cell r="BB1083">
            <v>0</v>
          </cell>
          <cell r="BC1083">
            <v>0</v>
          </cell>
          <cell r="BD1083">
            <v>0</v>
          </cell>
          <cell r="BE1083">
            <v>0</v>
          </cell>
          <cell r="BF1083">
            <v>0</v>
          </cell>
          <cell r="BG1083" t="str">
            <v/>
          </cell>
          <cell r="BH1083">
            <v>1.1567702757487262</v>
          </cell>
        </row>
        <row r="1084">
          <cell r="A1084" t="str">
            <v>2045-011</v>
          </cell>
          <cell r="B1084" t="str">
            <v xml:space="preserve">YOP-AVIANCA SA.                                   </v>
          </cell>
          <cell r="C1084">
            <v>0</v>
          </cell>
          <cell r="D1084">
            <v>151911</v>
          </cell>
          <cell r="E1084">
            <v>0</v>
          </cell>
          <cell r="F1084">
            <v>0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  <cell r="K1084">
            <v>0</v>
          </cell>
          <cell r="L1084">
            <v>0</v>
          </cell>
          <cell r="M1084">
            <v>0</v>
          </cell>
          <cell r="N1084">
            <v>0</v>
          </cell>
          <cell r="O1084">
            <v>151911</v>
          </cell>
          <cell r="P1084">
            <v>0</v>
          </cell>
          <cell r="Q1084">
            <v>0</v>
          </cell>
          <cell r="R1084">
            <v>0</v>
          </cell>
          <cell r="S1084">
            <v>0</v>
          </cell>
          <cell r="T1084">
            <v>0</v>
          </cell>
          <cell r="U1084">
            <v>0</v>
          </cell>
          <cell r="V1084">
            <v>0</v>
          </cell>
          <cell r="W1084">
            <v>0</v>
          </cell>
          <cell r="X1084">
            <v>0</v>
          </cell>
          <cell r="Y1084">
            <v>0</v>
          </cell>
          <cell r="Z1084">
            <v>0</v>
          </cell>
          <cell r="AA1084">
            <v>0</v>
          </cell>
          <cell r="AB1084">
            <v>0</v>
          </cell>
          <cell r="AC1084">
            <v>0</v>
          </cell>
          <cell r="AD1084">
            <v>0</v>
          </cell>
          <cell r="AE1084">
            <v>0</v>
          </cell>
          <cell r="AF1084">
            <v>0</v>
          </cell>
          <cell r="AG1084">
            <v>0</v>
          </cell>
          <cell r="AH1084">
            <v>0</v>
          </cell>
          <cell r="AI1084">
            <v>0</v>
          </cell>
          <cell r="AJ1084">
            <v>0</v>
          </cell>
          <cell r="AK1084">
            <v>0</v>
          </cell>
          <cell r="AL1084">
            <v>0</v>
          </cell>
          <cell r="AM1084">
            <v>0</v>
          </cell>
          <cell r="AN1084">
            <v>0</v>
          </cell>
          <cell r="AO1084">
            <v>0</v>
          </cell>
          <cell r="AP1084">
            <v>0</v>
          </cell>
          <cell r="AQ1084">
            <v>0</v>
          </cell>
          <cell r="AR1084">
            <v>0</v>
          </cell>
          <cell r="AS1084" t="e">
            <v>#REF!</v>
          </cell>
          <cell r="AU1084">
            <v>890100577</v>
          </cell>
          <cell r="AV1084" t="str">
            <v xml:space="preserve">AVIANCA S.A.                            </v>
          </cell>
          <cell r="AW1084">
            <v>0</v>
          </cell>
          <cell r="AX1084">
            <v>0</v>
          </cell>
          <cell r="AY1084">
            <v>0</v>
          </cell>
          <cell r="AZ1084">
            <v>0</v>
          </cell>
          <cell r="BA1084">
            <v>0</v>
          </cell>
          <cell r="BB1084">
            <v>0</v>
          </cell>
          <cell r="BC1084">
            <v>0</v>
          </cell>
          <cell r="BD1084">
            <v>0</v>
          </cell>
          <cell r="BE1084">
            <v>0</v>
          </cell>
          <cell r="BF1084">
            <v>0</v>
          </cell>
          <cell r="BG1084" t="str">
            <v/>
          </cell>
          <cell r="BH1084">
            <v>0</v>
          </cell>
        </row>
        <row r="1085">
          <cell r="A1085" t="str">
            <v>2045-012</v>
          </cell>
          <cell r="B1085" t="str">
            <v xml:space="preserve">BMEJA-AVIANCA SA.                                 </v>
          </cell>
          <cell r="C1085">
            <v>0</v>
          </cell>
          <cell r="D1085">
            <v>411582</v>
          </cell>
          <cell r="E1085">
            <v>0</v>
          </cell>
          <cell r="F1085">
            <v>0</v>
          </cell>
          <cell r="G1085">
            <v>0</v>
          </cell>
          <cell r="H1085">
            <v>411582</v>
          </cell>
          <cell r="I1085">
            <v>0</v>
          </cell>
          <cell r="J1085">
            <v>548776</v>
          </cell>
          <cell r="K1085">
            <v>411582</v>
          </cell>
          <cell r="L1085">
            <v>0</v>
          </cell>
          <cell r="M1085">
            <v>1239677</v>
          </cell>
          <cell r="N1085">
            <v>669188</v>
          </cell>
          <cell r="O1085">
            <v>3692387</v>
          </cell>
          <cell r="P1085">
            <v>0</v>
          </cell>
          <cell r="Q1085">
            <v>0</v>
          </cell>
          <cell r="R1085">
            <v>0</v>
          </cell>
          <cell r="S1085">
            <v>0</v>
          </cell>
          <cell r="T1085">
            <v>390765</v>
          </cell>
          <cell r="U1085">
            <v>0</v>
          </cell>
          <cell r="V1085">
            <v>0</v>
          </cell>
          <cell r="W1085">
            <v>0</v>
          </cell>
          <cell r="X1085">
            <v>623000</v>
          </cell>
          <cell r="Y1085">
            <v>0</v>
          </cell>
          <cell r="Z1085">
            <v>0</v>
          </cell>
          <cell r="AA1085">
            <v>0</v>
          </cell>
          <cell r="AB1085">
            <v>1013765</v>
          </cell>
          <cell r="AC1085">
            <v>0</v>
          </cell>
          <cell r="AD1085">
            <v>0</v>
          </cell>
          <cell r="AE1085">
            <v>0</v>
          </cell>
          <cell r="AF1085">
            <v>0</v>
          </cell>
          <cell r="AG1085">
            <v>0</v>
          </cell>
          <cell r="AH1085">
            <v>0</v>
          </cell>
          <cell r="AI1085">
            <v>0</v>
          </cell>
          <cell r="AJ1085">
            <v>0</v>
          </cell>
          <cell r="AK1085">
            <v>0</v>
          </cell>
          <cell r="AL1085">
            <v>0</v>
          </cell>
          <cell r="AM1085">
            <v>0</v>
          </cell>
          <cell r="AN1085">
            <v>0</v>
          </cell>
          <cell r="AO1085">
            <v>0</v>
          </cell>
          <cell r="AP1085">
            <v>0</v>
          </cell>
          <cell r="AQ1085">
            <v>0</v>
          </cell>
          <cell r="AR1085">
            <v>0</v>
          </cell>
          <cell r="AS1085" t="e">
            <v>#REF!</v>
          </cell>
          <cell r="AU1085">
            <v>890100577</v>
          </cell>
          <cell r="AV1085" t="str">
            <v xml:space="preserve">AVIANCA S.A.                            </v>
          </cell>
          <cell r="AW1085">
            <v>0</v>
          </cell>
          <cell r="AX1085">
            <v>0</v>
          </cell>
          <cell r="AY1085">
            <v>0</v>
          </cell>
          <cell r="AZ1085">
            <v>0</v>
          </cell>
          <cell r="BA1085">
            <v>0</v>
          </cell>
          <cell r="BB1085">
            <v>0</v>
          </cell>
          <cell r="BC1085">
            <v>0</v>
          </cell>
          <cell r="BD1085">
            <v>0</v>
          </cell>
          <cell r="BE1085">
            <v>0</v>
          </cell>
          <cell r="BF1085">
            <v>0</v>
          </cell>
          <cell r="BG1085" t="str">
            <v/>
          </cell>
          <cell r="BH1085">
            <v>0.27455545694424771</v>
          </cell>
        </row>
        <row r="1086">
          <cell r="A1086" t="str">
            <v>2045-013</v>
          </cell>
          <cell r="B1086" t="str">
            <v xml:space="preserve">RIONEG-AVIANCA                                    </v>
          </cell>
          <cell r="C1086">
            <v>0</v>
          </cell>
          <cell r="D1086">
            <v>0</v>
          </cell>
          <cell r="E1086">
            <v>2056889</v>
          </cell>
          <cell r="F1086">
            <v>1602147</v>
          </cell>
          <cell r="G1086">
            <v>1437817</v>
          </cell>
          <cell r="H1086">
            <v>1673088</v>
          </cell>
          <cell r="I1086">
            <v>0</v>
          </cell>
          <cell r="J1086">
            <v>3475866</v>
          </cell>
          <cell r="K1086">
            <v>607958</v>
          </cell>
          <cell r="L1086">
            <v>1121710</v>
          </cell>
          <cell r="M1086">
            <v>3533938</v>
          </cell>
          <cell r="N1086">
            <v>776040</v>
          </cell>
          <cell r="O1086">
            <v>16285453</v>
          </cell>
          <cell r="P1086">
            <v>0</v>
          </cell>
          <cell r="Q1086">
            <v>0</v>
          </cell>
          <cell r="R1086">
            <v>476817</v>
          </cell>
          <cell r="S1086">
            <v>0</v>
          </cell>
          <cell r="T1086">
            <v>0</v>
          </cell>
          <cell r="U1086">
            <v>97100</v>
          </cell>
          <cell r="V1086">
            <v>0</v>
          </cell>
          <cell r="W1086">
            <v>0</v>
          </cell>
          <cell r="X1086">
            <v>1043798</v>
          </cell>
          <cell r="Y1086">
            <v>1918128</v>
          </cell>
          <cell r="Z1086">
            <v>1534919</v>
          </cell>
          <cell r="AA1086">
            <v>1810802</v>
          </cell>
          <cell r="AB1086">
            <v>6881564</v>
          </cell>
          <cell r="AC1086">
            <v>0</v>
          </cell>
          <cell r="AD1086">
            <v>0</v>
          </cell>
          <cell r="AE1086">
            <v>0</v>
          </cell>
          <cell r="AF1086">
            <v>0</v>
          </cell>
          <cell r="AG1086">
            <v>0</v>
          </cell>
          <cell r="AH1086">
            <v>0</v>
          </cell>
          <cell r="AI1086">
            <v>0</v>
          </cell>
          <cell r="AJ1086">
            <v>0</v>
          </cell>
          <cell r="AK1086">
            <v>290000</v>
          </cell>
          <cell r="AL1086">
            <v>0</v>
          </cell>
          <cell r="AM1086">
            <v>0</v>
          </cell>
          <cell r="AN1086">
            <v>290000</v>
          </cell>
          <cell r="AO1086">
            <v>0</v>
          </cell>
          <cell r="AP1086">
            <v>0</v>
          </cell>
          <cell r="AQ1086">
            <v>0</v>
          </cell>
          <cell r="AR1086">
            <v>0</v>
          </cell>
          <cell r="AS1086" t="e">
            <v>#REF!</v>
          </cell>
          <cell r="AU1086" t="str">
            <v/>
          </cell>
          <cell r="AV1086" t="str">
            <v/>
          </cell>
          <cell r="AW1086">
            <v>0</v>
          </cell>
          <cell r="AX1086">
            <v>0</v>
          </cell>
          <cell r="AY1086">
            <v>0</v>
          </cell>
          <cell r="AZ1086">
            <v>0</v>
          </cell>
          <cell r="BA1086">
            <v>0</v>
          </cell>
          <cell r="BB1086">
            <v>0</v>
          </cell>
          <cell r="BC1086">
            <v>0</v>
          </cell>
          <cell r="BD1086">
            <v>0</v>
          </cell>
          <cell r="BE1086">
            <v>0</v>
          </cell>
          <cell r="BF1086">
            <v>0</v>
          </cell>
          <cell r="BG1086" t="str">
            <v/>
          </cell>
          <cell r="BH1086">
            <v>0.42255895491516265</v>
          </cell>
        </row>
        <row r="1087">
          <cell r="A1087" t="str">
            <v>2045-020</v>
          </cell>
          <cell r="B1087" t="str">
            <v xml:space="preserve">CL-AEROENVIAS DEL CONTINE                         </v>
          </cell>
          <cell r="C1087">
            <v>0</v>
          </cell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  <cell r="K1087">
            <v>628344</v>
          </cell>
          <cell r="L1087">
            <v>0</v>
          </cell>
          <cell r="M1087">
            <v>0</v>
          </cell>
          <cell r="N1087">
            <v>0</v>
          </cell>
          <cell r="O1087">
            <v>628344</v>
          </cell>
          <cell r="P1087">
            <v>0</v>
          </cell>
          <cell r="Q1087">
            <v>0</v>
          </cell>
          <cell r="R1087">
            <v>0</v>
          </cell>
          <cell r="S1087">
            <v>0</v>
          </cell>
          <cell r="T1087">
            <v>0</v>
          </cell>
          <cell r="U1087">
            <v>0</v>
          </cell>
          <cell r="V1087">
            <v>0</v>
          </cell>
          <cell r="W1087">
            <v>151426</v>
          </cell>
          <cell r="X1087">
            <v>32000</v>
          </cell>
          <cell r="Y1087">
            <v>0</v>
          </cell>
          <cell r="Z1087">
            <v>0</v>
          </cell>
          <cell r="AA1087">
            <v>0</v>
          </cell>
          <cell r="AB1087">
            <v>183426</v>
          </cell>
          <cell r="AC1087">
            <v>0</v>
          </cell>
          <cell r="AD1087">
            <v>0</v>
          </cell>
          <cell r="AE1087">
            <v>0</v>
          </cell>
          <cell r="AF1087">
            <v>0</v>
          </cell>
          <cell r="AG1087">
            <v>0</v>
          </cell>
          <cell r="AH1087">
            <v>0</v>
          </cell>
          <cell r="AI1087">
            <v>0</v>
          </cell>
          <cell r="AJ1087">
            <v>0</v>
          </cell>
          <cell r="AK1087">
            <v>0</v>
          </cell>
          <cell r="AL1087">
            <v>0</v>
          </cell>
          <cell r="AM1087">
            <v>0</v>
          </cell>
          <cell r="AN1087">
            <v>0</v>
          </cell>
          <cell r="AO1087">
            <v>0</v>
          </cell>
          <cell r="AP1087">
            <v>0</v>
          </cell>
          <cell r="AQ1087">
            <v>0</v>
          </cell>
          <cell r="AR1087">
            <v>0</v>
          </cell>
          <cell r="AS1087" t="e">
            <v>#REF!</v>
          </cell>
          <cell r="AU1087" t="str">
            <v/>
          </cell>
          <cell r="AV1087" t="str">
            <v/>
          </cell>
          <cell r="AW1087">
            <v>0</v>
          </cell>
          <cell r="AX1087">
            <v>0</v>
          </cell>
          <cell r="AY1087">
            <v>0</v>
          </cell>
          <cell r="AZ1087">
            <v>0</v>
          </cell>
          <cell r="BA1087">
            <v>0</v>
          </cell>
          <cell r="BB1087">
            <v>0</v>
          </cell>
          <cell r="BC1087">
            <v>0</v>
          </cell>
          <cell r="BD1087">
            <v>0</v>
          </cell>
          <cell r="BE1087">
            <v>0</v>
          </cell>
          <cell r="BF1087">
            <v>0</v>
          </cell>
          <cell r="BG1087" t="str">
            <v/>
          </cell>
          <cell r="BH1087">
            <v>0.2919197127688018</v>
          </cell>
        </row>
        <row r="1088">
          <cell r="A1088" t="str">
            <v>2045-021</v>
          </cell>
          <cell r="B1088" t="str">
            <v xml:space="preserve">CL-AEROVIAS DEL CONTINENT                         </v>
          </cell>
          <cell r="C1088">
            <v>0</v>
          </cell>
          <cell r="D1088">
            <v>0</v>
          </cell>
          <cell r="E1088">
            <v>0</v>
          </cell>
          <cell r="F1088">
            <v>0</v>
          </cell>
          <cell r="G1088">
            <v>0</v>
          </cell>
          <cell r="H1088">
            <v>0</v>
          </cell>
          <cell r="I1088">
            <v>0</v>
          </cell>
          <cell r="J1088">
            <v>1006227</v>
          </cell>
          <cell r="K1088">
            <v>0</v>
          </cell>
          <cell r="L1088">
            <v>0</v>
          </cell>
          <cell r="M1088">
            <v>0</v>
          </cell>
          <cell r="N1088">
            <v>0</v>
          </cell>
          <cell r="O1088">
            <v>1006227</v>
          </cell>
          <cell r="P1088">
            <v>0</v>
          </cell>
          <cell r="Q1088">
            <v>0</v>
          </cell>
          <cell r="R1088">
            <v>0</v>
          </cell>
          <cell r="S1088">
            <v>0</v>
          </cell>
          <cell r="T1088">
            <v>0</v>
          </cell>
          <cell r="U1088">
            <v>0</v>
          </cell>
          <cell r="V1088">
            <v>0</v>
          </cell>
          <cell r="W1088">
            <v>551769</v>
          </cell>
          <cell r="X1088">
            <v>15069</v>
          </cell>
          <cell r="Y1088">
            <v>0</v>
          </cell>
          <cell r="Z1088">
            <v>0</v>
          </cell>
          <cell r="AA1088">
            <v>0</v>
          </cell>
          <cell r="AB1088">
            <v>566838</v>
          </cell>
          <cell r="AC1088">
            <v>0</v>
          </cell>
          <cell r="AD1088">
            <v>0</v>
          </cell>
          <cell r="AE1088">
            <v>0</v>
          </cell>
          <cell r="AF1088">
            <v>0</v>
          </cell>
          <cell r="AG1088">
            <v>0</v>
          </cell>
          <cell r="AH1088">
            <v>0</v>
          </cell>
          <cell r="AI1088">
            <v>0</v>
          </cell>
          <cell r="AJ1088">
            <v>0</v>
          </cell>
          <cell r="AK1088">
            <v>0</v>
          </cell>
          <cell r="AL1088">
            <v>0</v>
          </cell>
          <cell r="AM1088">
            <v>0</v>
          </cell>
          <cell r="AN1088">
            <v>0</v>
          </cell>
          <cell r="AO1088">
            <v>0</v>
          </cell>
          <cell r="AP1088">
            <v>0</v>
          </cell>
          <cell r="AQ1088">
            <v>0</v>
          </cell>
          <cell r="AR1088">
            <v>0</v>
          </cell>
          <cell r="AS1088" t="e">
            <v>#REF!</v>
          </cell>
          <cell r="AU1088" t="str">
            <v/>
          </cell>
          <cell r="AV1088" t="str">
            <v/>
          </cell>
          <cell r="AW1088">
            <v>0</v>
          </cell>
          <cell r="AX1088">
            <v>0</v>
          </cell>
          <cell r="AY1088">
            <v>0</v>
          </cell>
          <cell r="AZ1088">
            <v>0</v>
          </cell>
          <cell r="BA1088">
            <v>0</v>
          </cell>
          <cell r="BB1088">
            <v>0</v>
          </cell>
          <cell r="BC1088">
            <v>0</v>
          </cell>
          <cell r="BD1088">
            <v>0</v>
          </cell>
          <cell r="BE1088">
            <v>0</v>
          </cell>
          <cell r="BF1088">
            <v>0</v>
          </cell>
          <cell r="BG1088" t="str">
            <v/>
          </cell>
          <cell r="BH1088">
            <v>0.56333014319830421</v>
          </cell>
        </row>
        <row r="1089">
          <cell r="A1089" t="str">
            <v>2045-022</v>
          </cell>
          <cell r="B1089" t="str">
            <v xml:space="preserve">BMGA-AEROENVIAS DEL CONTI                         </v>
          </cell>
          <cell r="C1089">
            <v>0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  <cell r="I1089">
            <v>0</v>
          </cell>
          <cell r="J1089">
            <v>695500</v>
          </cell>
          <cell r="K1089">
            <v>0</v>
          </cell>
          <cell r="L1089">
            <v>0</v>
          </cell>
          <cell r="M1089">
            <v>0</v>
          </cell>
          <cell r="N1089">
            <v>0</v>
          </cell>
          <cell r="O1089">
            <v>695500</v>
          </cell>
          <cell r="P1089">
            <v>0</v>
          </cell>
          <cell r="Q1089">
            <v>0</v>
          </cell>
          <cell r="R1089">
            <v>0</v>
          </cell>
          <cell r="S1089">
            <v>0</v>
          </cell>
          <cell r="T1089">
            <v>0</v>
          </cell>
          <cell r="U1089">
            <v>0</v>
          </cell>
          <cell r="V1089">
            <v>0</v>
          </cell>
          <cell r="W1089">
            <v>0</v>
          </cell>
          <cell r="X1089">
            <v>400000</v>
          </cell>
          <cell r="Y1089">
            <v>0</v>
          </cell>
          <cell r="Z1089">
            <v>0</v>
          </cell>
          <cell r="AA1089">
            <v>0</v>
          </cell>
          <cell r="AB1089">
            <v>400000</v>
          </cell>
          <cell r="AC1089">
            <v>0</v>
          </cell>
          <cell r="AD1089">
            <v>0</v>
          </cell>
          <cell r="AE1089">
            <v>0</v>
          </cell>
          <cell r="AF1089">
            <v>0</v>
          </cell>
          <cell r="AG1089">
            <v>0</v>
          </cell>
          <cell r="AH1089">
            <v>0</v>
          </cell>
          <cell r="AI1089">
            <v>0</v>
          </cell>
          <cell r="AJ1089">
            <v>0</v>
          </cell>
          <cell r="AK1089">
            <v>0</v>
          </cell>
          <cell r="AL1089">
            <v>0</v>
          </cell>
          <cell r="AM1089">
            <v>0</v>
          </cell>
          <cell r="AN1089">
            <v>0</v>
          </cell>
          <cell r="AO1089">
            <v>0</v>
          </cell>
          <cell r="AP1089">
            <v>0</v>
          </cell>
          <cell r="AQ1089">
            <v>0</v>
          </cell>
          <cell r="AR1089">
            <v>0</v>
          </cell>
          <cell r="AS1089" t="e">
            <v>#REF!</v>
          </cell>
          <cell r="AU1089" t="str">
            <v/>
          </cell>
          <cell r="AV1089" t="str">
            <v/>
          </cell>
          <cell r="AW1089">
            <v>0</v>
          </cell>
          <cell r="AX1089">
            <v>0</v>
          </cell>
          <cell r="AY1089">
            <v>0</v>
          </cell>
          <cell r="AZ1089">
            <v>0</v>
          </cell>
          <cell r="BA1089">
            <v>0</v>
          </cell>
          <cell r="BB1089">
            <v>0</v>
          </cell>
          <cell r="BC1089">
            <v>0</v>
          </cell>
          <cell r="BD1089">
            <v>0</v>
          </cell>
          <cell r="BE1089">
            <v>0</v>
          </cell>
          <cell r="BF1089">
            <v>0</v>
          </cell>
          <cell r="BG1089" t="str">
            <v/>
          </cell>
          <cell r="BH1089">
            <v>0.57512580877066855</v>
          </cell>
        </row>
        <row r="1090">
          <cell r="A1090" t="str">
            <v>2045-024</v>
          </cell>
          <cell r="B1090" t="str">
            <v xml:space="preserve">RIONEGRO-AEROVIAS DEL CON                         </v>
          </cell>
          <cell r="C1090">
            <v>0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0</v>
          </cell>
          <cell r="M1090">
            <v>1273844</v>
          </cell>
          <cell r="N1090">
            <v>0</v>
          </cell>
          <cell r="O1090">
            <v>1273844</v>
          </cell>
          <cell r="P1090">
            <v>0</v>
          </cell>
          <cell r="Q1090">
            <v>0</v>
          </cell>
          <cell r="R1090">
            <v>0</v>
          </cell>
          <cell r="S1090">
            <v>0</v>
          </cell>
          <cell r="T1090">
            <v>0</v>
          </cell>
          <cell r="U1090">
            <v>0</v>
          </cell>
          <cell r="V1090">
            <v>0</v>
          </cell>
          <cell r="W1090">
            <v>0</v>
          </cell>
          <cell r="X1090">
            <v>649400</v>
          </cell>
          <cell r="Y1090">
            <v>44077</v>
          </cell>
          <cell r="Z1090">
            <v>4929</v>
          </cell>
          <cell r="AA1090">
            <v>0</v>
          </cell>
          <cell r="AB1090">
            <v>698406</v>
          </cell>
          <cell r="AC1090">
            <v>0</v>
          </cell>
          <cell r="AD1090">
            <v>0</v>
          </cell>
          <cell r="AE1090">
            <v>0</v>
          </cell>
          <cell r="AF1090">
            <v>0</v>
          </cell>
          <cell r="AG1090">
            <v>0</v>
          </cell>
          <cell r="AH1090">
            <v>0</v>
          </cell>
          <cell r="AI1090">
            <v>0</v>
          </cell>
          <cell r="AJ1090">
            <v>0</v>
          </cell>
          <cell r="AK1090">
            <v>0</v>
          </cell>
          <cell r="AL1090">
            <v>0</v>
          </cell>
          <cell r="AM1090">
            <v>0</v>
          </cell>
          <cell r="AN1090">
            <v>0</v>
          </cell>
          <cell r="AO1090">
            <v>1385942</v>
          </cell>
          <cell r="AP1090">
            <v>0</v>
          </cell>
          <cell r="AQ1090">
            <v>0</v>
          </cell>
          <cell r="AR1090">
            <v>0</v>
          </cell>
          <cell r="AS1090" t="e">
            <v>#REF!</v>
          </cell>
          <cell r="AU1090" t="str">
            <v/>
          </cell>
          <cell r="AV1090" t="str">
            <v/>
          </cell>
          <cell r="AW1090">
            <v>0</v>
          </cell>
          <cell r="AX1090">
            <v>0</v>
          </cell>
          <cell r="AY1090">
            <v>0</v>
          </cell>
          <cell r="AZ1090">
            <v>0</v>
          </cell>
          <cell r="BA1090">
            <v>0</v>
          </cell>
          <cell r="BB1090">
            <v>0</v>
          </cell>
          <cell r="BC1090">
            <v>0</v>
          </cell>
          <cell r="BD1090">
            <v>0</v>
          </cell>
          <cell r="BE1090">
            <v>0</v>
          </cell>
          <cell r="BF1090">
            <v>0</v>
          </cell>
          <cell r="BG1090" t="str">
            <v/>
          </cell>
          <cell r="BH1090">
            <v>0.54826650673080846</v>
          </cell>
        </row>
        <row r="1091">
          <cell r="A1091" t="str">
            <v>2045-025</v>
          </cell>
          <cell r="B1091" t="str">
            <v xml:space="preserve">RIONEGRO-AEROVIAS DEL CON                         </v>
          </cell>
          <cell r="C1091">
            <v>0</v>
          </cell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>
            <v>0</v>
          </cell>
          <cell r="J1091">
            <v>0</v>
          </cell>
          <cell r="K1091">
            <v>0</v>
          </cell>
          <cell r="L1091">
            <v>8105900</v>
          </cell>
          <cell r="M1091">
            <v>0</v>
          </cell>
          <cell r="N1091">
            <v>0</v>
          </cell>
          <cell r="O1091">
            <v>8105900</v>
          </cell>
          <cell r="P1091">
            <v>0</v>
          </cell>
          <cell r="Q1091">
            <v>0</v>
          </cell>
          <cell r="R1091">
            <v>0</v>
          </cell>
          <cell r="S1091">
            <v>0</v>
          </cell>
          <cell r="T1091">
            <v>0</v>
          </cell>
          <cell r="U1091">
            <v>0</v>
          </cell>
          <cell r="V1091">
            <v>0</v>
          </cell>
          <cell r="W1091">
            <v>0</v>
          </cell>
          <cell r="X1091">
            <v>3553603</v>
          </cell>
          <cell r="Y1091">
            <v>784127</v>
          </cell>
          <cell r="Z1091">
            <v>56796</v>
          </cell>
          <cell r="AA1091">
            <v>0</v>
          </cell>
          <cell r="AB1091">
            <v>4394526</v>
          </cell>
          <cell r="AC1091">
            <v>0</v>
          </cell>
          <cell r="AD1091">
            <v>0</v>
          </cell>
          <cell r="AE1091">
            <v>0</v>
          </cell>
          <cell r="AF1091">
            <v>0</v>
          </cell>
          <cell r="AG1091">
            <v>0</v>
          </cell>
          <cell r="AH1091">
            <v>0</v>
          </cell>
          <cell r="AI1091">
            <v>0</v>
          </cell>
          <cell r="AJ1091">
            <v>0</v>
          </cell>
          <cell r="AK1091">
            <v>0</v>
          </cell>
          <cell r="AL1091">
            <v>0</v>
          </cell>
          <cell r="AM1091">
            <v>0</v>
          </cell>
          <cell r="AN1091">
            <v>0</v>
          </cell>
          <cell r="AO1091">
            <v>0</v>
          </cell>
          <cell r="AP1091">
            <v>0</v>
          </cell>
          <cell r="AQ1091">
            <v>0</v>
          </cell>
          <cell r="AR1091">
            <v>0</v>
          </cell>
          <cell r="AS1091" t="e">
            <v>#REF!</v>
          </cell>
          <cell r="AU1091" t="str">
            <v/>
          </cell>
          <cell r="AV1091" t="str">
            <v/>
          </cell>
          <cell r="AW1091">
            <v>0</v>
          </cell>
          <cell r="AX1091">
            <v>0</v>
          </cell>
          <cell r="AY1091">
            <v>0</v>
          </cell>
          <cell r="AZ1091">
            <v>0</v>
          </cell>
          <cell r="BA1091">
            <v>0</v>
          </cell>
          <cell r="BB1091">
            <v>0</v>
          </cell>
          <cell r="BC1091">
            <v>0</v>
          </cell>
          <cell r="BD1091">
            <v>0</v>
          </cell>
          <cell r="BE1091">
            <v>0</v>
          </cell>
          <cell r="BF1091">
            <v>0</v>
          </cell>
          <cell r="BG1091" t="str">
            <v/>
          </cell>
          <cell r="BH1091">
            <v>0.54213918257072014</v>
          </cell>
        </row>
        <row r="1092">
          <cell r="A1092" t="str">
            <v>2045-026</v>
          </cell>
          <cell r="B1092" t="str">
            <v xml:space="preserve">RIONEGRO-AEROVIAS DEL CON                         </v>
          </cell>
          <cell r="C1092">
            <v>0</v>
          </cell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  <cell r="L1092">
            <v>0</v>
          </cell>
          <cell r="M1092">
            <v>237380</v>
          </cell>
          <cell r="N1092">
            <v>0</v>
          </cell>
          <cell r="O1092">
            <v>237380</v>
          </cell>
          <cell r="P1092">
            <v>0</v>
          </cell>
          <cell r="Q1092">
            <v>0</v>
          </cell>
          <cell r="R1092">
            <v>0</v>
          </cell>
          <cell r="S1092">
            <v>0</v>
          </cell>
          <cell r="T1092">
            <v>0</v>
          </cell>
          <cell r="U1092">
            <v>0</v>
          </cell>
          <cell r="V1092">
            <v>0</v>
          </cell>
          <cell r="W1092">
            <v>0</v>
          </cell>
          <cell r="X1092">
            <v>0</v>
          </cell>
          <cell r="Y1092">
            <v>80297</v>
          </cell>
          <cell r="Z1092">
            <v>0</v>
          </cell>
          <cell r="AA1092">
            <v>0</v>
          </cell>
          <cell r="AB1092">
            <v>80297</v>
          </cell>
          <cell r="AC1092">
            <v>0</v>
          </cell>
          <cell r="AD1092">
            <v>0</v>
          </cell>
          <cell r="AE1092">
            <v>0</v>
          </cell>
          <cell r="AF1092">
            <v>0</v>
          </cell>
          <cell r="AG1092">
            <v>0</v>
          </cell>
          <cell r="AH1092">
            <v>0</v>
          </cell>
          <cell r="AI1092">
            <v>0</v>
          </cell>
          <cell r="AJ1092">
            <v>0</v>
          </cell>
          <cell r="AK1092">
            <v>0</v>
          </cell>
          <cell r="AL1092">
            <v>0</v>
          </cell>
          <cell r="AM1092">
            <v>0</v>
          </cell>
          <cell r="AN1092">
            <v>0</v>
          </cell>
          <cell r="AO1092">
            <v>649619</v>
          </cell>
          <cell r="AP1092">
            <v>0</v>
          </cell>
          <cell r="AQ1092">
            <v>0</v>
          </cell>
          <cell r="AR1092">
            <v>0</v>
          </cell>
          <cell r="AS1092" t="e">
            <v>#REF!</v>
          </cell>
          <cell r="AU1092" t="str">
            <v/>
          </cell>
          <cell r="AV1092" t="str">
            <v/>
          </cell>
          <cell r="AW1092">
            <v>0</v>
          </cell>
          <cell r="AX1092">
            <v>0</v>
          </cell>
          <cell r="AY1092">
            <v>0</v>
          </cell>
          <cell r="AZ1092">
            <v>0</v>
          </cell>
          <cell r="BA1092">
            <v>0</v>
          </cell>
          <cell r="BB1092">
            <v>0</v>
          </cell>
          <cell r="BC1092">
            <v>0</v>
          </cell>
          <cell r="BD1092">
            <v>0</v>
          </cell>
          <cell r="BE1092">
            <v>0</v>
          </cell>
          <cell r="BF1092">
            <v>0</v>
          </cell>
          <cell r="BG1092" t="str">
            <v/>
          </cell>
          <cell r="BH1092">
            <v>0.33826354368523043</v>
          </cell>
        </row>
        <row r="1093">
          <cell r="A1093" t="str">
            <v>2045-027</v>
          </cell>
          <cell r="B1093" t="str">
            <v xml:space="preserve">CL-AEROVIAS DEL CONTINENT                         </v>
          </cell>
          <cell r="C1093">
            <v>0</v>
          </cell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360360</v>
          </cell>
          <cell r="N1093">
            <v>0</v>
          </cell>
          <cell r="O1093">
            <v>360360</v>
          </cell>
          <cell r="P1093">
            <v>0</v>
          </cell>
          <cell r="Q1093">
            <v>0</v>
          </cell>
          <cell r="R1093">
            <v>0</v>
          </cell>
          <cell r="S1093">
            <v>0</v>
          </cell>
          <cell r="T1093">
            <v>0</v>
          </cell>
          <cell r="U1093">
            <v>0</v>
          </cell>
          <cell r="V1093">
            <v>0</v>
          </cell>
          <cell r="W1093">
            <v>0</v>
          </cell>
          <cell r="X1093">
            <v>0</v>
          </cell>
          <cell r="Y1093">
            <v>241630</v>
          </cell>
          <cell r="Z1093">
            <v>2133</v>
          </cell>
          <cell r="AA1093">
            <v>0</v>
          </cell>
          <cell r="AB1093">
            <v>243763</v>
          </cell>
          <cell r="AC1093">
            <v>0</v>
          </cell>
          <cell r="AD1093">
            <v>0</v>
          </cell>
          <cell r="AE1093">
            <v>0</v>
          </cell>
          <cell r="AF1093">
            <v>0</v>
          </cell>
          <cell r="AG1093">
            <v>0</v>
          </cell>
          <cell r="AH1093">
            <v>0</v>
          </cell>
          <cell r="AI1093">
            <v>0</v>
          </cell>
          <cell r="AJ1093">
            <v>0</v>
          </cell>
          <cell r="AK1093">
            <v>0</v>
          </cell>
          <cell r="AL1093">
            <v>0</v>
          </cell>
          <cell r="AM1093">
            <v>0</v>
          </cell>
          <cell r="AN1093">
            <v>0</v>
          </cell>
          <cell r="AO1093">
            <v>0</v>
          </cell>
          <cell r="AP1093">
            <v>0</v>
          </cell>
          <cell r="AQ1093">
            <v>0</v>
          </cell>
          <cell r="AR1093">
            <v>0</v>
          </cell>
          <cell r="AS1093" t="e">
            <v>#REF!</v>
          </cell>
          <cell r="AU1093" t="str">
            <v/>
          </cell>
          <cell r="AV1093" t="str">
            <v/>
          </cell>
          <cell r="AW1093">
            <v>0</v>
          </cell>
          <cell r="AX1093">
            <v>0</v>
          </cell>
          <cell r="AY1093">
            <v>0</v>
          </cell>
          <cell r="AZ1093">
            <v>0</v>
          </cell>
          <cell r="BA1093">
            <v>0</v>
          </cell>
          <cell r="BB1093">
            <v>0</v>
          </cell>
          <cell r="BC1093">
            <v>0</v>
          </cell>
          <cell r="BD1093">
            <v>0</v>
          </cell>
          <cell r="BE1093">
            <v>0</v>
          </cell>
          <cell r="BF1093">
            <v>0</v>
          </cell>
          <cell r="BG1093" t="str">
            <v/>
          </cell>
          <cell r="BH1093">
            <v>0.6764430014430014</v>
          </cell>
        </row>
        <row r="1094">
          <cell r="A1094" t="str">
            <v>2045-028</v>
          </cell>
          <cell r="B1094" t="str">
            <v xml:space="preserve">CL-AEROVIAS DEL CONTINENT                         </v>
          </cell>
          <cell r="C1094">
            <v>0</v>
          </cell>
          <cell r="D1094">
            <v>0</v>
          </cell>
          <cell r="E1094">
            <v>0</v>
          </cell>
          <cell r="F1094">
            <v>0</v>
          </cell>
          <cell r="G1094">
            <v>0</v>
          </cell>
          <cell r="H1094">
            <v>0</v>
          </cell>
          <cell r="I1094">
            <v>0</v>
          </cell>
          <cell r="J1094">
            <v>0</v>
          </cell>
          <cell r="K1094">
            <v>0</v>
          </cell>
          <cell r="L1094">
            <v>0</v>
          </cell>
          <cell r="M1094">
            <v>473044</v>
          </cell>
          <cell r="N1094">
            <v>0</v>
          </cell>
          <cell r="O1094">
            <v>473044</v>
          </cell>
          <cell r="P1094">
            <v>0</v>
          </cell>
          <cell r="Q1094">
            <v>0</v>
          </cell>
          <cell r="R1094">
            <v>0</v>
          </cell>
          <cell r="S1094">
            <v>0</v>
          </cell>
          <cell r="T1094">
            <v>0</v>
          </cell>
          <cell r="U1094">
            <v>0</v>
          </cell>
          <cell r="V1094">
            <v>0</v>
          </cell>
          <cell r="W1094">
            <v>0</v>
          </cell>
          <cell r="X1094">
            <v>0</v>
          </cell>
          <cell r="Y1094">
            <v>192203</v>
          </cell>
          <cell r="Z1094">
            <v>1067</v>
          </cell>
          <cell r="AA1094">
            <v>0</v>
          </cell>
          <cell r="AB1094">
            <v>193270</v>
          </cell>
          <cell r="AC1094">
            <v>0</v>
          </cell>
          <cell r="AD1094">
            <v>0</v>
          </cell>
          <cell r="AE1094">
            <v>0</v>
          </cell>
          <cell r="AF1094">
            <v>0</v>
          </cell>
          <cell r="AG1094">
            <v>0</v>
          </cell>
          <cell r="AH1094">
            <v>0</v>
          </cell>
          <cell r="AI1094">
            <v>0</v>
          </cell>
          <cell r="AJ1094">
            <v>0</v>
          </cell>
          <cell r="AK1094">
            <v>0</v>
          </cell>
          <cell r="AL1094">
            <v>0</v>
          </cell>
          <cell r="AM1094">
            <v>0</v>
          </cell>
          <cell r="AN1094">
            <v>0</v>
          </cell>
          <cell r="AO1094">
            <v>0</v>
          </cell>
          <cell r="AP1094">
            <v>0</v>
          </cell>
          <cell r="AQ1094">
            <v>0</v>
          </cell>
          <cell r="AR1094">
            <v>0</v>
          </cell>
          <cell r="AS1094" t="e">
            <v>#REF!</v>
          </cell>
          <cell r="AU1094" t="str">
            <v/>
          </cell>
          <cell r="AV1094" t="str">
            <v/>
          </cell>
          <cell r="AW1094">
            <v>0</v>
          </cell>
          <cell r="AX1094">
            <v>0</v>
          </cell>
          <cell r="AY1094">
            <v>0</v>
          </cell>
          <cell r="AZ1094">
            <v>0</v>
          </cell>
          <cell r="BA1094">
            <v>0</v>
          </cell>
          <cell r="BB1094">
            <v>0</v>
          </cell>
          <cell r="BC1094">
            <v>0</v>
          </cell>
          <cell r="BD1094">
            <v>0</v>
          </cell>
          <cell r="BE1094">
            <v>0</v>
          </cell>
          <cell r="BF1094">
            <v>0</v>
          </cell>
          <cell r="BG1094" t="str">
            <v/>
          </cell>
          <cell r="BH1094">
            <v>0.40856664496325923</v>
          </cell>
        </row>
        <row r="1095">
          <cell r="A1095" t="str">
            <v>2045-029</v>
          </cell>
          <cell r="B1095" t="str">
            <v xml:space="preserve">CL-AEROVIAS DEL CONTINENT                         </v>
          </cell>
          <cell r="C1095">
            <v>0</v>
          </cell>
          <cell r="D1095">
            <v>0</v>
          </cell>
          <cell r="E1095">
            <v>0</v>
          </cell>
          <cell r="F1095">
            <v>0</v>
          </cell>
          <cell r="G1095">
            <v>0</v>
          </cell>
          <cell r="H1095">
            <v>0</v>
          </cell>
          <cell r="I1095">
            <v>0</v>
          </cell>
          <cell r="J1095">
            <v>0</v>
          </cell>
          <cell r="K1095">
            <v>0</v>
          </cell>
          <cell r="L1095">
            <v>0</v>
          </cell>
          <cell r="M1095">
            <v>401544</v>
          </cell>
          <cell r="N1095">
            <v>0</v>
          </cell>
          <cell r="O1095">
            <v>401544</v>
          </cell>
          <cell r="P1095">
            <v>0</v>
          </cell>
          <cell r="Q1095">
            <v>0</v>
          </cell>
          <cell r="R1095">
            <v>0</v>
          </cell>
          <cell r="S1095">
            <v>0</v>
          </cell>
          <cell r="T1095">
            <v>0</v>
          </cell>
          <cell r="U1095">
            <v>0</v>
          </cell>
          <cell r="V1095">
            <v>0</v>
          </cell>
          <cell r="W1095">
            <v>0</v>
          </cell>
          <cell r="X1095">
            <v>0</v>
          </cell>
          <cell r="Y1095">
            <v>172203</v>
          </cell>
          <cell r="Z1095">
            <v>2133</v>
          </cell>
          <cell r="AA1095">
            <v>0</v>
          </cell>
          <cell r="AB1095">
            <v>174336</v>
          </cell>
          <cell r="AC1095">
            <v>0</v>
          </cell>
          <cell r="AD1095">
            <v>0</v>
          </cell>
          <cell r="AE1095">
            <v>0</v>
          </cell>
          <cell r="AF1095">
            <v>0</v>
          </cell>
          <cell r="AG1095">
            <v>0</v>
          </cell>
          <cell r="AH1095">
            <v>0</v>
          </cell>
          <cell r="AI1095">
            <v>0</v>
          </cell>
          <cell r="AJ1095">
            <v>0</v>
          </cell>
          <cell r="AK1095">
            <v>0</v>
          </cell>
          <cell r="AL1095">
            <v>0</v>
          </cell>
          <cell r="AM1095">
            <v>0</v>
          </cell>
          <cell r="AN1095">
            <v>0</v>
          </cell>
          <cell r="AO1095">
            <v>0</v>
          </cell>
          <cell r="AP1095">
            <v>0</v>
          </cell>
          <cell r="AQ1095">
            <v>0</v>
          </cell>
          <cell r="AR1095">
            <v>0</v>
          </cell>
          <cell r="AS1095" t="e">
            <v>#REF!</v>
          </cell>
          <cell r="AU1095" t="str">
            <v/>
          </cell>
          <cell r="AV1095" t="str">
            <v/>
          </cell>
          <cell r="AW1095">
            <v>0</v>
          </cell>
          <cell r="AX1095">
            <v>0</v>
          </cell>
          <cell r="AY1095">
            <v>0</v>
          </cell>
          <cell r="AZ1095">
            <v>0</v>
          </cell>
          <cell r="BA1095">
            <v>0</v>
          </cell>
          <cell r="BB1095">
            <v>0</v>
          </cell>
          <cell r="BC1095">
            <v>0</v>
          </cell>
          <cell r="BD1095">
            <v>0</v>
          </cell>
          <cell r="BE1095">
            <v>0</v>
          </cell>
          <cell r="BF1095">
            <v>0</v>
          </cell>
          <cell r="BG1095" t="str">
            <v/>
          </cell>
          <cell r="BH1095">
            <v>0.43416412647181879</v>
          </cell>
        </row>
        <row r="1096">
          <cell r="A1096" t="str">
            <v>2045-030</v>
          </cell>
          <cell r="B1096" t="str">
            <v xml:space="preserve">CL-AEROVIAS DEL CONTINENT                         </v>
          </cell>
          <cell r="C1096">
            <v>0</v>
          </cell>
          <cell r="D1096">
            <v>0</v>
          </cell>
          <cell r="E1096">
            <v>0</v>
          </cell>
          <cell r="F1096">
            <v>0</v>
          </cell>
          <cell r="G1096">
            <v>0</v>
          </cell>
          <cell r="H1096">
            <v>0</v>
          </cell>
          <cell r="I1096">
            <v>0</v>
          </cell>
          <cell r="J1096">
            <v>0</v>
          </cell>
          <cell r="K1096">
            <v>0</v>
          </cell>
          <cell r="L1096">
            <v>0</v>
          </cell>
          <cell r="M1096">
            <v>4188363</v>
          </cell>
          <cell r="N1096">
            <v>0</v>
          </cell>
          <cell r="O1096">
            <v>4188363</v>
          </cell>
          <cell r="P1096">
            <v>0</v>
          </cell>
          <cell r="Q1096">
            <v>0</v>
          </cell>
          <cell r="R1096">
            <v>0</v>
          </cell>
          <cell r="S1096">
            <v>0</v>
          </cell>
          <cell r="T1096">
            <v>0</v>
          </cell>
          <cell r="U1096">
            <v>0</v>
          </cell>
          <cell r="V1096">
            <v>0</v>
          </cell>
          <cell r="W1096">
            <v>0</v>
          </cell>
          <cell r="X1096">
            <v>0</v>
          </cell>
          <cell r="Y1096">
            <v>1292800</v>
          </cell>
          <cell r="Z1096">
            <v>500000</v>
          </cell>
          <cell r="AA1096">
            <v>0</v>
          </cell>
          <cell r="AB1096">
            <v>1792800</v>
          </cell>
          <cell r="AC1096">
            <v>0</v>
          </cell>
          <cell r="AD1096">
            <v>0</v>
          </cell>
          <cell r="AE1096">
            <v>0</v>
          </cell>
          <cell r="AF1096">
            <v>0</v>
          </cell>
          <cell r="AG1096">
            <v>0</v>
          </cell>
          <cell r="AH1096">
            <v>0</v>
          </cell>
          <cell r="AI1096">
            <v>0</v>
          </cell>
          <cell r="AJ1096">
            <v>0</v>
          </cell>
          <cell r="AK1096">
            <v>0</v>
          </cell>
          <cell r="AL1096">
            <v>0</v>
          </cell>
          <cell r="AM1096">
            <v>0</v>
          </cell>
          <cell r="AN1096">
            <v>0</v>
          </cell>
          <cell r="AO1096">
            <v>4611387</v>
          </cell>
          <cell r="AP1096">
            <v>0</v>
          </cell>
          <cell r="AQ1096">
            <v>0</v>
          </cell>
          <cell r="AR1096">
            <v>0</v>
          </cell>
          <cell r="AS1096" t="e">
            <v>#REF!</v>
          </cell>
          <cell r="AU1096" t="str">
            <v/>
          </cell>
          <cell r="AV1096" t="str">
            <v/>
          </cell>
          <cell r="AW1096">
            <v>0</v>
          </cell>
          <cell r="AX1096">
            <v>0</v>
          </cell>
          <cell r="AY1096">
            <v>0</v>
          </cell>
          <cell r="AZ1096">
            <v>0</v>
          </cell>
          <cell r="BA1096">
            <v>0</v>
          </cell>
          <cell r="BB1096">
            <v>0</v>
          </cell>
          <cell r="BC1096">
            <v>0</v>
          </cell>
          <cell r="BD1096">
            <v>0</v>
          </cell>
          <cell r="BE1096">
            <v>0</v>
          </cell>
          <cell r="BF1096">
            <v>0</v>
          </cell>
          <cell r="BG1096" t="str">
            <v/>
          </cell>
          <cell r="BH1096">
            <v>0.42804312806697986</v>
          </cell>
        </row>
        <row r="1097">
          <cell r="A1097" t="str">
            <v>2045-031</v>
          </cell>
          <cell r="B1097" t="str">
            <v xml:space="preserve">BMGA-AEROVIAS DEL CONTIN                          </v>
          </cell>
          <cell r="C1097">
            <v>0</v>
          </cell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  <cell r="J1097">
            <v>0</v>
          </cell>
          <cell r="K1097">
            <v>0</v>
          </cell>
          <cell r="L1097">
            <v>0</v>
          </cell>
          <cell r="M1097">
            <v>457600</v>
          </cell>
          <cell r="N1097">
            <v>0</v>
          </cell>
          <cell r="O1097">
            <v>457600</v>
          </cell>
          <cell r="P1097">
            <v>0</v>
          </cell>
          <cell r="Q1097">
            <v>0</v>
          </cell>
          <cell r="R1097">
            <v>0</v>
          </cell>
          <cell r="S1097">
            <v>0</v>
          </cell>
          <cell r="T1097">
            <v>0</v>
          </cell>
          <cell r="U1097">
            <v>0</v>
          </cell>
          <cell r="V1097">
            <v>0</v>
          </cell>
          <cell r="W1097">
            <v>0</v>
          </cell>
          <cell r="X1097">
            <v>0</v>
          </cell>
          <cell r="Y1097">
            <v>0</v>
          </cell>
          <cell r="Z1097">
            <v>227224</v>
          </cell>
          <cell r="AA1097">
            <v>0</v>
          </cell>
          <cell r="AB1097">
            <v>227224</v>
          </cell>
          <cell r="AC1097">
            <v>0</v>
          </cell>
          <cell r="AD1097">
            <v>0</v>
          </cell>
          <cell r="AE1097">
            <v>0</v>
          </cell>
          <cell r="AF1097">
            <v>0</v>
          </cell>
          <cell r="AG1097">
            <v>0</v>
          </cell>
          <cell r="AH1097">
            <v>0</v>
          </cell>
          <cell r="AI1097">
            <v>0</v>
          </cell>
          <cell r="AJ1097">
            <v>0</v>
          </cell>
          <cell r="AK1097">
            <v>0</v>
          </cell>
          <cell r="AL1097">
            <v>0</v>
          </cell>
          <cell r="AM1097">
            <v>0</v>
          </cell>
          <cell r="AN1097">
            <v>0</v>
          </cell>
          <cell r="AO1097">
            <v>0</v>
          </cell>
          <cell r="AP1097">
            <v>0</v>
          </cell>
          <cell r="AQ1097">
            <v>0</v>
          </cell>
          <cell r="AR1097">
            <v>0</v>
          </cell>
          <cell r="AS1097" t="e">
            <v>#REF!</v>
          </cell>
          <cell r="AU1097" t="str">
            <v/>
          </cell>
          <cell r="AV1097" t="str">
            <v/>
          </cell>
          <cell r="AW1097">
            <v>0</v>
          </cell>
          <cell r="AX1097">
            <v>0</v>
          </cell>
          <cell r="AY1097">
            <v>0</v>
          </cell>
          <cell r="AZ1097">
            <v>0</v>
          </cell>
          <cell r="BA1097">
            <v>0</v>
          </cell>
          <cell r="BB1097">
            <v>0</v>
          </cell>
          <cell r="BC1097">
            <v>0</v>
          </cell>
          <cell r="BD1097">
            <v>0</v>
          </cell>
          <cell r="BE1097">
            <v>0</v>
          </cell>
          <cell r="BF1097">
            <v>0</v>
          </cell>
          <cell r="BG1097" t="str">
            <v/>
          </cell>
          <cell r="BH1097">
            <v>0.49655594405594405</v>
          </cell>
        </row>
        <row r="1098">
          <cell r="A1098" t="str">
            <v>2045-032</v>
          </cell>
          <cell r="B1098" t="str">
            <v xml:space="preserve">RIONEGRO-AVIANCA SA                               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  <cell r="J1098">
            <v>0</v>
          </cell>
          <cell r="K1098">
            <v>0</v>
          </cell>
          <cell r="L1098">
            <v>0</v>
          </cell>
          <cell r="M1098">
            <v>0</v>
          </cell>
          <cell r="N1098">
            <v>0</v>
          </cell>
          <cell r="O1098">
            <v>0</v>
          </cell>
          <cell r="P1098">
            <v>0</v>
          </cell>
          <cell r="Q1098">
            <v>0</v>
          </cell>
          <cell r="R1098">
            <v>0</v>
          </cell>
          <cell r="S1098">
            <v>0</v>
          </cell>
          <cell r="T1098">
            <v>0</v>
          </cell>
          <cell r="U1098">
            <v>0</v>
          </cell>
          <cell r="V1098">
            <v>0</v>
          </cell>
          <cell r="W1098">
            <v>0</v>
          </cell>
          <cell r="X1098">
            <v>0</v>
          </cell>
          <cell r="Y1098">
            <v>0</v>
          </cell>
          <cell r="Z1098">
            <v>294630</v>
          </cell>
          <cell r="AA1098">
            <v>0</v>
          </cell>
          <cell r="AB1098">
            <v>294630</v>
          </cell>
          <cell r="AC1098">
            <v>0</v>
          </cell>
          <cell r="AD1098">
            <v>0</v>
          </cell>
          <cell r="AE1098">
            <v>0</v>
          </cell>
          <cell r="AF1098">
            <v>0</v>
          </cell>
          <cell r="AG1098">
            <v>0</v>
          </cell>
          <cell r="AH1098">
            <v>0</v>
          </cell>
          <cell r="AI1098">
            <v>0</v>
          </cell>
          <cell r="AJ1098">
            <v>0</v>
          </cell>
          <cell r="AK1098">
            <v>0</v>
          </cell>
          <cell r="AL1098">
            <v>0</v>
          </cell>
          <cell r="AM1098">
            <v>0</v>
          </cell>
          <cell r="AN1098">
            <v>0</v>
          </cell>
          <cell r="AO1098">
            <v>0</v>
          </cell>
          <cell r="AP1098">
            <v>0</v>
          </cell>
          <cell r="AQ1098">
            <v>0</v>
          </cell>
          <cell r="AR1098">
            <v>0</v>
          </cell>
          <cell r="AS1098" t="e">
            <v>#REF!</v>
          </cell>
          <cell r="AU1098" t="str">
            <v/>
          </cell>
          <cell r="AV1098" t="str">
            <v/>
          </cell>
          <cell r="AW1098">
            <v>0</v>
          </cell>
          <cell r="AX1098">
            <v>0</v>
          </cell>
          <cell r="AY1098">
            <v>0</v>
          </cell>
          <cell r="AZ1098">
            <v>0</v>
          </cell>
          <cell r="BA1098">
            <v>0</v>
          </cell>
          <cell r="BB1098">
            <v>0</v>
          </cell>
          <cell r="BC1098">
            <v>0</v>
          </cell>
          <cell r="BD1098">
            <v>0</v>
          </cell>
          <cell r="BE1098">
            <v>0</v>
          </cell>
          <cell r="BF1098">
            <v>0</v>
          </cell>
          <cell r="BG1098" t="str">
            <v/>
          </cell>
          <cell r="BH1098" t="str">
            <v/>
          </cell>
        </row>
        <row r="1099">
          <cell r="A1099" t="str">
            <v>2045-033</v>
          </cell>
          <cell r="B1099" t="str">
            <v xml:space="preserve">MD-AVIANCA S.A.                                   </v>
          </cell>
          <cell r="C1099">
            <v>0</v>
          </cell>
          <cell r="D1099">
            <v>0</v>
          </cell>
          <cell r="E1099">
            <v>0</v>
          </cell>
          <cell r="F1099">
            <v>0</v>
          </cell>
          <cell r="G1099">
            <v>0</v>
          </cell>
          <cell r="H1099">
            <v>0</v>
          </cell>
          <cell r="I1099">
            <v>0</v>
          </cell>
          <cell r="J1099">
            <v>0</v>
          </cell>
          <cell r="K1099">
            <v>0</v>
          </cell>
          <cell r="L1099">
            <v>0</v>
          </cell>
          <cell r="M1099">
            <v>0</v>
          </cell>
          <cell r="N1099">
            <v>11311600</v>
          </cell>
          <cell r="O1099">
            <v>11311600</v>
          </cell>
          <cell r="P1099">
            <v>0</v>
          </cell>
          <cell r="Q1099">
            <v>0</v>
          </cell>
          <cell r="R1099">
            <v>0</v>
          </cell>
          <cell r="S1099">
            <v>0</v>
          </cell>
          <cell r="T1099">
            <v>0</v>
          </cell>
          <cell r="U1099">
            <v>0</v>
          </cell>
          <cell r="V1099">
            <v>0</v>
          </cell>
          <cell r="W1099">
            <v>0</v>
          </cell>
          <cell r="X1099">
            <v>0</v>
          </cell>
          <cell r="Y1099">
            <v>0</v>
          </cell>
          <cell r="Z1099">
            <v>6506115</v>
          </cell>
          <cell r="AA1099">
            <v>713014</v>
          </cell>
          <cell r="AB1099">
            <v>7219129</v>
          </cell>
          <cell r="AC1099">
            <v>0</v>
          </cell>
          <cell r="AD1099">
            <v>0</v>
          </cell>
          <cell r="AE1099">
            <v>0</v>
          </cell>
          <cell r="AF1099">
            <v>0</v>
          </cell>
          <cell r="AG1099">
            <v>0</v>
          </cell>
          <cell r="AH1099">
            <v>0</v>
          </cell>
          <cell r="AI1099">
            <v>0</v>
          </cell>
          <cell r="AJ1099">
            <v>0</v>
          </cell>
          <cell r="AK1099">
            <v>0</v>
          </cell>
          <cell r="AL1099">
            <v>0</v>
          </cell>
          <cell r="AM1099">
            <v>0</v>
          </cell>
          <cell r="AN1099">
            <v>0</v>
          </cell>
          <cell r="AO1099">
            <v>12397514</v>
          </cell>
          <cell r="AP1099">
            <v>0</v>
          </cell>
          <cell r="AQ1099">
            <v>0</v>
          </cell>
          <cell r="AR1099">
            <v>0</v>
          </cell>
          <cell r="AS1099" t="e">
            <v>#REF!</v>
          </cell>
          <cell r="AU1099" t="str">
            <v/>
          </cell>
          <cell r="AV1099" t="str">
            <v/>
          </cell>
          <cell r="AW1099">
            <v>0</v>
          </cell>
          <cell r="AX1099">
            <v>0</v>
          </cell>
          <cell r="AY1099">
            <v>0</v>
          </cell>
          <cell r="AZ1099">
            <v>0</v>
          </cell>
          <cell r="BA1099">
            <v>0</v>
          </cell>
          <cell r="BB1099">
            <v>0</v>
          </cell>
          <cell r="BC1099">
            <v>0</v>
          </cell>
          <cell r="BD1099">
            <v>0</v>
          </cell>
          <cell r="BE1099">
            <v>0</v>
          </cell>
          <cell r="BF1099">
            <v>0</v>
          </cell>
          <cell r="BG1099" t="str">
            <v/>
          </cell>
          <cell r="BH1099">
            <v>0.63820582410976345</v>
          </cell>
        </row>
        <row r="1100">
          <cell r="A1100" t="str">
            <v>2045-034</v>
          </cell>
          <cell r="B1100" t="str">
            <v xml:space="preserve">CL-AVIANCA SA                                     </v>
          </cell>
          <cell r="C1100">
            <v>0</v>
          </cell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  <cell r="J1100">
            <v>0</v>
          </cell>
          <cell r="K1100">
            <v>0</v>
          </cell>
          <cell r="L1100">
            <v>0</v>
          </cell>
          <cell r="M1100">
            <v>0</v>
          </cell>
          <cell r="N1100">
            <v>0</v>
          </cell>
          <cell r="O1100">
            <v>0</v>
          </cell>
          <cell r="P1100">
            <v>0</v>
          </cell>
          <cell r="Q1100">
            <v>0</v>
          </cell>
          <cell r="R1100">
            <v>0</v>
          </cell>
          <cell r="S1100">
            <v>0</v>
          </cell>
          <cell r="T1100">
            <v>0</v>
          </cell>
          <cell r="U1100">
            <v>0</v>
          </cell>
          <cell r="V1100">
            <v>0</v>
          </cell>
          <cell r="W1100">
            <v>0</v>
          </cell>
          <cell r="X1100">
            <v>0</v>
          </cell>
          <cell r="Y1100">
            <v>0</v>
          </cell>
          <cell r="Z1100">
            <v>366167</v>
          </cell>
          <cell r="AA1100">
            <v>127473</v>
          </cell>
          <cell r="AB1100">
            <v>493640</v>
          </cell>
          <cell r="AC1100">
            <v>0</v>
          </cell>
          <cell r="AD1100">
            <v>0</v>
          </cell>
          <cell r="AE1100">
            <v>0</v>
          </cell>
          <cell r="AF1100">
            <v>0</v>
          </cell>
          <cell r="AG1100">
            <v>0</v>
          </cell>
          <cell r="AH1100">
            <v>0</v>
          </cell>
          <cell r="AI1100">
            <v>0</v>
          </cell>
          <cell r="AJ1100">
            <v>0</v>
          </cell>
          <cell r="AK1100">
            <v>0</v>
          </cell>
          <cell r="AL1100">
            <v>0</v>
          </cell>
          <cell r="AM1100">
            <v>0</v>
          </cell>
          <cell r="AN1100">
            <v>0</v>
          </cell>
          <cell r="AO1100">
            <v>0</v>
          </cell>
          <cell r="AP1100">
            <v>0</v>
          </cell>
          <cell r="AQ1100">
            <v>0</v>
          </cell>
          <cell r="AR1100">
            <v>0</v>
          </cell>
          <cell r="AS1100" t="e">
            <v>#REF!</v>
          </cell>
          <cell r="AU1100" t="str">
            <v/>
          </cell>
          <cell r="AV1100" t="str">
            <v/>
          </cell>
          <cell r="AW1100">
            <v>0</v>
          </cell>
          <cell r="AX1100">
            <v>0</v>
          </cell>
          <cell r="AY1100">
            <v>0</v>
          </cell>
          <cell r="AZ1100">
            <v>0</v>
          </cell>
          <cell r="BA1100">
            <v>0</v>
          </cell>
          <cell r="BB1100">
            <v>0</v>
          </cell>
          <cell r="BC1100">
            <v>0</v>
          </cell>
          <cell r="BD1100">
            <v>0</v>
          </cell>
          <cell r="BE1100">
            <v>0</v>
          </cell>
          <cell r="BF1100">
            <v>0</v>
          </cell>
          <cell r="BG1100" t="str">
            <v/>
          </cell>
          <cell r="BH1100" t="str">
            <v/>
          </cell>
        </row>
        <row r="1101">
          <cell r="A1101" t="str">
            <v>2046-001</v>
          </cell>
          <cell r="B1101" t="str">
            <v xml:space="preserve">BQ-SALUD TOTAL ENT.PROMOT                         </v>
          </cell>
          <cell r="C1101">
            <v>0</v>
          </cell>
          <cell r="D1101">
            <v>0</v>
          </cell>
          <cell r="E1101">
            <v>0</v>
          </cell>
          <cell r="F1101">
            <v>0</v>
          </cell>
          <cell r="G1101">
            <v>0</v>
          </cell>
          <cell r="H1101">
            <v>0</v>
          </cell>
          <cell r="I1101">
            <v>0</v>
          </cell>
          <cell r="J1101">
            <v>0</v>
          </cell>
          <cell r="K1101">
            <v>0</v>
          </cell>
          <cell r="L1101">
            <v>0</v>
          </cell>
          <cell r="M1101">
            <v>0</v>
          </cell>
          <cell r="N1101">
            <v>0</v>
          </cell>
          <cell r="O1101">
            <v>0</v>
          </cell>
          <cell r="P1101">
            <v>0</v>
          </cell>
          <cell r="Q1101">
            <v>0</v>
          </cell>
          <cell r="R1101">
            <v>0</v>
          </cell>
          <cell r="S1101">
            <v>0</v>
          </cell>
          <cell r="T1101">
            <v>0</v>
          </cell>
          <cell r="U1101">
            <v>0</v>
          </cell>
          <cell r="V1101">
            <v>0</v>
          </cell>
          <cell r="W1101">
            <v>0</v>
          </cell>
          <cell r="X1101">
            <v>0</v>
          </cell>
          <cell r="Y1101">
            <v>9866</v>
          </cell>
          <cell r="Z1101">
            <v>0</v>
          </cell>
          <cell r="AA1101">
            <v>6132000</v>
          </cell>
          <cell r="AB1101">
            <v>6141866</v>
          </cell>
          <cell r="AC1101">
            <v>0</v>
          </cell>
          <cell r="AD1101">
            <v>0</v>
          </cell>
          <cell r="AE1101">
            <v>0</v>
          </cell>
          <cell r="AF1101">
            <v>0</v>
          </cell>
          <cell r="AG1101">
            <v>0</v>
          </cell>
          <cell r="AH1101">
            <v>0</v>
          </cell>
          <cell r="AI1101">
            <v>0</v>
          </cell>
          <cell r="AJ1101">
            <v>1420556</v>
          </cell>
          <cell r="AK1101">
            <v>0</v>
          </cell>
          <cell r="AL1101">
            <v>0</v>
          </cell>
          <cell r="AM1101">
            <v>0</v>
          </cell>
          <cell r="AN1101">
            <v>1420556</v>
          </cell>
          <cell r="AO1101">
            <v>0</v>
          </cell>
          <cell r="AP1101">
            <v>0</v>
          </cell>
          <cell r="AQ1101">
            <v>0</v>
          </cell>
          <cell r="AR1101">
            <v>0</v>
          </cell>
          <cell r="AS1101" t="e">
            <v>#REF!</v>
          </cell>
          <cell r="AU1101" t="str">
            <v/>
          </cell>
          <cell r="AV1101" t="str">
            <v/>
          </cell>
          <cell r="AW1101">
            <v>0</v>
          </cell>
          <cell r="AX1101">
            <v>0</v>
          </cell>
          <cell r="AY1101">
            <v>0</v>
          </cell>
          <cell r="AZ1101">
            <v>0</v>
          </cell>
          <cell r="BA1101">
            <v>0</v>
          </cell>
          <cell r="BB1101">
            <v>0</v>
          </cell>
          <cell r="BC1101">
            <v>0</v>
          </cell>
          <cell r="BD1101">
            <v>0</v>
          </cell>
          <cell r="BE1101">
            <v>0</v>
          </cell>
          <cell r="BF1101">
            <v>0</v>
          </cell>
          <cell r="BG1101" t="str">
            <v/>
          </cell>
          <cell r="BH1101" t="str">
            <v/>
          </cell>
        </row>
        <row r="1102">
          <cell r="A1102" t="str">
            <v>2046-002</v>
          </cell>
          <cell r="B1102" t="str">
            <v xml:space="preserve">CGNA-SALUD TOTAL ENT.PROM                         </v>
          </cell>
          <cell r="C1102">
            <v>0</v>
          </cell>
          <cell r="D1102">
            <v>0</v>
          </cell>
          <cell r="E1102">
            <v>0</v>
          </cell>
          <cell r="F1102">
            <v>0</v>
          </cell>
          <cell r="G1102">
            <v>0</v>
          </cell>
          <cell r="H1102">
            <v>0</v>
          </cell>
          <cell r="I1102">
            <v>0</v>
          </cell>
          <cell r="J1102">
            <v>0</v>
          </cell>
          <cell r="K1102">
            <v>0</v>
          </cell>
          <cell r="L1102">
            <v>0</v>
          </cell>
          <cell r="M1102">
            <v>0</v>
          </cell>
          <cell r="N1102">
            <v>0</v>
          </cell>
          <cell r="O1102">
            <v>0</v>
          </cell>
          <cell r="P1102">
            <v>0</v>
          </cell>
          <cell r="Q1102">
            <v>0</v>
          </cell>
          <cell r="R1102">
            <v>0</v>
          </cell>
          <cell r="S1102">
            <v>0</v>
          </cell>
          <cell r="T1102">
            <v>0</v>
          </cell>
          <cell r="U1102">
            <v>0</v>
          </cell>
          <cell r="V1102">
            <v>0</v>
          </cell>
          <cell r="W1102">
            <v>0</v>
          </cell>
          <cell r="X1102">
            <v>0</v>
          </cell>
          <cell r="Y1102">
            <v>0</v>
          </cell>
          <cell r="Z1102">
            <v>0</v>
          </cell>
          <cell r="AA1102">
            <v>3803600</v>
          </cell>
          <cell r="AB1102">
            <v>3803600</v>
          </cell>
          <cell r="AC1102">
            <v>0</v>
          </cell>
          <cell r="AD1102">
            <v>0</v>
          </cell>
          <cell r="AE1102">
            <v>0</v>
          </cell>
          <cell r="AF1102">
            <v>0</v>
          </cell>
          <cell r="AG1102">
            <v>0</v>
          </cell>
          <cell r="AH1102">
            <v>0</v>
          </cell>
          <cell r="AI1102">
            <v>0</v>
          </cell>
          <cell r="AJ1102">
            <v>0</v>
          </cell>
          <cell r="AK1102">
            <v>0</v>
          </cell>
          <cell r="AL1102">
            <v>0</v>
          </cell>
          <cell r="AM1102">
            <v>0</v>
          </cell>
          <cell r="AN1102">
            <v>0</v>
          </cell>
          <cell r="AO1102">
            <v>0</v>
          </cell>
          <cell r="AP1102">
            <v>0</v>
          </cell>
          <cell r="AQ1102">
            <v>0</v>
          </cell>
          <cell r="AR1102">
            <v>0</v>
          </cell>
          <cell r="AS1102" t="e">
            <v>#REF!</v>
          </cell>
          <cell r="AU1102" t="str">
            <v/>
          </cell>
          <cell r="AV1102" t="str">
            <v/>
          </cell>
          <cell r="AW1102">
            <v>0</v>
          </cell>
          <cell r="AX1102">
            <v>0</v>
          </cell>
          <cell r="AY1102">
            <v>0</v>
          </cell>
          <cell r="AZ1102">
            <v>0</v>
          </cell>
          <cell r="BA1102">
            <v>0</v>
          </cell>
          <cell r="BB1102">
            <v>0</v>
          </cell>
          <cell r="BC1102">
            <v>0</v>
          </cell>
          <cell r="BD1102">
            <v>0</v>
          </cell>
          <cell r="BE1102">
            <v>0</v>
          </cell>
          <cell r="BF1102">
            <v>0</v>
          </cell>
          <cell r="BG1102" t="str">
            <v/>
          </cell>
          <cell r="BH1102" t="str">
            <v/>
          </cell>
        </row>
        <row r="1103">
          <cell r="A1103" t="str">
            <v>2046-003</v>
          </cell>
          <cell r="B1103" t="str">
            <v xml:space="preserve">MONT-SALUD TOTAL ENT.PROM                         </v>
          </cell>
          <cell r="C1103">
            <v>0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0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  <cell r="P1103">
            <v>0</v>
          </cell>
          <cell r="Q1103">
            <v>0</v>
          </cell>
          <cell r="R1103">
            <v>0</v>
          </cell>
          <cell r="S1103">
            <v>0</v>
          </cell>
          <cell r="T1103">
            <v>0</v>
          </cell>
          <cell r="U1103">
            <v>0</v>
          </cell>
          <cell r="V1103">
            <v>0</v>
          </cell>
          <cell r="W1103">
            <v>0</v>
          </cell>
          <cell r="X1103">
            <v>0</v>
          </cell>
          <cell r="Y1103">
            <v>0</v>
          </cell>
          <cell r="Z1103">
            <v>0</v>
          </cell>
          <cell r="AA1103">
            <v>610000</v>
          </cell>
          <cell r="AB1103">
            <v>610000</v>
          </cell>
          <cell r="AC1103">
            <v>0</v>
          </cell>
          <cell r="AD1103">
            <v>0</v>
          </cell>
          <cell r="AE1103">
            <v>0</v>
          </cell>
          <cell r="AF1103">
            <v>0</v>
          </cell>
          <cell r="AG1103">
            <v>0</v>
          </cell>
          <cell r="AH1103">
            <v>0</v>
          </cell>
          <cell r="AI1103">
            <v>0</v>
          </cell>
          <cell r="AJ1103">
            <v>0</v>
          </cell>
          <cell r="AK1103">
            <v>0</v>
          </cell>
          <cell r="AL1103">
            <v>0</v>
          </cell>
          <cell r="AM1103">
            <v>0</v>
          </cell>
          <cell r="AN1103">
            <v>0</v>
          </cell>
          <cell r="AO1103">
            <v>0</v>
          </cell>
          <cell r="AP1103">
            <v>0</v>
          </cell>
          <cell r="AQ1103">
            <v>0</v>
          </cell>
          <cell r="AR1103">
            <v>0</v>
          </cell>
          <cell r="AS1103" t="e">
            <v>#REF!</v>
          </cell>
          <cell r="AU1103" t="str">
            <v/>
          </cell>
          <cell r="AV1103" t="str">
            <v/>
          </cell>
          <cell r="AW1103">
            <v>0</v>
          </cell>
          <cell r="AX1103">
            <v>0</v>
          </cell>
          <cell r="AY1103">
            <v>0</v>
          </cell>
          <cell r="AZ1103">
            <v>0</v>
          </cell>
          <cell r="BA1103">
            <v>0</v>
          </cell>
          <cell r="BB1103">
            <v>0</v>
          </cell>
          <cell r="BC1103">
            <v>0</v>
          </cell>
          <cell r="BD1103">
            <v>0</v>
          </cell>
          <cell r="BE1103">
            <v>0</v>
          </cell>
          <cell r="BF1103">
            <v>0</v>
          </cell>
          <cell r="BG1103" t="str">
            <v/>
          </cell>
          <cell r="BH1103" t="str">
            <v/>
          </cell>
        </row>
        <row r="1104">
          <cell r="A1104" t="str">
            <v>2046-004</v>
          </cell>
          <cell r="B1104" t="str">
            <v xml:space="preserve">SMR-SALUD TOTAL ENT.PROM                          </v>
          </cell>
          <cell r="C1104">
            <v>0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  <cell r="M1104">
            <v>0</v>
          </cell>
          <cell r="N1104">
            <v>0</v>
          </cell>
          <cell r="O1104">
            <v>0</v>
          </cell>
          <cell r="P1104">
            <v>0</v>
          </cell>
          <cell r="Q1104">
            <v>0</v>
          </cell>
          <cell r="R1104">
            <v>0</v>
          </cell>
          <cell r="S1104">
            <v>0</v>
          </cell>
          <cell r="T1104">
            <v>0</v>
          </cell>
          <cell r="U1104">
            <v>0</v>
          </cell>
          <cell r="V1104">
            <v>0</v>
          </cell>
          <cell r="W1104">
            <v>0</v>
          </cell>
          <cell r="X1104">
            <v>0</v>
          </cell>
          <cell r="Y1104">
            <v>0</v>
          </cell>
          <cell r="Z1104">
            <v>0</v>
          </cell>
          <cell r="AA1104">
            <v>3600000</v>
          </cell>
          <cell r="AB1104">
            <v>3600000</v>
          </cell>
          <cell r="AC1104">
            <v>0</v>
          </cell>
          <cell r="AD1104">
            <v>0</v>
          </cell>
          <cell r="AE1104">
            <v>0</v>
          </cell>
          <cell r="AF1104">
            <v>0</v>
          </cell>
          <cell r="AG1104">
            <v>0</v>
          </cell>
          <cell r="AH1104">
            <v>0</v>
          </cell>
          <cell r="AI1104">
            <v>0</v>
          </cell>
          <cell r="AJ1104">
            <v>0</v>
          </cell>
          <cell r="AK1104">
            <v>0</v>
          </cell>
          <cell r="AL1104">
            <v>0</v>
          </cell>
          <cell r="AM1104">
            <v>0</v>
          </cell>
          <cell r="AN1104">
            <v>0</v>
          </cell>
          <cell r="AO1104">
            <v>0</v>
          </cell>
          <cell r="AP1104">
            <v>0</v>
          </cell>
          <cell r="AQ1104">
            <v>0</v>
          </cell>
          <cell r="AR1104">
            <v>0</v>
          </cell>
          <cell r="AS1104" t="e">
            <v>#REF!</v>
          </cell>
          <cell r="AU1104" t="str">
            <v/>
          </cell>
          <cell r="AV1104" t="str">
            <v/>
          </cell>
          <cell r="AW1104">
            <v>0</v>
          </cell>
          <cell r="AX1104">
            <v>0</v>
          </cell>
          <cell r="AY1104">
            <v>0</v>
          </cell>
          <cell r="AZ1104">
            <v>0</v>
          </cell>
          <cell r="BA1104">
            <v>0</v>
          </cell>
          <cell r="BB1104">
            <v>0</v>
          </cell>
          <cell r="BC1104">
            <v>0</v>
          </cell>
          <cell r="BD1104">
            <v>0</v>
          </cell>
          <cell r="BE1104">
            <v>0</v>
          </cell>
          <cell r="BF1104">
            <v>0</v>
          </cell>
          <cell r="BG1104" t="str">
            <v/>
          </cell>
          <cell r="BH1104" t="str">
            <v/>
          </cell>
        </row>
        <row r="1105">
          <cell r="A1105" t="str">
            <v>2046-005</v>
          </cell>
          <cell r="B1105" t="str">
            <v xml:space="preserve">SCELEJO-SALUD TOTAL ENT.                          </v>
          </cell>
          <cell r="C1105">
            <v>0</v>
          </cell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>
            <v>0</v>
          </cell>
          <cell r="P1105">
            <v>0</v>
          </cell>
          <cell r="Q1105">
            <v>0</v>
          </cell>
          <cell r="R1105">
            <v>0</v>
          </cell>
          <cell r="S1105">
            <v>0</v>
          </cell>
          <cell r="T1105">
            <v>0</v>
          </cell>
          <cell r="U1105">
            <v>0</v>
          </cell>
          <cell r="V1105">
            <v>0</v>
          </cell>
          <cell r="W1105">
            <v>0</v>
          </cell>
          <cell r="X1105">
            <v>0</v>
          </cell>
          <cell r="Y1105">
            <v>0</v>
          </cell>
          <cell r="Z1105">
            <v>0</v>
          </cell>
          <cell r="AA1105">
            <v>490000</v>
          </cell>
          <cell r="AB1105">
            <v>490000</v>
          </cell>
          <cell r="AC1105">
            <v>0</v>
          </cell>
          <cell r="AD1105">
            <v>0</v>
          </cell>
          <cell r="AE1105">
            <v>0</v>
          </cell>
          <cell r="AF1105">
            <v>0</v>
          </cell>
          <cell r="AG1105">
            <v>0</v>
          </cell>
          <cell r="AH1105">
            <v>0</v>
          </cell>
          <cell r="AI1105">
            <v>0</v>
          </cell>
          <cell r="AJ1105">
            <v>0</v>
          </cell>
          <cell r="AK1105">
            <v>0</v>
          </cell>
          <cell r="AL1105">
            <v>0</v>
          </cell>
          <cell r="AM1105">
            <v>0</v>
          </cell>
          <cell r="AN1105">
            <v>0</v>
          </cell>
          <cell r="AO1105">
            <v>0</v>
          </cell>
          <cell r="AP1105">
            <v>0</v>
          </cell>
          <cell r="AQ1105">
            <v>0</v>
          </cell>
          <cell r="AR1105">
            <v>0</v>
          </cell>
          <cell r="AS1105" t="e">
            <v>#REF!</v>
          </cell>
          <cell r="AU1105" t="str">
            <v/>
          </cell>
          <cell r="AV1105" t="str">
            <v/>
          </cell>
          <cell r="AW1105">
            <v>0</v>
          </cell>
          <cell r="AX1105">
            <v>0</v>
          </cell>
          <cell r="AY1105">
            <v>0</v>
          </cell>
          <cell r="AZ1105">
            <v>0</v>
          </cell>
          <cell r="BA1105">
            <v>0</v>
          </cell>
          <cell r="BB1105">
            <v>0</v>
          </cell>
          <cell r="BC1105">
            <v>0</v>
          </cell>
          <cell r="BD1105">
            <v>0</v>
          </cell>
          <cell r="BE1105">
            <v>0</v>
          </cell>
          <cell r="BF1105">
            <v>0</v>
          </cell>
          <cell r="BG1105" t="str">
            <v/>
          </cell>
          <cell r="BH1105" t="str">
            <v/>
          </cell>
        </row>
        <row r="1106">
          <cell r="A1106" t="str">
            <v>2046-006</v>
          </cell>
          <cell r="B1106" t="str">
            <v xml:space="preserve">VPAR-SALUD TOTAL ENT PROM                         </v>
          </cell>
          <cell r="C1106">
            <v>0</v>
          </cell>
          <cell r="D1106">
            <v>0</v>
          </cell>
          <cell r="E1106">
            <v>0</v>
          </cell>
          <cell r="F1106">
            <v>0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  <cell r="K1106">
            <v>0</v>
          </cell>
          <cell r="L1106">
            <v>0</v>
          </cell>
          <cell r="M1106">
            <v>0</v>
          </cell>
          <cell r="N1106">
            <v>0</v>
          </cell>
          <cell r="O1106">
            <v>0</v>
          </cell>
          <cell r="P1106">
            <v>0</v>
          </cell>
          <cell r="Q1106">
            <v>0</v>
          </cell>
          <cell r="R1106">
            <v>0</v>
          </cell>
          <cell r="S1106">
            <v>0</v>
          </cell>
          <cell r="T1106">
            <v>0</v>
          </cell>
          <cell r="U1106">
            <v>0</v>
          </cell>
          <cell r="V1106">
            <v>0</v>
          </cell>
          <cell r="W1106">
            <v>0</v>
          </cell>
          <cell r="X1106">
            <v>0</v>
          </cell>
          <cell r="Y1106">
            <v>0</v>
          </cell>
          <cell r="Z1106">
            <v>0</v>
          </cell>
          <cell r="AA1106">
            <v>4840000</v>
          </cell>
          <cell r="AB1106">
            <v>4840000</v>
          </cell>
          <cell r="AC1106">
            <v>0</v>
          </cell>
          <cell r="AD1106">
            <v>0</v>
          </cell>
          <cell r="AE1106">
            <v>0</v>
          </cell>
          <cell r="AF1106">
            <v>0</v>
          </cell>
          <cell r="AG1106">
            <v>0</v>
          </cell>
          <cell r="AH1106">
            <v>0</v>
          </cell>
          <cell r="AI1106">
            <v>0</v>
          </cell>
          <cell r="AJ1106">
            <v>0</v>
          </cell>
          <cell r="AK1106">
            <v>0</v>
          </cell>
          <cell r="AL1106">
            <v>0</v>
          </cell>
          <cell r="AM1106">
            <v>0</v>
          </cell>
          <cell r="AN1106">
            <v>0</v>
          </cell>
          <cell r="AO1106">
            <v>0</v>
          </cell>
          <cell r="AP1106">
            <v>0</v>
          </cell>
          <cell r="AQ1106">
            <v>0</v>
          </cell>
          <cell r="AR1106">
            <v>0</v>
          </cell>
          <cell r="AS1106" t="e">
            <v>#REF!</v>
          </cell>
          <cell r="AU1106" t="str">
            <v/>
          </cell>
          <cell r="AV1106" t="str">
            <v/>
          </cell>
          <cell r="AW1106">
            <v>0</v>
          </cell>
          <cell r="AX1106">
            <v>0</v>
          </cell>
          <cell r="AY1106">
            <v>0</v>
          </cell>
          <cell r="AZ1106">
            <v>0</v>
          </cell>
          <cell r="BA1106">
            <v>0</v>
          </cell>
          <cell r="BB1106">
            <v>0</v>
          </cell>
          <cell r="BC1106">
            <v>0</v>
          </cell>
          <cell r="BD1106">
            <v>0</v>
          </cell>
          <cell r="BE1106">
            <v>0</v>
          </cell>
          <cell r="BF1106">
            <v>0</v>
          </cell>
          <cell r="BG1106" t="str">
            <v/>
          </cell>
          <cell r="BH1106" t="str">
            <v/>
          </cell>
        </row>
        <row r="1107">
          <cell r="A1107" t="str">
            <v>2046-020</v>
          </cell>
          <cell r="B1107" t="str">
            <v xml:space="preserve">BQ-SALUD TOTAL ENT PROMO                          </v>
          </cell>
          <cell r="C1107">
            <v>0</v>
          </cell>
          <cell r="D1107">
            <v>0</v>
          </cell>
          <cell r="E1107">
            <v>0</v>
          </cell>
          <cell r="F1107">
            <v>0</v>
          </cell>
          <cell r="G1107">
            <v>0</v>
          </cell>
          <cell r="H1107">
            <v>0</v>
          </cell>
          <cell r="I1107">
            <v>0</v>
          </cell>
          <cell r="J1107">
            <v>0</v>
          </cell>
          <cell r="K1107">
            <v>0</v>
          </cell>
          <cell r="L1107">
            <v>0</v>
          </cell>
          <cell r="M1107">
            <v>0</v>
          </cell>
          <cell r="N1107">
            <v>2979200</v>
          </cell>
          <cell r="O1107">
            <v>2979200</v>
          </cell>
          <cell r="P1107">
            <v>0</v>
          </cell>
          <cell r="Q1107">
            <v>0</v>
          </cell>
          <cell r="R1107">
            <v>0</v>
          </cell>
          <cell r="S1107">
            <v>0</v>
          </cell>
          <cell r="T1107">
            <v>0</v>
          </cell>
          <cell r="U1107">
            <v>0</v>
          </cell>
          <cell r="V1107">
            <v>0</v>
          </cell>
          <cell r="W1107">
            <v>0</v>
          </cell>
          <cell r="X1107">
            <v>0</v>
          </cell>
          <cell r="Y1107">
            <v>347300</v>
          </cell>
          <cell r="Z1107">
            <v>1006111</v>
          </cell>
          <cell r="AA1107">
            <v>1000000</v>
          </cell>
          <cell r="AB1107">
            <v>2353411</v>
          </cell>
          <cell r="AC1107">
            <v>0</v>
          </cell>
          <cell r="AD1107">
            <v>0</v>
          </cell>
          <cell r="AE1107">
            <v>0</v>
          </cell>
          <cell r="AF1107">
            <v>0</v>
          </cell>
          <cell r="AG1107">
            <v>0</v>
          </cell>
          <cell r="AH1107">
            <v>0</v>
          </cell>
          <cell r="AI1107">
            <v>0</v>
          </cell>
          <cell r="AJ1107">
            <v>0</v>
          </cell>
          <cell r="AK1107">
            <v>0</v>
          </cell>
          <cell r="AL1107">
            <v>0</v>
          </cell>
          <cell r="AM1107">
            <v>0</v>
          </cell>
          <cell r="AN1107">
            <v>0</v>
          </cell>
          <cell r="AO1107">
            <v>0</v>
          </cell>
          <cell r="AP1107">
            <v>0</v>
          </cell>
          <cell r="AQ1107">
            <v>0</v>
          </cell>
          <cell r="AR1107">
            <v>0</v>
          </cell>
          <cell r="AS1107" t="e">
            <v>#REF!</v>
          </cell>
          <cell r="AU1107" t="str">
            <v/>
          </cell>
          <cell r="AV1107" t="str">
            <v/>
          </cell>
          <cell r="AW1107">
            <v>0</v>
          </cell>
          <cell r="AX1107">
            <v>0</v>
          </cell>
          <cell r="AY1107">
            <v>0</v>
          </cell>
          <cell r="AZ1107">
            <v>0</v>
          </cell>
          <cell r="BA1107">
            <v>0</v>
          </cell>
          <cell r="BB1107">
            <v>0</v>
          </cell>
          <cell r="BC1107">
            <v>0</v>
          </cell>
          <cell r="BD1107">
            <v>0</v>
          </cell>
          <cell r="BE1107">
            <v>0</v>
          </cell>
          <cell r="BF1107">
            <v>0</v>
          </cell>
          <cell r="BG1107" t="str">
            <v/>
          </cell>
          <cell r="BH1107">
            <v>0.78994730128893664</v>
          </cell>
        </row>
        <row r="1108">
          <cell r="A1108" t="str">
            <v>2046-021</v>
          </cell>
          <cell r="B1108" t="str">
            <v xml:space="preserve">CGNA-SALUD TOTAL                                  </v>
          </cell>
          <cell r="C1108">
            <v>0</v>
          </cell>
          <cell r="D1108">
            <v>0</v>
          </cell>
          <cell r="E1108">
            <v>0</v>
          </cell>
          <cell r="F1108">
            <v>0</v>
          </cell>
          <cell r="G1108">
            <v>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L1108">
            <v>0</v>
          </cell>
          <cell r="M1108">
            <v>0</v>
          </cell>
          <cell r="N1108">
            <v>0</v>
          </cell>
          <cell r="O1108">
            <v>0</v>
          </cell>
          <cell r="P1108">
            <v>0</v>
          </cell>
          <cell r="Q1108">
            <v>0</v>
          </cell>
          <cell r="R1108">
            <v>0</v>
          </cell>
          <cell r="S1108">
            <v>0</v>
          </cell>
          <cell r="T1108">
            <v>0</v>
          </cell>
          <cell r="U1108">
            <v>0</v>
          </cell>
          <cell r="V1108">
            <v>0</v>
          </cell>
          <cell r="W1108">
            <v>0</v>
          </cell>
          <cell r="X1108">
            <v>0</v>
          </cell>
          <cell r="Y1108">
            <v>0</v>
          </cell>
          <cell r="Z1108">
            <v>394938</v>
          </cell>
          <cell r="AA1108">
            <v>340000</v>
          </cell>
          <cell r="AB1108">
            <v>734938</v>
          </cell>
          <cell r="AC1108">
            <v>0</v>
          </cell>
          <cell r="AD1108">
            <v>0</v>
          </cell>
          <cell r="AE1108">
            <v>0</v>
          </cell>
          <cell r="AF1108">
            <v>0</v>
          </cell>
          <cell r="AG1108">
            <v>0</v>
          </cell>
          <cell r="AH1108">
            <v>0</v>
          </cell>
          <cell r="AI1108">
            <v>0</v>
          </cell>
          <cell r="AJ1108">
            <v>0</v>
          </cell>
          <cell r="AK1108">
            <v>0</v>
          </cell>
          <cell r="AL1108">
            <v>0</v>
          </cell>
          <cell r="AM1108">
            <v>0</v>
          </cell>
          <cell r="AN1108">
            <v>0</v>
          </cell>
          <cell r="AO1108">
            <v>0</v>
          </cell>
          <cell r="AP1108">
            <v>0</v>
          </cell>
          <cell r="AQ1108">
            <v>0</v>
          </cell>
          <cell r="AR1108">
            <v>0</v>
          </cell>
          <cell r="AS1108" t="e">
            <v>#REF!</v>
          </cell>
          <cell r="AU1108" t="str">
            <v/>
          </cell>
          <cell r="AV1108" t="str">
            <v/>
          </cell>
          <cell r="AW1108">
            <v>0</v>
          </cell>
          <cell r="AX1108">
            <v>0</v>
          </cell>
          <cell r="AY1108">
            <v>0</v>
          </cell>
          <cell r="AZ1108">
            <v>0</v>
          </cell>
          <cell r="BA1108">
            <v>0</v>
          </cell>
          <cell r="BB1108">
            <v>0</v>
          </cell>
          <cell r="BC1108">
            <v>0</v>
          </cell>
          <cell r="BD1108">
            <v>0</v>
          </cell>
          <cell r="BE1108">
            <v>0</v>
          </cell>
          <cell r="BF1108">
            <v>0</v>
          </cell>
          <cell r="BG1108" t="str">
            <v/>
          </cell>
          <cell r="BH1108" t="str">
            <v/>
          </cell>
        </row>
        <row r="1109">
          <cell r="A1109" t="str">
            <v>2046-022</v>
          </cell>
          <cell r="B1109" t="str">
            <v xml:space="preserve">BQ-SALUD TOTAL                                    </v>
          </cell>
          <cell r="C1109">
            <v>0</v>
          </cell>
          <cell r="D1109">
            <v>0</v>
          </cell>
          <cell r="E1109">
            <v>0</v>
          </cell>
          <cell r="F1109">
            <v>0</v>
          </cell>
          <cell r="G1109">
            <v>0</v>
          </cell>
          <cell r="H1109">
            <v>0</v>
          </cell>
          <cell r="I1109">
            <v>0</v>
          </cell>
          <cell r="J1109">
            <v>0</v>
          </cell>
          <cell r="K1109">
            <v>0</v>
          </cell>
          <cell r="L1109">
            <v>0</v>
          </cell>
          <cell r="M1109">
            <v>0</v>
          </cell>
          <cell r="N1109">
            <v>16750075</v>
          </cell>
          <cell r="O1109">
            <v>16750075</v>
          </cell>
          <cell r="P1109">
            <v>0</v>
          </cell>
          <cell r="Q1109">
            <v>0</v>
          </cell>
          <cell r="R1109">
            <v>0</v>
          </cell>
          <cell r="S1109">
            <v>0</v>
          </cell>
          <cell r="T1109">
            <v>0</v>
          </cell>
          <cell r="U1109">
            <v>0</v>
          </cell>
          <cell r="V1109">
            <v>0</v>
          </cell>
          <cell r="W1109">
            <v>0</v>
          </cell>
          <cell r="X1109">
            <v>0</v>
          </cell>
          <cell r="Y1109">
            <v>0</v>
          </cell>
          <cell r="Z1109">
            <v>8432982</v>
          </cell>
          <cell r="AA1109">
            <v>2167400</v>
          </cell>
          <cell r="AB1109">
            <v>10600382</v>
          </cell>
          <cell r="AC1109">
            <v>0</v>
          </cell>
          <cell r="AD1109">
            <v>0</v>
          </cell>
          <cell r="AE1109">
            <v>0</v>
          </cell>
          <cell r="AF1109">
            <v>0</v>
          </cell>
          <cell r="AG1109">
            <v>0</v>
          </cell>
          <cell r="AH1109">
            <v>0</v>
          </cell>
          <cell r="AI1109">
            <v>0</v>
          </cell>
          <cell r="AJ1109">
            <v>0</v>
          </cell>
          <cell r="AK1109">
            <v>0</v>
          </cell>
          <cell r="AL1109">
            <v>0</v>
          </cell>
          <cell r="AM1109">
            <v>0</v>
          </cell>
          <cell r="AN1109">
            <v>0</v>
          </cell>
          <cell r="AO1109">
            <v>17803425</v>
          </cell>
          <cell r="AP1109">
            <v>0</v>
          </cell>
          <cell r="AQ1109">
            <v>0</v>
          </cell>
          <cell r="AR1109">
            <v>0</v>
          </cell>
          <cell r="AS1109" t="e">
            <v>#REF!</v>
          </cell>
          <cell r="AU1109" t="str">
            <v/>
          </cell>
          <cell r="AV1109" t="str">
            <v/>
          </cell>
          <cell r="AW1109">
            <v>0</v>
          </cell>
          <cell r="AX1109">
            <v>0</v>
          </cell>
          <cell r="AY1109">
            <v>0</v>
          </cell>
          <cell r="AZ1109">
            <v>0</v>
          </cell>
          <cell r="BA1109">
            <v>0</v>
          </cell>
          <cell r="BB1109">
            <v>0</v>
          </cell>
          <cell r="BC1109">
            <v>0</v>
          </cell>
          <cell r="BD1109">
            <v>0</v>
          </cell>
          <cell r="BE1109">
            <v>0</v>
          </cell>
          <cell r="BF1109">
            <v>0</v>
          </cell>
          <cell r="BG1109" t="str">
            <v/>
          </cell>
          <cell r="BH1109">
            <v>0.63285579318301555</v>
          </cell>
        </row>
        <row r="1110">
          <cell r="A1110" t="str">
            <v>2046-023</v>
          </cell>
          <cell r="B1110" t="str">
            <v xml:space="preserve">BQ-SALUD TOTAL                                    </v>
          </cell>
          <cell r="C1110">
            <v>0</v>
          </cell>
          <cell r="D1110">
            <v>0</v>
          </cell>
          <cell r="E1110">
            <v>0</v>
          </cell>
          <cell r="F1110">
            <v>0</v>
          </cell>
          <cell r="G1110">
            <v>0</v>
          </cell>
          <cell r="H1110">
            <v>0</v>
          </cell>
          <cell r="I1110">
            <v>0</v>
          </cell>
          <cell r="J1110">
            <v>0</v>
          </cell>
          <cell r="K1110">
            <v>0</v>
          </cell>
          <cell r="L1110">
            <v>0</v>
          </cell>
          <cell r="M1110">
            <v>0</v>
          </cell>
          <cell r="N1110">
            <v>0</v>
          </cell>
          <cell r="O1110">
            <v>0</v>
          </cell>
          <cell r="P1110">
            <v>0</v>
          </cell>
          <cell r="Q1110">
            <v>0</v>
          </cell>
          <cell r="R1110">
            <v>0</v>
          </cell>
          <cell r="S1110">
            <v>0</v>
          </cell>
          <cell r="T1110">
            <v>0</v>
          </cell>
          <cell r="U1110">
            <v>0</v>
          </cell>
          <cell r="V1110">
            <v>0</v>
          </cell>
          <cell r="W1110">
            <v>0</v>
          </cell>
          <cell r="X1110">
            <v>0</v>
          </cell>
          <cell r="Y1110">
            <v>0</v>
          </cell>
          <cell r="Z1110">
            <v>1177232</v>
          </cell>
          <cell r="AA1110">
            <v>1307870</v>
          </cell>
          <cell r="AB1110">
            <v>2485102</v>
          </cell>
          <cell r="AC1110">
            <v>0</v>
          </cell>
          <cell r="AD1110">
            <v>0</v>
          </cell>
          <cell r="AE1110">
            <v>0</v>
          </cell>
          <cell r="AF1110">
            <v>0</v>
          </cell>
          <cell r="AG1110">
            <v>0</v>
          </cell>
          <cell r="AH1110">
            <v>0</v>
          </cell>
          <cell r="AI1110">
            <v>0</v>
          </cell>
          <cell r="AJ1110">
            <v>0</v>
          </cell>
          <cell r="AK1110">
            <v>0</v>
          </cell>
          <cell r="AL1110">
            <v>0</v>
          </cell>
          <cell r="AM1110">
            <v>0</v>
          </cell>
          <cell r="AN1110">
            <v>0</v>
          </cell>
          <cell r="AO1110">
            <v>0</v>
          </cell>
          <cell r="AP1110">
            <v>0</v>
          </cell>
          <cell r="AQ1110">
            <v>0</v>
          </cell>
          <cell r="AR1110">
            <v>0</v>
          </cell>
          <cell r="AS1110" t="e">
            <v>#REF!</v>
          </cell>
          <cell r="AU1110" t="str">
            <v/>
          </cell>
          <cell r="AV1110" t="str">
            <v/>
          </cell>
          <cell r="AW1110">
            <v>0</v>
          </cell>
          <cell r="AX1110">
            <v>0</v>
          </cell>
          <cell r="AY1110">
            <v>0</v>
          </cell>
          <cell r="AZ1110">
            <v>0</v>
          </cell>
          <cell r="BA1110">
            <v>0</v>
          </cell>
          <cell r="BB1110">
            <v>0</v>
          </cell>
          <cell r="BC1110">
            <v>0</v>
          </cell>
          <cell r="BD1110">
            <v>0</v>
          </cell>
          <cell r="BE1110">
            <v>0</v>
          </cell>
          <cell r="BF1110">
            <v>0</v>
          </cell>
          <cell r="BG1110" t="str">
            <v/>
          </cell>
          <cell r="BH1110" t="str">
            <v/>
          </cell>
        </row>
        <row r="1111">
          <cell r="A1111" t="str">
            <v>2046-024</v>
          </cell>
          <cell r="B1111" t="str">
            <v xml:space="preserve">MONTERIA-SALUD TOTAL                              </v>
          </cell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  <cell r="K1111">
            <v>0</v>
          </cell>
          <cell r="L1111">
            <v>0</v>
          </cell>
          <cell r="M1111">
            <v>0</v>
          </cell>
          <cell r="N1111">
            <v>0</v>
          </cell>
          <cell r="O1111">
            <v>0</v>
          </cell>
          <cell r="P1111">
            <v>0</v>
          </cell>
          <cell r="Q1111">
            <v>0</v>
          </cell>
          <cell r="R1111">
            <v>0</v>
          </cell>
          <cell r="S1111">
            <v>0</v>
          </cell>
          <cell r="T1111">
            <v>0</v>
          </cell>
          <cell r="U1111">
            <v>0</v>
          </cell>
          <cell r="V1111">
            <v>0</v>
          </cell>
          <cell r="W1111">
            <v>0</v>
          </cell>
          <cell r="X1111">
            <v>0</v>
          </cell>
          <cell r="Y1111">
            <v>0</v>
          </cell>
          <cell r="Z1111">
            <v>0</v>
          </cell>
          <cell r="AA1111">
            <v>300000</v>
          </cell>
          <cell r="AB1111">
            <v>300000</v>
          </cell>
          <cell r="AC1111">
            <v>0</v>
          </cell>
          <cell r="AD1111">
            <v>0</v>
          </cell>
          <cell r="AE1111">
            <v>0</v>
          </cell>
          <cell r="AF1111">
            <v>0</v>
          </cell>
          <cell r="AG1111">
            <v>0</v>
          </cell>
          <cell r="AH1111">
            <v>0</v>
          </cell>
          <cell r="AI1111">
            <v>0</v>
          </cell>
          <cell r="AJ1111">
            <v>0</v>
          </cell>
          <cell r="AK1111">
            <v>0</v>
          </cell>
          <cell r="AL1111">
            <v>0</v>
          </cell>
          <cell r="AM1111">
            <v>0</v>
          </cell>
          <cell r="AN1111">
            <v>0</v>
          </cell>
          <cell r="AO1111">
            <v>0</v>
          </cell>
          <cell r="AP1111">
            <v>0</v>
          </cell>
          <cell r="AQ1111">
            <v>0</v>
          </cell>
          <cell r="AR1111">
            <v>0</v>
          </cell>
          <cell r="AS1111" t="e">
            <v>#REF!</v>
          </cell>
          <cell r="AU1111" t="str">
            <v/>
          </cell>
          <cell r="AV1111" t="str">
            <v/>
          </cell>
          <cell r="AW1111">
            <v>0</v>
          </cell>
          <cell r="AX1111">
            <v>0</v>
          </cell>
          <cell r="AY1111">
            <v>0</v>
          </cell>
          <cell r="AZ1111">
            <v>0</v>
          </cell>
          <cell r="BA1111">
            <v>0</v>
          </cell>
          <cell r="BB1111">
            <v>0</v>
          </cell>
          <cell r="BC1111">
            <v>0</v>
          </cell>
          <cell r="BD1111">
            <v>0</v>
          </cell>
          <cell r="BE1111">
            <v>0</v>
          </cell>
          <cell r="BF1111">
            <v>0</v>
          </cell>
          <cell r="BG1111" t="str">
            <v/>
          </cell>
          <cell r="BH1111" t="str">
            <v/>
          </cell>
        </row>
        <row r="1112">
          <cell r="A1112" t="str">
            <v>2046-025</v>
          </cell>
          <cell r="B1112" t="str">
            <v xml:space="preserve">BQ-SALUD TOTAL                                    </v>
          </cell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  <cell r="L1112">
            <v>0</v>
          </cell>
          <cell r="M1112">
            <v>0</v>
          </cell>
          <cell r="N1112">
            <v>0</v>
          </cell>
          <cell r="O1112">
            <v>0</v>
          </cell>
          <cell r="P1112">
            <v>0</v>
          </cell>
          <cell r="Q1112">
            <v>0</v>
          </cell>
          <cell r="R1112">
            <v>0</v>
          </cell>
          <cell r="S1112">
            <v>0</v>
          </cell>
          <cell r="T1112">
            <v>0</v>
          </cell>
          <cell r="U1112">
            <v>0</v>
          </cell>
          <cell r="V1112">
            <v>0</v>
          </cell>
          <cell r="W1112">
            <v>0</v>
          </cell>
          <cell r="X1112">
            <v>0</v>
          </cell>
          <cell r="Y1112">
            <v>0</v>
          </cell>
          <cell r="Z1112">
            <v>0</v>
          </cell>
          <cell r="AA1112">
            <v>200000</v>
          </cell>
          <cell r="AB1112">
            <v>200000</v>
          </cell>
          <cell r="AC1112">
            <v>0</v>
          </cell>
          <cell r="AD1112">
            <v>0</v>
          </cell>
          <cell r="AE1112">
            <v>0</v>
          </cell>
          <cell r="AF1112">
            <v>0</v>
          </cell>
          <cell r="AG1112">
            <v>0</v>
          </cell>
          <cell r="AH1112">
            <v>0</v>
          </cell>
          <cell r="AI1112">
            <v>0</v>
          </cell>
          <cell r="AJ1112">
            <v>0</v>
          </cell>
          <cell r="AK1112">
            <v>0</v>
          </cell>
          <cell r="AL1112">
            <v>0</v>
          </cell>
          <cell r="AM1112">
            <v>0</v>
          </cell>
          <cell r="AN1112">
            <v>0</v>
          </cell>
          <cell r="AO1112">
            <v>0</v>
          </cell>
          <cell r="AP1112">
            <v>0</v>
          </cell>
          <cell r="AQ1112">
            <v>0</v>
          </cell>
          <cell r="AR1112">
            <v>0</v>
          </cell>
          <cell r="AS1112" t="e">
            <v>#REF!</v>
          </cell>
          <cell r="AU1112" t="str">
            <v/>
          </cell>
          <cell r="AV1112" t="str">
            <v/>
          </cell>
          <cell r="AW1112">
            <v>0</v>
          </cell>
          <cell r="AX1112">
            <v>0</v>
          </cell>
          <cell r="AY1112">
            <v>0</v>
          </cell>
          <cell r="AZ1112">
            <v>0</v>
          </cell>
          <cell r="BA1112">
            <v>0</v>
          </cell>
          <cell r="BB1112">
            <v>0</v>
          </cell>
          <cell r="BC1112">
            <v>0</v>
          </cell>
          <cell r="BD1112">
            <v>0</v>
          </cell>
          <cell r="BE1112">
            <v>0</v>
          </cell>
          <cell r="BF1112">
            <v>0</v>
          </cell>
          <cell r="BG1112" t="str">
            <v/>
          </cell>
          <cell r="BH1112" t="str">
            <v/>
          </cell>
        </row>
        <row r="1113">
          <cell r="A1113" t="str">
            <v>2046-026</v>
          </cell>
          <cell r="B1113" t="str">
            <v xml:space="preserve">TURBACO-SALUD TOTAL                               </v>
          </cell>
          <cell r="C1113">
            <v>0</v>
          </cell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  <cell r="I1113">
            <v>0</v>
          </cell>
          <cell r="J1113">
            <v>0</v>
          </cell>
          <cell r="K1113">
            <v>0</v>
          </cell>
          <cell r="L1113">
            <v>0</v>
          </cell>
          <cell r="M1113">
            <v>0</v>
          </cell>
          <cell r="N1113">
            <v>0</v>
          </cell>
          <cell r="O1113">
            <v>0</v>
          </cell>
          <cell r="P1113">
            <v>0</v>
          </cell>
          <cell r="Q1113">
            <v>0</v>
          </cell>
          <cell r="R1113">
            <v>0</v>
          </cell>
          <cell r="S1113">
            <v>0</v>
          </cell>
          <cell r="T1113">
            <v>0</v>
          </cell>
          <cell r="U1113">
            <v>0</v>
          </cell>
          <cell r="V1113">
            <v>0</v>
          </cell>
          <cell r="W1113">
            <v>0</v>
          </cell>
          <cell r="X1113">
            <v>0</v>
          </cell>
          <cell r="Y1113">
            <v>0</v>
          </cell>
          <cell r="Z1113">
            <v>0</v>
          </cell>
          <cell r="AA1113">
            <v>110000</v>
          </cell>
          <cell r="AB1113">
            <v>110000</v>
          </cell>
          <cell r="AC1113">
            <v>0</v>
          </cell>
          <cell r="AD1113">
            <v>0</v>
          </cell>
          <cell r="AE1113">
            <v>0</v>
          </cell>
          <cell r="AF1113">
            <v>0</v>
          </cell>
          <cell r="AG1113">
            <v>0</v>
          </cell>
          <cell r="AH1113">
            <v>0</v>
          </cell>
          <cell r="AI1113">
            <v>0</v>
          </cell>
          <cell r="AJ1113">
            <v>0</v>
          </cell>
          <cell r="AK1113">
            <v>0</v>
          </cell>
          <cell r="AL1113">
            <v>0</v>
          </cell>
          <cell r="AM1113">
            <v>0</v>
          </cell>
          <cell r="AN1113">
            <v>0</v>
          </cell>
          <cell r="AO1113">
            <v>0</v>
          </cell>
          <cell r="AP1113">
            <v>0</v>
          </cell>
          <cell r="AQ1113">
            <v>0</v>
          </cell>
          <cell r="AR1113">
            <v>0</v>
          </cell>
          <cell r="AS1113" t="e">
            <v>#REF!</v>
          </cell>
          <cell r="AU1113" t="str">
            <v/>
          </cell>
          <cell r="AV1113" t="str">
            <v/>
          </cell>
          <cell r="AW1113">
            <v>0</v>
          </cell>
          <cell r="AX1113">
            <v>0</v>
          </cell>
          <cell r="AY1113">
            <v>0</v>
          </cell>
          <cell r="AZ1113">
            <v>0</v>
          </cell>
          <cell r="BA1113">
            <v>0</v>
          </cell>
          <cell r="BB1113">
            <v>0</v>
          </cell>
          <cell r="BC1113">
            <v>0</v>
          </cell>
          <cell r="BD1113">
            <v>0</v>
          </cell>
          <cell r="BE1113">
            <v>0</v>
          </cell>
          <cell r="BF1113">
            <v>0</v>
          </cell>
          <cell r="BG1113" t="str">
            <v/>
          </cell>
          <cell r="BH1113" t="str">
            <v/>
          </cell>
        </row>
        <row r="1114">
          <cell r="A1114" t="str">
            <v>2046-027</v>
          </cell>
          <cell r="B1114" t="str">
            <v xml:space="preserve">CGNA-SALUD TOTAL                                  </v>
          </cell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  <cell r="K1114">
            <v>0</v>
          </cell>
          <cell r="L1114">
            <v>0</v>
          </cell>
          <cell r="M1114">
            <v>0</v>
          </cell>
          <cell r="N1114">
            <v>0</v>
          </cell>
          <cell r="O1114">
            <v>0</v>
          </cell>
          <cell r="P1114">
            <v>0</v>
          </cell>
          <cell r="Q1114">
            <v>0</v>
          </cell>
          <cell r="R1114">
            <v>0</v>
          </cell>
          <cell r="S1114">
            <v>0</v>
          </cell>
          <cell r="T1114">
            <v>0</v>
          </cell>
          <cell r="U1114">
            <v>0</v>
          </cell>
          <cell r="V1114">
            <v>0</v>
          </cell>
          <cell r="W1114">
            <v>0</v>
          </cell>
          <cell r="X1114">
            <v>0</v>
          </cell>
          <cell r="Y1114">
            <v>0</v>
          </cell>
          <cell r="Z1114">
            <v>0</v>
          </cell>
          <cell r="AA1114">
            <v>180000</v>
          </cell>
          <cell r="AB1114">
            <v>180000</v>
          </cell>
          <cell r="AC1114">
            <v>0</v>
          </cell>
          <cell r="AD1114">
            <v>0</v>
          </cell>
          <cell r="AE1114">
            <v>0</v>
          </cell>
          <cell r="AF1114">
            <v>0</v>
          </cell>
          <cell r="AG1114">
            <v>0</v>
          </cell>
          <cell r="AH1114">
            <v>0</v>
          </cell>
          <cell r="AI1114">
            <v>0</v>
          </cell>
          <cell r="AJ1114">
            <v>0</v>
          </cell>
          <cell r="AK1114">
            <v>0</v>
          </cell>
          <cell r="AL1114">
            <v>0</v>
          </cell>
          <cell r="AM1114">
            <v>0</v>
          </cell>
          <cell r="AN1114">
            <v>0</v>
          </cell>
          <cell r="AO1114">
            <v>0</v>
          </cell>
          <cell r="AP1114">
            <v>0</v>
          </cell>
          <cell r="AQ1114">
            <v>0</v>
          </cell>
          <cell r="AR1114">
            <v>0</v>
          </cell>
          <cell r="AS1114" t="e">
            <v>#REF!</v>
          </cell>
          <cell r="AU1114" t="str">
            <v/>
          </cell>
          <cell r="AV1114" t="str">
            <v/>
          </cell>
          <cell r="AW1114">
            <v>0</v>
          </cell>
          <cell r="AX1114">
            <v>0</v>
          </cell>
          <cell r="AY1114">
            <v>0</v>
          </cell>
          <cell r="AZ1114">
            <v>0</v>
          </cell>
          <cell r="BA1114">
            <v>0</v>
          </cell>
          <cell r="BB1114">
            <v>0</v>
          </cell>
          <cell r="BC1114">
            <v>0</v>
          </cell>
          <cell r="BD1114">
            <v>0</v>
          </cell>
          <cell r="BE1114">
            <v>0</v>
          </cell>
          <cell r="BF1114">
            <v>0</v>
          </cell>
          <cell r="BG1114" t="str">
            <v/>
          </cell>
          <cell r="BH1114" t="str">
            <v/>
          </cell>
        </row>
        <row r="1115">
          <cell r="A1115" t="str">
            <v>2046-028</v>
          </cell>
          <cell r="B1115" t="str">
            <v xml:space="preserve">BQ-SALUD TOTAL                                    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  <cell r="L1115">
            <v>0</v>
          </cell>
          <cell r="M1115">
            <v>0</v>
          </cell>
          <cell r="N1115">
            <v>0</v>
          </cell>
          <cell r="O1115">
            <v>0</v>
          </cell>
          <cell r="P1115">
            <v>0</v>
          </cell>
          <cell r="Q1115">
            <v>0</v>
          </cell>
          <cell r="R1115">
            <v>0</v>
          </cell>
          <cell r="S1115">
            <v>0</v>
          </cell>
          <cell r="T1115">
            <v>0</v>
          </cell>
          <cell r="U1115">
            <v>0</v>
          </cell>
          <cell r="V1115">
            <v>0</v>
          </cell>
          <cell r="W1115">
            <v>0</v>
          </cell>
          <cell r="X1115">
            <v>0</v>
          </cell>
          <cell r="Y1115">
            <v>0</v>
          </cell>
          <cell r="Z1115">
            <v>0</v>
          </cell>
          <cell r="AA1115">
            <v>100000</v>
          </cell>
          <cell r="AB1115">
            <v>100000</v>
          </cell>
          <cell r="AC1115">
            <v>0</v>
          </cell>
          <cell r="AD1115">
            <v>0</v>
          </cell>
          <cell r="AE1115">
            <v>0</v>
          </cell>
          <cell r="AF1115">
            <v>0</v>
          </cell>
          <cell r="AG1115">
            <v>0</v>
          </cell>
          <cell r="AH1115">
            <v>0</v>
          </cell>
          <cell r="AI1115">
            <v>0</v>
          </cell>
          <cell r="AJ1115">
            <v>0</v>
          </cell>
          <cell r="AK1115">
            <v>0</v>
          </cell>
          <cell r="AL1115">
            <v>0</v>
          </cell>
          <cell r="AM1115">
            <v>0</v>
          </cell>
          <cell r="AN1115">
            <v>0</v>
          </cell>
          <cell r="AO1115">
            <v>0</v>
          </cell>
          <cell r="AP1115">
            <v>0</v>
          </cell>
          <cell r="AQ1115">
            <v>0</v>
          </cell>
          <cell r="AR1115">
            <v>0</v>
          </cell>
          <cell r="AS1115" t="e">
            <v>#REF!</v>
          </cell>
          <cell r="AU1115" t="str">
            <v/>
          </cell>
          <cell r="AV1115" t="str">
            <v/>
          </cell>
          <cell r="AW1115">
            <v>0</v>
          </cell>
          <cell r="AX1115">
            <v>0</v>
          </cell>
          <cell r="AY1115">
            <v>0</v>
          </cell>
          <cell r="AZ1115">
            <v>0</v>
          </cell>
          <cell r="BA1115">
            <v>0</v>
          </cell>
          <cell r="BB1115">
            <v>0</v>
          </cell>
          <cell r="BC1115">
            <v>0</v>
          </cell>
          <cell r="BD1115">
            <v>0</v>
          </cell>
          <cell r="BE1115">
            <v>0</v>
          </cell>
          <cell r="BF1115">
            <v>0</v>
          </cell>
          <cell r="BG1115" t="str">
            <v/>
          </cell>
          <cell r="BH1115" t="str">
            <v/>
          </cell>
        </row>
        <row r="1116">
          <cell r="A1116" t="str">
            <v>2046-030</v>
          </cell>
          <cell r="B1116" t="str">
            <v xml:space="preserve">SMR-SALUD TOTAL                                   </v>
          </cell>
          <cell r="C1116">
            <v>0</v>
          </cell>
          <cell r="D1116">
            <v>0</v>
          </cell>
          <cell r="E1116">
            <v>0</v>
          </cell>
          <cell r="F1116">
            <v>0</v>
          </cell>
          <cell r="G1116">
            <v>0</v>
          </cell>
          <cell r="H1116">
            <v>0</v>
          </cell>
          <cell r="I1116">
            <v>0</v>
          </cell>
          <cell r="J1116">
            <v>0</v>
          </cell>
          <cell r="K1116">
            <v>0</v>
          </cell>
          <cell r="L1116">
            <v>0</v>
          </cell>
          <cell r="M1116">
            <v>0</v>
          </cell>
          <cell r="N1116">
            <v>0</v>
          </cell>
          <cell r="O1116">
            <v>0</v>
          </cell>
          <cell r="P1116">
            <v>0</v>
          </cell>
          <cell r="Q1116">
            <v>0</v>
          </cell>
          <cell r="R1116">
            <v>0</v>
          </cell>
          <cell r="S1116">
            <v>0</v>
          </cell>
          <cell r="T1116">
            <v>0</v>
          </cell>
          <cell r="U1116">
            <v>0</v>
          </cell>
          <cell r="V1116">
            <v>0</v>
          </cell>
          <cell r="W1116">
            <v>0</v>
          </cell>
          <cell r="X1116">
            <v>0</v>
          </cell>
          <cell r="Y1116">
            <v>0</v>
          </cell>
          <cell r="Z1116">
            <v>0</v>
          </cell>
          <cell r="AA1116">
            <v>760000</v>
          </cell>
          <cell r="AB1116">
            <v>760000</v>
          </cell>
          <cell r="AC1116">
            <v>0</v>
          </cell>
          <cell r="AD1116">
            <v>0</v>
          </cell>
          <cell r="AE1116">
            <v>0</v>
          </cell>
          <cell r="AF1116">
            <v>0</v>
          </cell>
          <cell r="AG1116">
            <v>0</v>
          </cell>
          <cell r="AH1116">
            <v>0</v>
          </cell>
          <cell r="AI1116">
            <v>0</v>
          </cell>
          <cell r="AJ1116">
            <v>0</v>
          </cell>
          <cell r="AK1116">
            <v>0</v>
          </cell>
          <cell r="AL1116">
            <v>0</v>
          </cell>
          <cell r="AM1116">
            <v>0</v>
          </cell>
          <cell r="AN1116">
            <v>0</v>
          </cell>
          <cell r="AO1116">
            <v>0</v>
          </cell>
          <cell r="AP1116">
            <v>0</v>
          </cell>
          <cell r="AQ1116">
            <v>0</v>
          </cell>
          <cell r="AR1116">
            <v>0</v>
          </cell>
          <cell r="AS1116" t="e">
            <v>#REF!</v>
          </cell>
          <cell r="AU1116" t="str">
            <v/>
          </cell>
          <cell r="AV1116" t="str">
            <v/>
          </cell>
          <cell r="AW1116">
            <v>0</v>
          </cell>
          <cell r="AX1116">
            <v>0</v>
          </cell>
          <cell r="AY1116">
            <v>0</v>
          </cell>
          <cell r="AZ1116">
            <v>0</v>
          </cell>
          <cell r="BA1116">
            <v>0</v>
          </cell>
          <cell r="BB1116">
            <v>0</v>
          </cell>
          <cell r="BC1116">
            <v>0</v>
          </cell>
          <cell r="BD1116">
            <v>0</v>
          </cell>
          <cell r="BE1116">
            <v>0</v>
          </cell>
          <cell r="BF1116">
            <v>0</v>
          </cell>
          <cell r="BG1116" t="str">
            <v/>
          </cell>
          <cell r="BH1116" t="str">
            <v/>
          </cell>
        </row>
        <row r="1117">
          <cell r="A1117" t="str">
            <v>2046-031</v>
          </cell>
          <cell r="B1117" t="str">
            <v xml:space="preserve">BQ-SALUD TOTAL                                    </v>
          </cell>
          <cell r="C1117">
            <v>0</v>
          </cell>
          <cell r="D1117">
            <v>0</v>
          </cell>
          <cell r="E1117">
            <v>0</v>
          </cell>
          <cell r="F1117">
            <v>0</v>
          </cell>
          <cell r="G1117">
            <v>0</v>
          </cell>
          <cell r="H1117">
            <v>0</v>
          </cell>
          <cell r="I1117">
            <v>0</v>
          </cell>
          <cell r="J1117">
            <v>0</v>
          </cell>
          <cell r="K1117">
            <v>0</v>
          </cell>
          <cell r="L1117">
            <v>0</v>
          </cell>
          <cell r="M1117">
            <v>0</v>
          </cell>
          <cell r="N1117">
            <v>0</v>
          </cell>
          <cell r="O1117">
            <v>0</v>
          </cell>
          <cell r="P1117">
            <v>0</v>
          </cell>
          <cell r="Q1117">
            <v>0</v>
          </cell>
          <cell r="R1117">
            <v>0</v>
          </cell>
          <cell r="S1117">
            <v>0</v>
          </cell>
          <cell r="T1117">
            <v>0</v>
          </cell>
          <cell r="U1117">
            <v>0</v>
          </cell>
          <cell r="V1117">
            <v>0</v>
          </cell>
          <cell r="W1117">
            <v>0</v>
          </cell>
          <cell r="X1117">
            <v>0</v>
          </cell>
          <cell r="Y1117">
            <v>0</v>
          </cell>
          <cell r="Z1117">
            <v>0</v>
          </cell>
          <cell r="AA1117">
            <v>258000</v>
          </cell>
          <cell r="AB1117">
            <v>258000</v>
          </cell>
          <cell r="AC1117">
            <v>0</v>
          </cell>
          <cell r="AD1117">
            <v>0</v>
          </cell>
          <cell r="AE1117">
            <v>0</v>
          </cell>
          <cell r="AF1117">
            <v>0</v>
          </cell>
          <cell r="AG1117">
            <v>0</v>
          </cell>
          <cell r="AH1117">
            <v>0</v>
          </cell>
          <cell r="AI1117">
            <v>0</v>
          </cell>
          <cell r="AJ1117">
            <v>0</v>
          </cell>
          <cell r="AK1117">
            <v>0</v>
          </cell>
          <cell r="AL1117">
            <v>0</v>
          </cell>
          <cell r="AM1117">
            <v>0</v>
          </cell>
          <cell r="AN1117">
            <v>0</v>
          </cell>
          <cell r="AO1117">
            <v>0</v>
          </cell>
          <cell r="AP1117">
            <v>0</v>
          </cell>
          <cell r="AQ1117">
            <v>0</v>
          </cell>
          <cell r="AR1117">
            <v>0</v>
          </cell>
          <cell r="AS1117" t="e">
            <v>#REF!</v>
          </cell>
          <cell r="AU1117" t="str">
            <v/>
          </cell>
          <cell r="AV1117" t="str">
            <v/>
          </cell>
          <cell r="AW1117">
            <v>0</v>
          </cell>
          <cell r="AX1117">
            <v>0</v>
          </cell>
          <cell r="AY1117">
            <v>0</v>
          </cell>
          <cell r="AZ1117">
            <v>0</v>
          </cell>
          <cell r="BA1117">
            <v>0</v>
          </cell>
          <cell r="BB1117">
            <v>0</v>
          </cell>
          <cell r="BC1117">
            <v>0</v>
          </cell>
          <cell r="BD1117">
            <v>0</v>
          </cell>
          <cell r="BE1117">
            <v>0</v>
          </cell>
          <cell r="BF1117">
            <v>0</v>
          </cell>
          <cell r="BG1117" t="str">
            <v/>
          </cell>
          <cell r="BH1117" t="str">
            <v/>
          </cell>
        </row>
        <row r="1118">
          <cell r="A1118" t="str">
            <v>2046-032</v>
          </cell>
          <cell r="B1118" t="str">
            <v xml:space="preserve">SOLEDAD-SALUD TOTTAL                              </v>
          </cell>
          <cell r="C1118">
            <v>0</v>
          </cell>
          <cell r="D1118">
            <v>0</v>
          </cell>
          <cell r="E1118">
            <v>0</v>
          </cell>
          <cell r="F1118">
            <v>0</v>
          </cell>
          <cell r="G1118">
            <v>0</v>
          </cell>
          <cell r="H1118">
            <v>0</v>
          </cell>
          <cell r="I1118">
            <v>0</v>
          </cell>
          <cell r="J1118">
            <v>0</v>
          </cell>
          <cell r="K1118">
            <v>0</v>
          </cell>
          <cell r="L1118">
            <v>0</v>
          </cell>
          <cell r="M1118">
            <v>0</v>
          </cell>
          <cell r="N1118">
            <v>0</v>
          </cell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0</v>
          </cell>
          <cell r="T1118">
            <v>0</v>
          </cell>
          <cell r="U1118">
            <v>0</v>
          </cell>
          <cell r="V1118">
            <v>0</v>
          </cell>
          <cell r="W1118">
            <v>0</v>
          </cell>
          <cell r="X1118">
            <v>0</v>
          </cell>
          <cell r="Y1118">
            <v>0</v>
          </cell>
          <cell r="Z1118">
            <v>0</v>
          </cell>
          <cell r="AA1118">
            <v>129500</v>
          </cell>
          <cell r="AB1118">
            <v>129500</v>
          </cell>
          <cell r="AC1118">
            <v>0</v>
          </cell>
          <cell r="AD1118">
            <v>0</v>
          </cell>
          <cell r="AE1118">
            <v>0</v>
          </cell>
          <cell r="AF1118">
            <v>0</v>
          </cell>
          <cell r="AG1118">
            <v>0</v>
          </cell>
          <cell r="AH1118">
            <v>0</v>
          </cell>
          <cell r="AI1118">
            <v>0</v>
          </cell>
          <cell r="AJ1118">
            <v>0</v>
          </cell>
          <cell r="AK1118">
            <v>0</v>
          </cell>
          <cell r="AL1118">
            <v>0</v>
          </cell>
          <cell r="AM1118">
            <v>0</v>
          </cell>
          <cell r="AN1118">
            <v>0</v>
          </cell>
          <cell r="AO1118">
            <v>0</v>
          </cell>
          <cell r="AP1118">
            <v>0</v>
          </cell>
          <cell r="AQ1118">
            <v>0</v>
          </cell>
          <cell r="AR1118">
            <v>0</v>
          </cell>
          <cell r="AS1118" t="e">
            <v>#REF!</v>
          </cell>
          <cell r="AU1118" t="str">
            <v/>
          </cell>
          <cell r="AV1118" t="str">
            <v/>
          </cell>
          <cell r="AW1118">
            <v>0</v>
          </cell>
          <cell r="AX1118">
            <v>0</v>
          </cell>
          <cell r="AY1118">
            <v>0</v>
          </cell>
          <cell r="AZ1118">
            <v>0</v>
          </cell>
          <cell r="BA1118">
            <v>0</v>
          </cell>
          <cell r="BB1118">
            <v>0</v>
          </cell>
          <cell r="BC1118">
            <v>0</v>
          </cell>
          <cell r="BD1118">
            <v>0</v>
          </cell>
          <cell r="BE1118">
            <v>0</v>
          </cell>
          <cell r="BF1118">
            <v>0</v>
          </cell>
          <cell r="BG1118" t="str">
            <v/>
          </cell>
          <cell r="BH1118" t="str">
            <v/>
          </cell>
        </row>
        <row r="1119">
          <cell r="A1119" t="str">
            <v>2046-033</v>
          </cell>
          <cell r="B1119" t="str">
            <v xml:space="preserve">CGNA-SALUD TOTAL                                  </v>
          </cell>
          <cell r="C1119">
            <v>0</v>
          </cell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  <cell r="Q1119">
            <v>0</v>
          </cell>
          <cell r="R1119">
            <v>0</v>
          </cell>
          <cell r="S1119">
            <v>0</v>
          </cell>
          <cell r="T1119">
            <v>0</v>
          </cell>
          <cell r="U1119">
            <v>0</v>
          </cell>
          <cell r="V1119">
            <v>0</v>
          </cell>
          <cell r="W1119">
            <v>0</v>
          </cell>
          <cell r="X1119">
            <v>0</v>
          </cell>
          <cell r="Y1119">
            <v>0</v>
          </cell>
          <cell r="Z1119">
            <v>0</v>
          </cell>
          <cell r="AA1119">
            <v>62000</v>
          </cell>
          <cell r="AB1119">
            <v>62000</v>
          </cell>
          <cell r="AC1119">
            <v>0</v>
          </cell>
          <cell r="AD1119">
            <v>0</v>
          </cell>
          <cell r="AE1119">
            <v>0</v>
          </cell>
          <cell r="AF1119">
            <v>0</v>
          </cell>
          <cell r="AG1119">
            <v>0</v>
          </cell>
          <cell r="AH1119">
            <v>0</v>
          </cell>
          <cell r="AI1119">
            <v>0</v>
          </cell>
          <cell r="AJ1119">
            <v>0</v>
          </cell>
          <cell r="AK1119">
            <v>0</v>
          </cell>
          <cell r="AL1119">
            <v>0</v>
          </cell>
          <cell r="AM1119">
            <v>0</v>
          </cell>
          <cell r="AN1119">
            <v>0</v>
          </cell>
          <cell r="AO1119">
            <v>0</v>
          </cell>
          <cell r="AP1119">
            <v>0</v>
          </cell>
          <cell r="AQ1119">
            <v>0</v>
          </cell>
          <cell r="AR1119">
            <v>0</v>
          </cell>
          <cell r="AS1119" t="e">
            <v>#REF!</v>
          </cell>
          <cell r="AU1119" t="str">
            <v/>
          </cell>
          <cell r="AV1119" t="str">
            <v/>
          </cell>
          <cell r="AW1119">
            <v>0</v>
          </cell>
          <cell r="AX1119">
            <v>0</v>
          </cell>
          <cell r="AY1119">
            <v>0</v>
          </cell>
          <cell r="AZ1119">
            <v>0</v>
          </cell>
          <cell r="BA1119">
            <v>0</v>
          </cell>
          <cell r="BB1119">
            <v>0</v>
          </cell>
          <cell r="BC1119">
            <v>0</v>
          </cell>
          <cell r="BD1119">
            <v>0</v>
          </cell>
          <cell r="BE1119">
            <v>0</v>
          </cell>
          <cell r="BF1119">
            <v>0</v>
          </cell>
          <cell r="BG1119" t="str">
            <v/>
          </cell>
          <cell r="BH1119" t="str">
            <v/>
          </cell>
        </row>
        <row r="1120">
          <cell r="A1120" t="str">
            <v>2046-034</v>
          </cell>
          <cell r="B1120" t="str">
            <v xml:space="preserve">CGNA-SALUD TOTAL                                  </v>
          </cell>
          <cell r="C1120">
            <v>0</v>
          </cell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0</v>
          </cell>
          <cell r="T1120">
            <v>0</v>
          </cell>
          <cell r="U1120">
            <v>0</v>
          </cell>
          <cell r="V1120">
            <v>0</v>
          </cell>
          <cell r="W1120">
            <v>0</v>
          </cell>
          <cell r="X1120">
            <v>0</v>
          </cell>
          <cell r="Y1120">
            <v>0</v>
          </cell>
          <cell r="Z1120">
            <v>0</v>
          </cell>
          <cell r="AA1120">
            <v>610900</v>
          </cell>
          <cell r="AB1120">
            <v>610900</v>
          </cell>
          <cell r="AC1120">
            <v>0</v>
          </cell>
          <cell r="AD1120">
            <v>0</v>
          </cell>
          <cell r="AE1120">
            <v>0</v>
          </cell>
          <cell r="AF1120">
            <v>0</v>
          </cell>
          <cell r="AG1120">
            <v>0</v>
          </cell>
          <cell r="AH1120">
            <v>0</v>
          </cell>
          <cell r="AI1120">
            <v>0</v>
          </cell>
          <cell r="AJ1120">
            <v>0</v>
          </cell>
          <cell r="AK1120">
            <v>0</v>
          </cell>
          <cell r="AL1120">
            <v>0</v>
          </cell>
          <cell r="AM1120">
            <v>0</v>
          </cell>
          <cell r="AN1120">
            <v>0</v>
          </cell>
          <cell r="AO1120">
            <v>0</v>
          </cell>
          <cell r="AP1120">
            <v>0</v>
          </cell>
          <cell r="AQ1120">
            <v>0</v>
          </cell>
          <cell r="AR1120">
            <v>0</v>
          </cell>
          <cell r="AS1120" t="e">
            <v>#REF!</v>
          </cell>
          <cell r="AU1120" t="str">
            <v/>
          </cell>
          <cell r="AV1120" t="str">
            <v/>
          </cell>
          <cell r="AW1120">
            <v>0</v>
          </cell>
          <cell r="AX1120">
            <v>0</v>
          </cell>
          <cell r="AY1120">
            <v>0</v>
          </cell>
          <cell r="AZ1120">
            <v>0</v>
          </cell>
          <cell r="BA1120">
            <v>0</v>
          </cell>
          <cell r="BB1120">
            <v>0</v>
          </cell>
          <cell r="BC1120">
            <v>0</v>
          </cell>
          <cell r="BD1120">
            <v>0</v>
          </cell>
          <cell r="BE1120">
            <v>0</v>
          </cell>
          <cell r="BF1120">
            <v>0</v>
          </cell>
          <cell r="BG1120" t="str">
            <v/>
          </cell>
          <cell r="BH1120" t="str">
            <v/>
          </cell>
        </row>
        <row r="1121">
          <cell r="A1121" t="str">
            <v>2046-040</v>
          </cell>
          <cell r="B1121" t="str">
            <v xml:space="preserve">LOMA-SALUD TOTAL                                  </v>
          </cell>
          <cell r="C1121">
            <v>0</v>
          </cell>
          <cell r="D1121">
            <v>0</v>
          </cell>
          <cell r="E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  <cell r="J1121">
            <v>0</v>
          </cell>
          <cell r="K1121">
            <v>0</v>
          </cell>
          <cell r="L1121">
            <v>0</v>
          </cell>
          <cell r="M1121">
            <v>0</v>
          </cell>
          <cell r="N1121">
            <v>0</v>
          </cell>
          <cell r="O1121">
            <v>0</v>
          </cell>
          <cell r="P1121">
            <v>0</v>
          </cell>
          <cell r="Q1121">
            <v>0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0</v>
          </cell>
          <cell r="W1121">
            <v>0</v>
          </cell>
          <cell r="X1121">
            <v>0</v>
          </cell>
          <cell r="Y1121">
            <v>0</v>
          </cell>
          <cell r="Z1121">
            <v>0</v>
          </cell>
          <cell r="AA1121">
            <v>180000</v>
          </cell>
          <cell r="AB1121">
            <v>180000</v>
          </cell>
          <cell r="AC1121">
            <v>0</v>
          </cell>
          <cell r="AD1121">
            <v>0</v>
          </cell>
          <cell r="AE1121">
            <v>0</v>
          </cell>
          <cell r="AF1121">
            <v>0</v>
          </cell>
          <cell r="AG1121">
            <v>0</v>
          </cell>
          <cell r="AH1121">
            <v>0</v>
          </cell>
          <cell r="AI1121">
            <v>0</v>
          </cell>
          <cell r="AJ1121">
            <v>0</v>
          </cell>
          <cell r="AK1121">
            <v>0</v>
          </cell>
          <cell r="AL1121">
            <v>0</v>
          </cell>
          <cell r="AM1121">
            <v>0</v>
          </cell>
          <cell r="AN1121">
            <v>0</v>
          </cell>
          <cell r="AO1121">
            <v>0</v>
          </cell>
          <cell r="AP1121">
            <v>0</v>
          </cell>
          <cell r="AQ1121">
            <v>0</v>
          </cell>
          <cell r="AR1121">
            <v>0</v>
          </cell>
          <cell r="AS1121" t="e">
            <v>#REF!</v>
          </cell>
          <cell r="AU1121" t="str">
            <v/>
          </cell>
          <cell r="AV1121" t="str">
            <v/>
          </cell>
          <cell r="AW1121">
            <v>0</v>
          </cell>
          <cell r="AX1121">
            <v>0</v>
          </cell>
          <cell r="AY1121">
            <v>0</v>
          </cell>
          <cell r="AZ1121">
            <v>0</v>
          </cell>
          <cell r="BA1121">
            <v>0</v>
          </cell>
          <cell r="BB1121">
            <v>0</v>
          </cell>
          <cell r="BC1121">
            <v>0</v>
          </cell>
          <cell r="BD1121">
            <v>0</v>
          </cell>
          <cell r="BE1121">
            <v>0</v>
          </cell>
          <cell r="BF1121">
            <v>0</v>
          </cell>
          <cell r="BG1121" t="str">
            <v/>
          </cell>
          <cell r="BH1121" t="str">
            <v/>
          </cell>
        </row>
        <row r="1122">
          <cell r="A1122" t="str">
            <v>2051-042</v>
          </cell>
          <cell r="B1122" t="str">
            <v xml:space="preserve">BTA-SODEXHO IBM                                   </v>
          </cell>
          <cell r="C1122">
            <v>0</v>
          </cell>
          <cell r="D1122">
            <v>0</v>
          </cell>
          <cell r="E1122">
            <v>0</v>
          </cell>
          <cell r="F1122">
            <v>0</v>
          </cell>
          <cell r="G1122">
            <v>0</v>
          </cell>
          <cell r="H1122">
            <v>0</v>
          </cell>
          <cell r="I1122">
            <v>0</v>
          </cell>
          <cell r="J1122">
            <v>0</v>
          </cell>
          <cell r="K1122">
            <v>0</v>
          </cell>
          <cell r="L1122">
            <v>0</v>
          </cell>
          <cell r="M1122">
            <v>0</v>
          </cell>
          <cell r="N1122">
            <v>0</v>
          </cell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0</v>
          </cell>
          <cell r="T1122">
            <v>0</v>
          </cell>
          <cell r="U1122">
            <v>0</v>
          </cell>
          <cell r="V1122">
            <v>0</v>
          </cell>
          <cell r="W1122">
            <v>0</v>
          </cell>
          <cell r="X1122">
            <v>0</v>
          </cell>
          <cell r="Y1122">
            <v>0</v>
          </cell>
          <cell r="Z1122">
            <v>0</v>
          </cell>
          <cell r="AA1122">
            <v>0</v>
          </cell>
          <cell r="AB1122">
            <v>0</v>
          </cell>
          <cell r="AC1122">
            <v>0</v>
          </cell>
          <cell r="AD1122">
            <v>0</v>
          </cell>
          <cell r="AE1122">
            <v>0</v>
          </cell>
          <cell r="AF1122">
            <v>0</v>
          </cell>
          <cell r="AG1122">
            <v>0</v>
          </cell>
          <cell r="AH1122">
            <v>0</v>
          </cell>
          <cell r="AI1122">
            <v>0</v>
          </cell>
          <cell r="AJ1122">
            <v>0</v>
          </cell>
          <cell r="AK1122">
            <v>0</v>
          </cell>
          <cell r="AL1122">
            <v>0</v>
          </cell>
          <cell r="AM1122">
            <v>0</v>
          </cell>
          <cell r="AN1122">
            <v>0</v>
          </cell>
          <cell r="AO1122">
            <v>0</v>
          </cell>
          <cell r="AP1122">
            <v>0</v>
          </cell>
          <cell r="AQ1122">
            <v>0</v>
          </cell>
          <cell r="AR1122">
            <v>0</v>
          </cell>
          <cell r="AS1122" t="e">
            <v>#REF!</v>
          </cell>
          <cell r="AU1122" t="str">
            <v/>
          </cell>
          <cell r="AV1122" t="str">
            <v/>
          </cell>
          <cell r="AW1122">
            <v>0</v>
          </cell>
          <cell r="AX1122">
            <v>0</v>
          </cell>
          <cell r="AY1122">
            <v>0</v>
          </cell>
          <cell r="AZ1122">
            <v>0</v>
          </cell>
          <cell r="BA1122">
            <v>0</v>
          </cell>
          <cell r="BB1122">
            <v>0</v>
          </cell>
          <cell r="BC1122">
            <v>0</v>
          </cell>
          <cell r="BD1122">
            <v>0</v>
          </cell>
          <cell r="BE1122">
            <v>0</v>
          </cell>
          <cell r="BF1122">
            <v>0</v>
          </cell>
          <cell r="BG1122" t="str">
            <v/>
          </cell>
          <cell r="BH1122" t="str">
            <v/>
          </cell>
        </row>
        <row r="1123">
          <cell r="A1123" t="str">
            <v>2051-053</v>
          </cell>
          <cell r="B1123" t="str">
            <v xml:space="preserve">BTA- HVA CONSULTING                               </v>
          </cell>
          <cell r="C1123">
            <v>0</v>
          </cell>
          <cell r="D1123">
            <v>0</v>
          </cell>
          <cell r="E1123">
            <v>0</v>
          </cell>
          <cell r="F1123">
            <v>0</v>
          </cell>
          <cell r="G1123">
            <v>0</v>
          </cell>
          <cell r="H1123">
            <v>0</v>
          </cell>
          <cell r="I1123">
            <v>0</v>
          </cell>
          <cell r="J1123">
            <v>0</v>
          </cell>
          <cell r="K1123">
            <v>0</v>
          </cell>
          <cell r="L1123">
            <v>0</v>
          </cell>
          <cell r="M1123">
            <v>0</v>
          </cell>
          <cell r="N1123">
            <v>0</v>
          </cell>
          <cell r="O1123">
            <v>0</v>
          </cell>
          <cell r="P1123">
            <v>0</v>
          </cell>
          <cell r="Q1123">
            <v>0</v>
          </cell>
          <cell r="R1123">
            <v>0</v>
          </cell>
          <cell r="S1123">
            <v>0</v>
          </cell>
          <cell r="T1123">
            <v>0</v>
          </cell>
          <cell r="U1123">
            <v>0</v>
          </cell>
          <cell r="V1123">
            <v>0</v>
          </cell>
          <cell r="W1123">
            <v>0</v>
          </cell>
          <cell r="X1123">
            <v>0</v>
          </cell>
          <cell r="Y1123">
            <v>0</v>
          </cell>
          <cell r="Z1123">
            <v>0</v>
          </cell>
          <cell r="AA1123">
            <v>0</v>
          </cell>
          <cell r="AB1123">
            <v>0</v>
          </cell>
          <cell r="AC1123">
            <v>0</v>
          </cell>
          <cell r="AD1123">
            <v>0</v>
          </cell>
          <cell r="AE1123">
            <v>0</v>
          </cell>
          <cell r="AF1123">
            <v>0</v>
          </cell>
          <cell r="AG1123">
            <v>0</v>
          </cell>
          <cell r="AH1123">
            <v>0</v>
          </cell>
          <cell r="AI1123">
            <v>0</v>
          </cell>
          <cell r="AJ1123">
            <v>0</v>
          </cell>
          <cell r="AK1123">
            <v>0</v>
          </cell>
          <cell r="AL1123">
            <v>0</v>
          </cell>
          <cell r="AM1123">
            <v>0</v>
          </cell>
          <cell r="AN1123">
            <v>0</v>
          </cell>
          <cell r="AO1123">
            <v>0</v>
          </cell>
          <cell r="AP1123">
            <v>0</v>
          </cell>
          <cell r="AQ1123">
            <v>0</v>
          </cell>
          <cell r="AR1123">
            <v>0</v>
          </cell>
          <cell r="AS1123" t="e">
            <v>#REF!</v>
          </cell>
          <cell r="AU1123" t="str">
            <v/>
          </cell>
          <cell r="AV1123" t="str">
            <v/>
          </cell>
          <cell r="AW1123">
            <v>0</v>
          </cell>
          <cell r="AX1123">
            <v>122100</v>
          </cell>
          <cell r="AY1123">
            <v>0</v>
          </cell>
          <cell r="AZ1123">
            <v>0</v>
          </cell>
          <cell r="BA1123">
            <v>122100</v>
          </cell>
          <cell r="BB1123">
            <v>0</v>
          </cell>
          <cell r="BC1123">
            <v>0</v>
          </cell>
          <cell r="BD1123">
            <v>0</v>
          </cell>
          <cell r="BE1123">
            <v>0</v>
          </cell>
          <cell r="BF1123">
            <v>0</v>
          </cell>
          <cell r="BG1123" t="str">
            <v/>
          </cell>
          <cell r="BH1123" t="str">
            <v/>
          </cell>
        </row>
        <row r="1124">
          <cell r="A1124" t="str">
            <v>2051-054</v>
          </cell>
          <cell r="B1124" t="str">
            <v xml:space="preserve">BTA-HOTEL BTA PLAZA                               </v>
          </cell>
          <cell r="C1124">
            <v>0</v>
          </cell>
          <cell r="D1124">
            <v>0</v>
          </cell>
          <cell r="E1124">
            <v>0</v>
          </cell>
          <cell r="F1124">
            <v>0</v>
          </cell>
          <cell r="G1124">
            <v>0</v>
          </cell>
          <cell r="H1124">
            <v>0</v>
          </cell>
          <cell r="I1124">
            <v>0</v>
          </cell>
          <cell r="J1124">
            <v>0</v>
          </cell>
          <cell r="K1124">
            <v>0</v>
          </cell>
          <cell r="L1124">
            <v>0</v>
          </cell>
          <cell r="M1124">
            <v>0</v>
          </cell>
          <cell r="N1124">
            <v>0</v>
          </cell>
          <cell r="O1124">
            <v>0</v>
          </cell>
          <cell r="P1124">
            <v>0</v>
          </cell>
          <cell r="Q1124">
            <v>0</v>
          </cell>
          <cell r="R1124">
            <v>0</v>
          </cell>
          <cell r="S1124">
            <v>0</v>
          </cell>
          <cell r="T1124">
            <v>0</v>
          </cell>
          <cell r="U1124">
            <v>0</v>
          </cell>
          <cell r="V1124">
            <v>0</v>
          </cell>
          <cell r="W1124">
            <v>0</v>
          </cell>
          <cell r="X1124">
            <v>0</v>
          </cell>
          <cell r="Y1124">
            <v>0</v>
          </cell>
          <cell r="Z1124">
            <v>0</v>
          </cell>
          <cell r="AA1124">
            <v>0</v>
          </cell>
          <cell r="AB1124">
            <v>0</v>
          </cell>
          <cell r="AC1124">
            <v>0</v>
          </cell>
          <cell r="AD1124">
            <v>0</v>
          </cell>
          <cell r="AE1124">
            <v>0</v>
          </cell>
          <cell r="AF1124">
            <v>0</v>
          </cell>
          <cell r="AG1124">
            <v>0</v>
          </cell>
          <cell r="AH1124">
            <v>0</v>
          </cell>
          <cell r="AI1124">
            <v>0</v>
          </cell>
          <cell r="AJ1124">
            <v>0</v>
          </cell>
          <cell r="AK1124">
            <v>0</v>
          </cell>
          <cell r="AL1124">
            <v>0</v>
          </cell>
          <cell r="AM1124">
            <v>0</v>
          </cell>
          <cell r="AN1124">
            <v>0</v>
          </cell>
          <cell r="AO1124">
            <v>0</v>
          </cell>
          <cell r="AP1124">
            <v>0</v>
          </cell>
          <cell r="AQ1124">
            <v>0</v>
          </cell>
          <cell r="AR1124">
            <v>0</v>
          </cell>
          <cell r="AS1124" t="e">
            <v>#REF!</v>
          </cell>
          <cell r="AU1124" t="str">
            <v/>
          </cell>
          <cell r="AV1124" t="str">
            <v/>
          </cell>
          <cell r="AW1124">
            <v>0</v>
          </cell>
          <cell r="AX1124">
            <v>0</v>
          </cell>
          <cell r="AY1124">
            <v>3642072</v>
          </cell>
          <cell r="AZ1124">
            <v>0</v>
          </cell>
          <cell r="BA1124">
            <v>3642072</v>
          </cell>
          <cell r="BB1124">
            <v>0</v>
          </cell>
          <cell r="BC1124">
            <v>0</v>
          </cell>
          <cell r="BD1124">
            <v>1703090</v>
          </cell>
          <cell r="BE1124">
            <v>0</v>
          </cell>
          <cell r="BF1124">
            <v>1703090</v>
          </cell>
          <cell r="BG1124" t="str">
            <v/>
          </cell>
          <cell r="BH1124" t="str">
            <v/>
          </cell>
        </row>
        <row r="1125">
          <cell r="A1125" t="str">
            <v>2051-056</v>
          </cell>
          <cell r="B1125" t="str">
            <v xml:space="preserve">BTA-CC CALIMA PH                                  </v>
          </cell>
          <cell r="C1125">
            <v>0</v>
          </cell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  <cell r="P1125">
            <v>0</v>
          </cell>
          <cell r="Q1125">
            <v>0</v>
          </cell>
          <cell r="R1125">
            <v>0</v>
          </cell>
          <cell r="S1125">
            <v>0</v>
          </cell>
          <cell r="T1125">
            <v>0</v>
          </cell>
          <cell r="U1125">
            <v>0</v>
          </cell>
          <cell r="V1125">
            <v>0</v>
          </cell>
          <cell r="W1125">
            <v>0</v>
          </cell>
          <cell r="X1125">
            <v>0</v>
          </cell>
          <cell r="Y1125">
            <v>0</v>
          </cell>
          <cell r="Z1125">
            <v>0</v>
          </cell>
          <cell r="AA1125">
            <v>0</v>
          </cell>
          <cell r="AB1125">
            <v>0</v>
          </cell>
          <cell r="AC1125">
            <v>0</v>
          </cell>
          <cell r="AD1125">
            <v>0</v>
          </cell>
          <cell r="AE1125">
            <v>0</v>
          </cell>
          <cell r="AF1125">
            <v>0</v>
          </cell>
          <cell r="AG1125">
            <v>0</v>
          </cell>
          <cell r="AH1125">
            <v>0</v>
          </cell>
          <cell r="AI1125">
            <v>0</v>
          </cell>
          <cell r="AJ1125">
            <v>0</v>
          </cell>
          <cell r="AK1125">
            <v>0</v>
          </cell>
          <cell r="AL1125">
            <v>0</v>
          </cell>
          <cell r="AM1125">
            <v>0</v>
          </cell>
          <cell r="AN1125">
            <v>0</v>
          </cell>
          <cell r="AO1125">
            <v>0</v>
          </cell>
          <cell r="AP1125">
            <v>0</v>
          </cell>
          <cell r="AQ1125">
            <v>0</v>
          </cell>
          <cell r="AR1125">
            <v>0</v>
          </cell>
          <cell r="AS1125" t="e">
            <v>#REF!</v>
          </cell>
          <cell r="AU1125" t="str">
            <v/>
          </cell>
          <cell r="AV1125" t="str">
            <v/>
          </cell>
          <cell r="AW1125">
            <v>0</v>
          </cell>
          <cell r="AX1125">
            <v>0</v>
          </cell>
          <cell r="AY1125">
            <v>0</v>
          </cell>
          <cell r="AZ1125">
            <v>8753293</v>
          </cell>
          <cell r="BA1125">
            <v>8753293</v>
          </cell>
          <cell r="BB1125">
            <v>0</v>
          </cell>
          <cell r="BC1125">
            <v>0</v>
          </cell>
          <cell r="BD1125">
            <v>0</v>
          </cell>
          <cell r="BE1125">
            <v>6142020</v>
          </cell>
          <cell r="BF1125">
            <v>6142020</v>
          </cell>
          <cell r="BG1125" t="str">
            <v/>
          </cell>
          <cell r="BH1125" t="str">
            <v/>
          </cell>
        </row>
        <row r="1126">
          <cell r="A1126" t="str">
            <v>2051-058</v>
          </cell>
          <cell r="B1126" t="str">
            <v xml:space="preserve">BTA-SURAMERICANA IPS                              </v>
          </cell>
          <cell r="C1126">
            <v>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0</v>
          </cell>
          <cell r="P1126">
            <v>0</v>
          </cell>
          <cell r="Q1126">
            <v>0</v>
          </cell>
          <cell r="R1126">
            <v>0</v>
          </cell>
          <cell r="S1126">
            <v>0</v>
          </cell>
          <cell r="T1126">
            <v>0</v>
          </cell>
          <cell r="U1126">
            <v>0</v>
          </cell>
          <cell r="V1126">
            <v>0</v>
          </cell>
          <cell r="W1126">
            <v>0</v>
          </cell>
          <cell r="X1126">
            <v>0</v>
          </cell>
          <cell r="Y1126">
            <v>0</v>
          </cell>
          <cell r="Z1126">
            <v>0</v>
          </cell>
          <cell r="AA1126">
            <v>0</v>
          </cell>
          <cell r="AB1126">
            <v>0</v>
          </cell>
          <cell r="AC1126">
            <v>0</v>
          </cell>
          <cell r="AD1126">
            <v>0</v>
          </cell>
          <cell r="AE1126">
            <v>0</v>
          </cell>
          <cell r="AF1126">
            <v>0</v>
          </cell>
          <cell r="AG1126">
            <v>0</v>
          </cell>
          <cell r="AH1126">
            <v>0</v>
          </cell>
          <cell r="AI1126">
            <v>0</v>
          </cell>
          <cell r="AJ1126">
            <v>0</v>
          </cell>
          <cell r="AK1126">
            <v>0</v>
          </cell>
          <cell r="AL1126">
            <v>0</v>
          </cell>
          <cell r="AM1126">
            <v>0</v>
          </cell>
          <cell r="AN1126">
            <v>0</v>
          </cell>
          <cell r="AO1126">
            <v>0</v>
          </cell>
          <cell r="AP1126">
            <v>0</v>
          </cell>
          <cell r="AQ1126">
            <v>0</v>
          </cell>
          <cell r="AR1126">
            <v>0</v>
          </cell>
          <cell r="AS1126" t="e">
            <v>#REF!</v>
          </cell>
          <cell r="AU1126">
            <v>811007832</v>
          </cell>
          <cell r="AV1126" t="str">
            <v>SERVICIOS DE SALUD IPS SURAMERICANA S.A.</v>
          </cell>
          <cell r="AW1126">
            <v>0</v>
          </cell>
          <cell r="AX1126">
            <v>0</v>
          </cell>
          <cell r="AY1126">
            <v>0</v>
          </cell>
          <cell r="AZ1126">
            <v>0</v>
          </cell>
          <cell r="BA1126">
            <v>0</v>
          </cell>
          <cell r="BB1126">
            <v>0</v>
          </cell>
          <cell r="BC1126">
            <v>0</v>
          </cell>
          <cell r="BD1126">
            <v>0</v>
          </cell>
          <cell r="BE1126">
            <v>0</v>
          </cell>
          <cell r="BF1126">
            <v>0</v>
          </cell>
          <cell r="BG1126" t="str">
            <v/>
          </cell>
          <cell r="BH1126" t="str">
            <v/>
          </cell>
        </row>
        <row r="1127">
          <cell r="A1127" t="str">
            <v>2051-059</v>
          </cell>
          <cell r="B1127" t="str">
            <v xml:space="preserve">MD-TAMPA CARGO SA                                 </v>
          </cell>
          <cell r="C1127">
            <v>0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0</v>
          </cell>
          <cell r="P1127">
            <v>0</v>
          </cell>
          <cell r="Q1127">
            <v>0</v>
          </cell>
          <cell r="R1127">
            <v>0</v>
          </cell>
          <cell r="S1127">
            <v>0</v>
          </cell>
          <cell r="T1127">
            <v>0</v>
          </cell>
          <cell r="U1127">
            <v>0</v>
          </cell>
          <cell r="V1127">
            <v>0</v>
          </cell>
          <cell r="W1127">
            <v>0</v>
          </cell>
          <cell r="X1127">
            <v>0</v>
          </cell>
          <cell r="Y1127">
            <v>0</v>
          </cell>
          <cell r="Z1127">
            <v>0</v>
          </cell>
          <cell r="AA1127">
            <v>0</v>
          </cell>
          <cell r="AB1127">
            <v>0</v>
          </cell>
          <cell r="AC1127">
            <v>0</v>
          </cell>
          <cell r="AD1127">
            <v>0</v>
          </cell>
          <cell r="AE1127">
            <v>0</v>
          </cell>
          <cell r="AF1127">
            <v>0</v>
          </cell>
          <cell r="AG1127">
            <v>0</v>
          </cell>
          <cell r="AH1127">
            <v>0</v>
          </cell>
          <cell r="AI1127">
            <v>0</v>
          </cell>
          <cell r="AJ1127">
            <v>0</v>
          </cell>
          <cell r="AK1127">
            <v>0</v>
          </cell>
          <cell r="AL1127">
            <v>0</v>
          </cell>
          <cell r="AM1127">
            <v>0</v>
          </cell>
          <cell r="AN1127">
            <v>0</v>
          </cell>
          <cell r="AO1127">
            <v>0</v>
          </cell>
          <cell r="AP1127">
            <v>0</v>
          </cell>
          <cell r="AQ1127">
            <v>0</v>
          </cell>
          <cell r="AR1127">
            <v>0</v>
          </cell>
          <cell r="AS1127" t="e">
            <v>#REF!</v>
          </cell>
          <cell r="AU1127">
            <v>890912462</v>
          </cell>
          <cell r="AV1127" t="str">
            <v xml:space="preserve">TAMPA CARGO S.A.                        </v>
          </cell>
          <cell r="AW1127">
            <v>0</v>
          </cell>
          <cell r="AX1127">
            <v>0</v>
          </cell>
          <cell r="AY1127">
            <v>0</v>
          </cell>
          <cell r="AZ1127">
            <v>0</v>
          </cell>
          <cell r="BA1127">
            <v>0</v>
          </cell>
          <cell r="BB1127">
            <v>0</v>
          </cell>
          <cell r="BC1127">
            <v>0</v>
          </cell>
          <cell r="BD1127">
            <v>0</v>
          </cell>
          <cell r="BE1127">
            <v>0</v>
          </cell>
          <cell r="BF1127">
            <v>0</v>
          </cell>
          <cell r="BG1127" t="str">
            <v/>
          </cell>
          <cell r="BH1127" t="str">
            <v/>
          </cell>
        </row>
        <row r="1128">
          <cell r="A1128" t="str">
            <v>2051-061</v>
          </cell>
          <cell r="B1128" t="str">
            <v xml:space="preserve">BTA-CC SANTAFE                                    </v>
          </cell>
          <cell r="C1128">
            <v>0</v>
          </cell>
          <cell r="D1128">
            <v>0</v>
          </cell>
          <cell r="E1128">
            <v>0</v>
          </cell>
          <cell r="F1128">
            <v>0</v>
          </cell>
          <cell r="G1128">
            <v>0</v>
          </cell>
          <cell r="H1128">
            <v>12259750</v>
          </cell>
          <cell r="I1128">
            <v>-12259750</v>
          </cell>
          <cell r="J1128">
            <v>0</v>
          </cell>
          <cell r="K1128">
            <v>0</v>
          </cell>
          <cell r="L1128">
            <v>0</v>
          </cell>
          <cell r="M1128">
            <v>0</v>
          </cell>
          <cell r="N1128">
            <v>12259750</v>
          </cell>
          <cell r="O1128">
            <v>12259750</v>
          </cell>
          <cell r="P1128">
            <v>0</v>
          </cell>
          <cell r="Q1128">
            <v>0</v>
          </cell>
          <cell r="R1128">
            <v>5415000</v>
          </cell>
          <cell r="S1128">
            <v>0</v>
          </cell>
          <cell r="T1128">
            <v>0</v>
          </cell>
          <cell r="U1128">
            <v>2073074</v>
          </cell>
          <cell r="V1128">
            <v>0</v>
          </cell>
          <cell r="W1128">
            <v>0</v>
          </cell>
          <cell r="X1128">
            <v>0</v>
          </cell>
          <cell r="Y1128">
            <v>0</v>
          </cell>
          <cell r="Z1128">
            <v>0</v>
          </cell>
          <cell r="AA1128">
            <v>0</v>
          </cell>
          <cell r="AB1128">
            <v>7488074</v>
          </cell>
          <cell r="AC1128">
            <v>0</v>
          </cell>
          <cell r="AD1128">
            <v>0</v>
          </cell>
          <cell r="AE1128">
            <v>0</v>
          </cell>
          <cell r="AF1128">
            <v>0</v>
          </cell>
          <cell r="AG1128">
            <v>0</v>
          </cell>
          <cell r="AH1128">
            <v>0</v>
          </cell>
          <cell r="AI1128">
            <v>0</v>
          </cell>
          <cell r="AJ1128">
            <v>0</v>
          </cell>
          <cell r="AK1128">
            <v>0</v>
          </cell>
          <cell r="AL1128">
            <v>0</v>
          </cell>
          <cell r="AM1128">
            <v>0</v>
          </cell>
          <cell r="AN1128">
            <v>0</v>
          </cell>
          <cell r="AO1128">
            <v>13914816</v>
          </cell>
          <cell r="AP1128">
            <v>0</v>
          </cell>
          <cell r="AQ1128">
            <v>0</v>
          </cell>
          <cell r="AR1128">
            <v>0</v>
          </cell>
          <cell r="AS1128" t="e">
            <v>#REF!</v>
          </cell>
          <cell r="AU1128" t="str">
            <v/>
          </cell>
          <cell r="AV1128" t="str">
            <v/>
          </cell>
          <cell r="AW1128">
            <v>0</v>
          </cell>
          <cell r="AX1128">
            <v>0</v>
          </cell>
          <cell r="AY1128">
            <v>0</v>
          </cell>
          <cell r="AZ1128">
            <v>0</v>
          </cell>
          <cell r="BA1128">
            <v>0</v>
          </cell>
          <cell r="BB1128">
            <v>0</v>
          </cell>
          <cell r="BC1128">
            <v>0</v>
          </cell>
          <cell r="BD1128">
            <v>0</v>
          </cell>
          <cell r="BE1128">
            <v>0</v>
          </cell>
          <cell r="BF1128">
            <v>0</v>
          </cell>
          <cell r="BG1128" t="str">
            <v/>
          </cell>
          <cell r="BH1128">
            <v>0.61078521177022371</v>
          </cell>
        </row>
        <row r="1129">
          <cell r="A1129" t="str">
            <v>2061-007</v>
          </cell>
          <cell r="B1129" t="str">
            <v xml:space="preserve">BTA-PAYC S.A.                                     </v>
          </cell>
          <cell r="C1129">
            <v>0</v>
          </cell>
          <cell r="D1129">
            <v>0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  <cell r="I1129">
            <v>0</v>
          </cell>
          <cell r="J1129">
            <v>0</v>
          </cell>
          <cell r="K1129">
            <v>0</v>
          </cell>
          <cell r="L1129">
            <v>0</v>
          </cell>
          <cell r="M1129">
            <v>0</v>
          </cell>
          <cell r="N1129">
            <v>0</v>
          </cell>
          <cell r="O1129">
            <v>0</v>
          </cell>
          <cell r="P1129">
            <v>0</v>
          </cell>
          <cell r="Q1129">
            <v>0</v>
          </cell>
          <cell r="R1129">
            <v>0</v>
          </cell>
          <cell r="S1129">
            <v>0</v>
          </cell>
          <cell r="T1129">
            <v>0</v>
          </cell>
          <cell r="U1129">
            <v>0</v>
          </cell>
          <cell r="V1129">
            <v>0</v>
          </cell>
          <cell r="W1129">
            <v>0</v>
          </cell>
          <cell r="X1129">
            <v>0</v>
          </cell>
          <cell r="Y1129">
            <v>0</v>
          </cell>
          <cell r="Z1129">
            <v>0</v>
          </cell>
          <cell r="AA1129">
            <v>0</v>
          </cell>
          <cell r="AB1129">
            <v>0</v>
          </cell>
          <cell r="AC1129">
            <v>0</v>
          </cell>
          <cell r="AD1129">
            <v>0</v>
          </cell>
          <cell r="AE1129">
            <v>0</v>
          </cell>
          <cell r="AF1129">
            <v>0</v>
          </cell>
          <cell r="AG1129">
            <v>0</v>
          </cell>
          <cell r="AH1129">
            <v>0</v>
          </cell>
          <cell r="AI1129">
            <v>0</v>
          </cell>
          <cell r="AJ1129">
            <v>0</v>
          </cell>
          <cell r="AK1129">
            <v>0</v>
          </cell>
          <cell r="AL1129">
            <v>0</v>
          </cell>
          <cell r="AM1129">
            <v>0</v>
          </cell>
          <cell r="AN1129">
            <v>0</v>
          </cell>
          <cell r="AO1129">
            <v>0</v>
          </cell>
          <cell r="AP1129">
            <v>0</v>
          </cell>
          <cell r="AQ1129">
            <v>0</v>
          </cell>
          <cell r="AR1129">
            <v>0</v>
          </cell>
          <cell r="AS1129" t="e">
            <v>#REF!</v>
          </cell>
          <cell r="AU1129" t="str">
            <v/>
          </cell>
          <cell r="AV1129" t="str">
            <v/>
          </cell>
          <cell r="AW1129">
            <v>0</v>
          </cell>
          <cell r="AX1129">
            <v>0</v>
          </cell>
          <cell r="AY1129">
            <v>0</v>
          </cell>
          <cell r="AZ1129">
            <v>0</v>
          </cell>
          <cell r="BA1129">
            <v>0</v>
          </cell>
          <cell r="BB1129">
            <v>0</v>
          </cell>
          <cell r="BC1129">
            <v>0</v>
          </cell>
          <cell r="BD1129">
            <v>0</v>
          </cell>
          <cell r="BE1129">
            <v>0</v>
          </cell>
          <cell r="BF1129">
            <v>0</v>
          </cell>
          <cell r="BG1129" t="str">
            <v/>
          </cell>
          <cell r="BH1129" t="str">
            <v/>
          </cell>
        </row>
        <row r="1130">
          <cell r="A1130" t="str">
            <v>2061-054</v>
          </cell>
          <cell r="B1130" t="str">
            <v xml:space="preserve">BTA-CONCONCRETO C.COMPUTO                         </v>
          </cell>
          <cell r="C1130">
            <v>0</v>
          </cell>
          <cell r="D1130">
            <v>0</v>
          </cell>
          <cell r="E1130">
            <v>0</v>
          </cell>
          <cell r="F1130">
            <v>0</v>
          </cell>
          <cell r="G1130">
            <v>0</v>
          </cell>
          <cell r="H1130">
            <v>0</v>
          </cell>
          <cell r="I1130">
            <v>0</v>
          </cell>
          <cell r="J1130">
            <v>0</v>
          </cell>
          <cell r="K1130">
            <v>0</v>
          </cell>
          <cell r="L1130">
            <v>0</v>
          </cell>
          <cell r="M1130">
            <v>0</v>
          </cell>
          <cell r="N1130">
            <v>0</v>
          </cell>
          <cell r="O1130">
            <v>0</v>
          </cell>
          <cell r="P1130">
            <v>0</v>
          </cell>
          <cell r="Q1130">
            <v>0</v>
          </cell>
          <cell r="R1130">
            <v>0</v>
          </cell>
          <cell r="S1130">
            <v>0</v>
          </cell>
          <cell r="T1130">
            <v>0</v>
          </cell>
          <cell r="U1130">
            <v>0</v>
          </cell>
          <cell r="V1130">
            <v>0</v>
          </cell>
          <cell r="W1130">
            <v>0</v>
          </cell>
          <cell r="X1130">
            <v>0</v>
          </cell>
          <cell r="Y1130">
            <v>0</v>
          </cell>
          <cell r="Z1130">
            <v>0</v>
          </cell>
          <cell r="AA1130">
            <v>0</v>
          </cell>
          <cell r="AB1130">
            <v>0</v>
          </cell>
          <cell r="AC1130">
            <v>0</v>
          </cell>
          <cell r="AD1130">
            <v>0</v>
          </cell>
          <cell r="AE1130">
            <v>0</v>
          </cell>
          <cell r="AF1130">
            <v>0</v>
          </cell>
          <cell r="AG1130">
            <v>0</v>
          </cell>
          <cell r="AH1130">
            <v>0</v>
          </cell>
          <cell r="AI1130">
            <v>0</v>
          </cell>
          <cell r="AJ1130">
            <v>0</v>
          </cell>
          <cell r="AK1130">
            <v>0</v>
          </cell>
          <cell r="AL1130">
            <v>0</v>
          </cell>
          <cell r="AM1130">
            <v>0</v>
          </cell>
          <cell r="AN1130">
            <v>0</v>
          </cell>
          <cell r="AO1130">
            <v>0</v>
          </cell>
          <cell r="AP1130">
            <v>0</v>
          </cell>
          <cell r="AQ1130">
            <v>0</v>
          </cell>
          <cell r="AR1130">
            <v>0</v>
          </cell>
          <cell r="AS1130" t="e">
            <v>#REF!</v>
          </cell>
          <cell r="AU1130">
            <v>830065063</v>
          </cell>
          <cell r="AV1130" t="str">
            <v xml:space="preserve">LG ELECTRONICS DE COLOMBIA LTDA         </v>
          </cell>
          <cell r="AW1130">
            <v>0</v>
          </cell>
          <cell r="AX1130">
            <v>0</v>
          </cell>
          <cell r="AY1130">
            <v>0</v>
          </cell>
          <cell r="AZ1130">
            <v>6313200</v>
          </cell>
          <cell r="BA1130">
            <v>6313200</v>
          </cell>
          <cell r="BB1130">
            <v>0</v>
          </cell>
          <cell r="BC1130">
            <v>0</v>
          </cell>
          <cell r="BD1130">
            <v>0</v>
          </cell>
          <cell r="BE1130">
            <v>3463069.5</v>
          </cell>
          <cell r="BF1130">
            <v>3463069.5</v>
          </cell>
          <cell r="BG1130" t="str">
            <v/>
          </cell>
          <cell r="BH1130" t="str">
            <v/>
          </cell>
        </row>
        <row r="1131">
          <cell r="A1131" t="str">
            <v>2061-055</v>
          </cell>
          <cell r="B1131" t="str">
            <v xml:space="preserve">BTA-CONCONCRETO OF C407                           </v>
          </cell>
          <cell r="C1131">
            <v>0</v>
          </cell>
          <cell r="D1131">
            <v>0</v>
          </cell>
          <cell r="E1131">
            <v>0</v>
          </cell>
          <cell r="F1131">
            <v>0</v>
          </cell>
          <cell r="G1131">
            <v>0</v>
          </cell>
          <cell r="H1131">
            <v>0</v>
          </cell>
          <cell r="I1131">
            <v>0</v>
          </cell>
          <cell r="J1131">
            <v>0</v>
          </cell>
          <cell r="K1131">
            <v>0</v>
          </cell>
          <cell r="L1131">
            <v>0</v>
          </cell>
          <cell r="M1131">
            <v>0</v>
          </cell>
          <cell r="N1131">
            <v>0</v>
          </cell>
          <cell r="O1131">
            <v>0</v>
          </cell>
          <cell r="P1131">
            <v>0</v>
          </cell>
          <cell r="Q1131">
            <v>0</v>
          </cell>
          <cell r="R1131">
            <v>0</v>
          </cell>
          <cell r="S1131">
            <v>0</v>
          </cell>
          <cell r="T1131">
            <v>0</v>
          </cell>
          <cell r="U1131">
            <v>0</v>
          </cell>
          <cell r="V1131">
            <v>9483</v>
          </cell>
          <cell r="W1131">
            <v>0</v>
          </cell>
          <cell r="X1131">
            <v>0</v>
          </cell>
          <cell r="Y1131">
            <v>0</v>
          </cell>
          <cell r="Z1131">
            <v>0</v>
          </cell>
          <cell r="AA1131">
            <v>0</v>
          </cell>
          <cell r="AB1131">
            <v>9483</v>
          </cell>
          <cell r="AC1131">
            <v>0</v>
          </cell>
          <cell r="AD1131">
            <v>0</v>
          </cell>
          <cell r="AE1131">
            <v>0</v>
          </cell>
          <cell r="AF1131">
            <v>0</v>
          </cell>
          <cell r="AG1131">
            <v>0</v>
          </cell>
          <cell r="AH1131">
            <v>0</v>
          </cell>
          <cell r="AI1131">
            <v>0</v>
          </cell>
          <cell r="AJ1131">
            <v>0</v>
          </cell>
          <cell r="AK1131">
            <v>0</v>
          </cell>
          <cell r="AL1131">
            <v>0</v>
          </cell>
          <cell r="AM1131">
            <v>0</v>
          </cell>
          <cell r="AN1131">
            <v>0</v>
          </cell>
          <cell r="AO1131">
            <v>0</v>
          </cell>
          <cell r="AP1131">
            <v>0</v>
          </cell>
          <cell r="AQ1131">
            <v>0</v>
          </cell>
          <cell r="AR1131">
            <v>0</v>
          </cell>
          <cell r="AS1131" t="e">
            <v>#REF!</v>
          </cell>
          <cell r="AU1131" t="str">
            <v/>
          </cell>
          <cell r="AV1131" t="str">
            <v/>
          </cell>
          <cell r="AW1131">
            <v>0</v>
          </cell>
          <cell r="AX1131">
            <v>0</v>
          </cell>
          <cell r="AY1131">
            <v>0</v>
          </cell>
          <cell r="AZ1131">
            <v>5432400</v>
          </cell>
          <cell r="BA1131">
            <v>5432400</v>
          </cell>
          <cell r="BB1131">
            <v>0</v>
          </cell>
          <cell r="BC1131">
            <v>0</v>
          </cell>
          <cell r="BD1131">
            <v>0</v>
          </cell>
          <cell r="BE1131">
            <v>3374075</v>
          </cell>
          <cell r="BF1131">
            <v>3374075</v>
          </cell>
          <cell r="BG1131" t="str">
            <v/>
          </cell>
          <cell r="BH1131" t="str">
            <v/>
          </cell>
        </row>
        <row r="1132">
          <cell r="A1132" t="str">
            <v>2061-056</v>
          </cell>
          <cell r="B1132" t="str">
            <v xml:space="preserve">BTA-CONCONCRETO RECEPCION                         </v>
          </cell>
          <cell r="C1132">
            <v>0</v>
          </cell>
          <cell r="D1132">
            <v>0</v>
          </cell>
          <cell r="E1132">
            <v>0</v>
          </cell>
          <cell r="F1132">
            <v>0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0</v>
          </cell>
          <cell r="L1132">
            <v>0</v>
          </cell>
          <cell r="M1132">
            <v>0</v>
          </cell>
          <cell r="N1132">
            <v>0</v>
          </cell>
          <cell r="O1132">
            <v>0</v>
          </cell>
          <cell r="P1132">
            <v>0</v>
          </cell>
          <cell r="Q1132">
            <v>0</v>
          </cell>
          <cell r="R1132">
            <v>0</v>
          </cell>
          <cell r="S1132">
            <v>0</v>
          </cell>
          <cell r="T1132">
            <v>0</v>
          </cell>
          <cell r="U1132">
            <v>0</v>
          </cell>
          <cell r="V1132">
            <v>0</v>
          </cell>
          <cell r="W1132">
            <v>0</v>
          </cell>
          <cell r="X1132">
            <v>0</v>
          </cell>
          <cell r="Y1132">
            <v>0</v>
          </cell>
          <cell r="Z1132">
            <v>0</v>
          </cell>
          <cell r="AA1132">
            <v>0</v>
          </cell>
          <cell r="AB1132">
            <v>0</v>
          </cell>
          <cell r="AC1132">
            <v>0</v>
          </cell>
          <cell r="AD1132">
            <v>0</v>
          </cell>
          <cell r="AE1132">
            <v>0</v>
          </cell>
          <cell r="AF1132">
            <v>0</v>
          </cell>
          <cell r="AG1132">
            <v>0</v>
          </cell>
          <cell r="AH1132">
            <v>0</v>
          </cell>
          <cell r="AI1132">
            <v>0</v>
          </cell>
          <cell r="AJ1132">
            <v>0</v>
          </cell>
          <cell r="AK1132">
            <v>0</v>
          </cell>
          <cell r="AL1132">
            <v>0</v>
          </cell>
          <cell r="AM1132">
            <v>0</v>
          </cell>
          <cell r="AN1132">
            <v>0</v>
          </cell>
          <cell r="AO1132">
            <v>0</v>
          </cell>
          <cell r="AP1132">
            <v>0</v>
          </cell>
          <cell r="AQ1132">
            <v>0</v>
          </cell>
          <cell r="AR1132">
            <v>0</v>
          </cell>
          <cell r="AS1132" t="e">
            <v>#REF!</v>
          </cell>
          <cell r="AU1132" t="str">
            <v/>
          </cell>
          <cell r="AV1132" t="str">
            <v/>
          </cell>
          <cell r="AW1132">
            <v>0</v>
          </cell>
          <cell r="AX1132">
            <v>0</v>
          </cell>
          <cell r="AY1132">
            <v>0</v>
          </cell>
          <cell r="AZ1132">
            <v>5613730</v>
          </cell>
          <cell r="BA1132">
            <v>5613730</v>
          </cell>
          <cell r="BB1132">
            <v>0</v>
          </cell>
          <cell r="BC1132">
            <v>0</v>
          </cell>
          <cell r="BD1132">
            <v>0</v>
          </cell>
          <cell r="BE1132">
            <v>3689879</v>
          </cell>
          <cell r="BF1132">
            <v>3689879</v>
          </cell>
          <cell r="BG1132" t="str">
            <v/>
          </cell>
          <cell r="BH1132" t="str">
            <v/>
          </cell>
        </row>
        <row r="1133">
          <cell r="A1133" t="str">
            <v>2061-057</v>
          </cell>
          <cell r="B1133" t="str">
            <v xml:space="preserve">BTA-CC CENTRO MAYOR PH                            </v>
          </cell>
          <cell r="C1133">
            <v>0</v>
          </cell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  <cell r="I1133">
            <v>0</v>
          </cell>
          <cell r="J1133">
            <v>0</v>
          </cell>
          <cell r="K1133">
            <v>0</v>
          </cell>
          <cell r="L1133">
            <v>0</v>
          </cell>
          <cell r="M1133">
            <v>0</v>
          </cell>
          <cell r="N1133">
            <v>0</v>
          </cell>
          <cell r="O1133">
            <v>0</v>
          </cell>
          <cell r="P1133">
            <v>0</v>
          </cell>
          <cell r="Q1133">
            <v>0</v>
          </cell>
          <cell r="R1133">
            <v>0</v>
          </cell>
          <cell r="S1133">
            <v>0</v>
          </cell>
          <cell r="T1133">
            <v>0</v>
          </cell>
          <cell r="U1133">
            <v>0</v>
          </cell>
          <cell r="V1133">
            <v>0</v>
          </cell>
          <cell r="W1133">
            <v>0</v>
          </cell>
          <cell r="X1133">
            <v>0</v>
          </cell>
          <cell r="Y1133">
            <v>0</v>
          </cell>
          <cell r="Z1133">
            <v>0</v>
          </cell>
          <cell r="AA1133">
            <v>0</v>
          </cell>
          <cell r="AB1133">
            <v>0</v>
          </cell>
          <cell r="AC1133">
            <v>0</v>
          </cell>
          <cell r="AD1133">
            <v>0</v>
          </cell>
          <cell r="AE1133">
            <v>0</v>
          </cell>
          <cell r="AF1133">
            <v>0</v>
          </cell>
          <cell r="AG1133">
            <v>0</v>
          </cell>
          <cell r="AH1133">
            <v>0</v>
          </cell>
          <cell r="AI1133">
            <v>0</v>
          </cell>
          <cell r="AJ1133">
            <v>0</v>
          </cell>
          <cell r="AK1133">
            <v>0</v>
          </cell>
          <cell r="AL1133">
            <v>0</v>
          </cell>
          <cell r="AM1133">
            <v>0</v>
          </cell>
          <cell r="AN1133">
            <v>0</v>
          </cell>
          <cell r="AO1133">
            <v>0</v>
          </cell>
          <cell r="AP1133">
            <v>0</v>
          </cell>
          <cell r="AQ1133">
            <v>0</v>
          </cell>
          <cell r="AR1133">
            <v>0</v>
          </cell>
          <cell r="AS1133" t="e">
            <v>#REF!</v>
          </cell>
          <cell r="AU1133">
            <v>900346807</v>
          </cell>
          <cell r="AV1133" t="str">
            <v xml:space="preserve">CENTRO MAYOR CENTRO COMERCIAL PROPIEDAD </v>
          </cell>
          <cell r="AW1133">
            <v>0</v>
          </cell>
          <cell r="AX1133">
            <v>0</v>
          </cell>
          <cell r="AY1133">
            <v>0</v>
          </cell>
          <cell r="AZ1133">
            <v>0</v>
          </cell>
          <cell r="BA1133">
            <v>0</v>
          </cell>
          <cell r="BB1133">
            <v>0</v>
          </cell>
          <cell r="BC1133">
            <v>0</v>
          </cell>
          <cell r="BD1133">
            <v>0</v>
          </cell>
          <cell r="BE1133">
            <v>3160147</v>
          </cell>
          <cell r="BF1133">
            <v>3160147</v>
          </cell>
          <cell r="BG1133" t="str">
            <v/>
          </cell>
          <cell r="BH1133" t="str">
            <v/>
          </cell>
        </row>
        <row r="1134">
          <cell r="A1134" t="str">
            <v>2061-058</v>
          </cell>
          <cell r="B1134" t="str">
            <v xml:space="preserve">BTA-CC GRAN ESTACION                              </v>
          </cell>
          <cell r="C1134">
            <v>0</v>
          </cell>
          <cell r="D1134">
            <v>0</v>
          </cell>
          <cell r="E1134">
            <v>0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  <cell r="J1134">
            <v>0</v>
          </cell>
          <cell r="K1134">
            <v>0</v>
          </cell>
          <cell r="L1134">
            <v>0</v>
          </cell>
          <cell r="M1134">
            <v>0</v>
          </cell>
          <cell r="N1134">
            <v>0</v>
          </cell>
          <cell r="O1134">
            <v>0</v>
          </cell>
          <cell r="P1134">
            <v>0</v>
          </cell>
          <cell r="Q1134">
            <v>0</v>
          </cell>
          <cell r="R1134">
            <v>0</v>
          </cell>
          <cell r="S1134">
            <v>0</v>
          </cell>
          <cell r="T1134">
            <v>0</v>
          </cell>
          <cell r="U1134">
            <v>0</v>
          </cell>
          <cell r="V1134">
            <v>0</v>
          </cell>
          <cell r="W1134">
            <v>0</v>
          </cell>
          <cell r="X1134">
            <v>0</v>
          </cell>
          <cell r="Y1134">
            <v>0</v>
          </cell>
          <cell r="Z1134">
            <v>0</v>
          </cell>
          <cell r="AA1134">
            <v>0</v>
          </cell>
          <cell r="AB1134">
            <v>0</v>
          </cell>
          <cell r="AC1134">
            <v>0</v>
          </cell>
          <cell r="AD1134">
            <v>0</v>
          </cell>
          <cell r="AE1134">
            <v>0</v>
          </cell>
          <cell r="AF1134">
            <v>0</v>
          </cell>
          <cell r="AG1134">
            <v>0</v>
          </cell>
          <cell r="AH1134">
            <v>0</v>
          </cell>
          <cell r="AI1134">
            <v>0</v>
          </cell>
          <cell r="AJ1134">
            <v>0</v>
          </cell>
          <cell r="AK1134">
            <v>0</v>
          </cell>
          <cell r="AL1134">
            <v>0</v>
          </cell>
          <cell r="AM1134">
            <v>0</v>
          </cell>
          <cell r="AN1134">
            <v>0</v>
          </cell>
          <cell r="AO1134">
            <v>0</v>
          </cell>
          <cell r="AP1134">
            <v>0</v>
          </cell>
          <cell r="AQ1134">
            <v>0</v>
          </cell>
          <cell r="AR1134">
            <v>0</v>
          </cell>
          <cell r="AS1134" t="e">
            <v>#REF!</v>
          </cell>
          <cell r="AU1134">
            <v>900146950</v>
          </cell>
          <cell r="AV1134" t="str">
            <v xml:space="preserve">GRAN ESTACION CENTRO COMERCIAL P.H.     </v>
          </cell>
          <cell r="AW1134">
            <v>0</v>
          </cell>
          <cell r="AX1134">
            <v>0</v>
          </cell>
          <cell r="AY1134">
            <v>0</v>
          </cell>
          <cell r="AZ1134">
            <v>0</v>
          </cell>
          <cell r="BA1134">
            <v>0</v>
          </cell>
          <cell r="BB1134">
            <v>0</v>
          </cell>
          <cell r="BC1134">
            <v>0</v>
          </cell>
          <cell r="BD1134">
            <v>0</v>
          </cell>
          <cell r="BE1134">
            <v>4417979</v>
          </cell>
          <cell r="BF1134">
            <v>4417979</v>
          </cell>
          <cell r="BG1134" t="str">
            <v/>
          </cell>
          <cell r="BH1134" t="str">
            <v/>
          </cell>
        </row>
        <row r="1135">
          <cell r="A1135" t="str">
            <v>2061-059</v>
          </cell>
          <cell r="B1135" t="str">
            <v xml:space="preserve">BTA-POLITECNICO RIONEGRO                          </v>
          </cell>
          <cell r="C1135">
            <v>0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0</v>
          </cell>
          <cell r="L1135">
            <v>0</v>
          </cell>
          <cell r="M1135">
            <v>0</v>
          </cell>
          <cell r="N1135">
            <v>0</v>
          </cell>
          <cell r="O1135">
            <v>0</v>
          </cell>
          <cell r="P1135">
            <v>0</v>
          </cell>
          <cell r="Q1135">
            <v>0</v>
          </cell>
          <cell r="R1135">
            <v>0</v>
          </cell>
          <cell r="S1135">
            <v>0</v>
          </cell>
          <cell r="T1135">
            <v>0</v>
          </cell>
          <cell r="U1135">
            <v>0</v>
          </cell>
          <cell r="V1135">
            <v>0</v>
          </cell>
          <cell r="W1135">
            <v>0</v>
          </cell>
          <cell r="X1135">
            <v>0</v>
          </cell>
          <cell r="Y1135">
            <v>0</v>
          </cell>
          <cell r="Z1135">
            <v>0</v>
          </cell>
          <cell r="AA1135">
            <v>0</v>
          </cell>
          <cell r="AB1135">
            <v>0</v>
          </cell>
          <cell r="AC1135">
            <v>0</v>
          </cell>
          <cell r="AD1135">
            <v>0</v>
          </cell>
          <cell r="AE1135">
            <v>0</v>
          </cell>
          <cell r="AF1135">
            <v>0</v>
          </cell>
          <cell r="AG1135">
            <v>0</v>
          </cell>
          <cell r="AH1135">
            <v>0</v>
          </cell>
          <cell r="AI1135">
            <v>0</v>
          </cell>
          <cell r="AJ1135">
            <v>0</v>
          </cell>
          <cell r="AK1135">
            <v>0</v>
          </cell>
          <cell r="AL1135">
            <v>0</v>
          </cell>
          <cell r="AM1135">
            <v>0</v>
          </cell>
          <cell r="AN1135">
            <v>0</v>
          </cell>
          <cell r="AO1135">
            <v>36673517</v>
          </cell>
          <cell r="AP1135">
            <v>0</v>
          </cell>
          <cell r="AQ1135">
            <v>0</v>
          </cell>
          <cell r="AR1135">
            <v>0</v>
          </cell>
          <cell r="AS1135" t="e">
            <v>#REF!</v>
          </cell>
          <cell r="AU1135">
            <v>900100255</v>
          </cell>
          <cell r="AV1135" t="str">
            <v xml:space="preserve">WHITNEY INTERNATIONAL UNIVERSITY SYSTEM </v>
          </cell>
          <cell r="AW1135">
            <v>0</v>
          </cell>
          <cell r="AX1135">
            <v>0</v>
          </cell>
          <cell r="AY1135">
            <v>0</v>
          </cell>
          <cell r="AZ1135">
            <v>0</v>
          </cell>
          <cell r="BA1135">
            <v>0</v>
          </cell>
          <cell r="BB1135">
            <v>0</v>
          </cell>
          <cell r="BC1135">
            <v>0</v>
          </cell>
          <cell r="BD1135">
            <v>0</v>
          </cell>
          <cell r="BE1135">
            <v>1400</v>
          </cell>
          <cell r="BF1135">
            <v>1400</v>
          </cell>
          <cell r="BG1135" t="str">
            <v/>
          </cell>
          <cell r="BH1135" t="str">
            <v/>
          </cell>
        </row>
        <row r="1136">
          <cell r="A1136" t="str">
            <v>2061-060</v>
          </cell>
          <cell r="B1136" t="str">
            <v xml:space="preserve">BTA-POLITECNICO GRANCOLOM                         </v>
          </cell>
          <cell r="C1136">
            <v>0</v>
          </cell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  <cell r="J1136">
            <v>0</v>
          </cell>
          <cell r="K1136">
            <v>0</v>
          </cell>
          <cell r="L1136">
            <v>0</v>
          </cell>
          <cell r="M1136">
            <v>0</v>
          </cell>
          <cell r="N1136">
            <v>0</v>
          </cell>
          <cell r="O1136">
            <v>0</v>
          </cell>
          <cell r="P1136">
            <v>0</v>
          </cell>
          <cell r="Q1136">
            <v>0</v>
          </cell>
          <cell r="R1136">
            <v>0</v>
          </cell>
          <cell r="S1136">
            <v>0</v>
          </cell>
          <cell r="T1136">
            <v>0</v>
          </cell>
          <cell r="U1136">
            <v>0</v>
          </cell>
          <cell r="V1136">
            <v>0</v>
          </cell>
          <cell r="W1136">
            <v>0</v>
          </cell>
          <cell r="X1136">
            <v>0</v>
          </cell>
          <cell r="Y1136">
            <v>0</v>
          </cell>
          <cell r="Z1136">
            <v>0</v>
          </cell>
          <cell r="AA1136">
            <v>0</v>
          </cell>
          <cell r="AB1136">
            <v>0</v>
          </cell>
          <cell r="AC1136">
            <v>0</v>
          </cell>
          <cell r="AD1136">
            <v>0</v>
          </cell>
          <cell r="AE1136">
            <v>0</v>
          </cell>
          <cell r="AF1136">
            <v>0</v>
          </cell>
          <cell r="AG1136">
            <v>0</v>
          </cell>
          <cell r="AH1136">
            <v>0</v>
          </cell>
          <cell r="AI1136">
            <v>0</v>
          </cell>
          <cell r="AJ1136">
            <v>0</v>
          </cell>
          <cell r="AK1136">
            <v>0</v>
          </cell>
          <cell r="AL1136">
            <v>0</v>
          </cell>
          <cell r="AM1136">
            <v>0</v>
          </cell>
          <cell r="AN1136">
            <v>0</v>
          </cell>
          <cell r="AO1136">
            <v>48027131</v>
          </cell>
          <cell r="AP1136">
            <v>0</v>
          </cell>
          <cell r="AQ1136">
            <v>0</v>
          </cell>
          <cell r="AR1136">
            <v>0</v>
          </cell>
          <cell r="AS1136" t="e">
            <v>#REF!</v>
          </cell>
          <cell r="AU1136">
            <v>860078643</v>
          </cell>
          <cell r="AV1136" t="str">
            <v xml:space="preserve">POLITECNICO GRANCOLOMBIANO              </v>
          </cell>
          <cell r="AW1136">
            <v>0</v>
          </cell>
          <cell r="AX1136">
            <v>0</v>
          </cell>
          <cell r="AY1136">
            <v>0</v>
          </cell>
          <cell r="AZ1136">
            <v>0</v>
          </cell>
          <cell r="BA1136">
            <v>0</v>
          </cell>
          <cell r="BB1136">
            <v>0</v>
          </cell>
          <cell r="BC1136">
            <v>0</v>
          </cell>
          <cell r="BD1136">
            <v>0</v>
          </cell>
          <cell r="BE1136">
            <v>8700</v>
          </cell>
          <cell r="BF1136">
            <v>8700</v>
          </cell>
          <cell r="BG1136" t="str">
            <v/>
          </cell>
          <cell r="BH1136" t="str">
            <v/>
          </cell>
        </row>
        <row r="1137">
          <cell r="A1137" t="str">
            <v>2061-061</v>
          </cell>
          <cell r="B1137" t="str">
            <v xml:space="preserve">BTA-TELEDATOS ZONA FRANCA                         </v>
          </cell>
          <cell r="C1137">
            <v>0</v>
          </cell>
          <cell r="D1137">
            <v>0</v>
          </cell>
          <cell r="E1137">
            <v>0</v>
          </cell>
          <cell r="F1137">
            <v>0</v>
          </cell>
          <cell r="G1137">
            <v>0</v>
          </cell>
          <cell r="H1137">
            <v>0</v>
          </cell>
          <cell r="I1137">
            <v>0</v>
          </cell>
          <cell r="J1137">
            <v>0</v>
          </cell>
          <cell r="K1137">
            <v>0</v>
          </cell>
          <cell r="L1137">
            <v>0</v>
          </cell>
          <cell r="M1137">
            <v>0</v>
          </cell>
          <cell r="N1137">
            <v>0</v>
          </cell>
          <cell r="O1137">
            <v>0</v>
          </cell>
          <cell r="P1137">
            <v>0</v>
          </cell>
          <cell r="Q1137">
            <v>0</v>
          </cell>
          <cell r="R1137">
            <v>0</v>
          </cell>
          <cell r="S1137">
            <v>0</v>
          </cell>
          <cell r="T1137">
            <v>0</v>
          </cell>
          <cell r="U1137">
            <v>0</v>
          </cell>
          <cell r="V1137">
            <v>0</v>
          </cell>
          <cell r="W1137">
            <v>0</v>
          </cell>
          <cell r="X1137">
            <v>0</v>
          </cell>
          <cell r="Y1137">
            <v>0</v>
          </cell>
          <cell r="Z1137">
            <v>0</v>
          </cell>
          <cell r="AA1137">
            <v>0</v>
          </cell>
          <cell r="AB1137">
            <v>0</v>
          </cell>
          <cell r="AC1137">
            <v>0</v>
          </cell>
          <cell r="AD1137">
            <v>0</v>
          </cell>
          <cell r="AE1137">
            <v>0</v>
          </cell>
          <cell r="AF1137">
            <v>0</v>
          </cell>
          <cell r="AG1137">
            <v>0</v>
          </cell>
          <cell r="AH1137">
            <v>0</v>
          </cell>
          <cell r="AI1137">
            <v>0</v>
          </cell>
          <cell r="AJ1137">
            <v>0</v>
          </cell>
          <cell r="AK1137">
            <v>0</v>
          </cell>
          <cell r="AL1137">
            <v>0</v>
          </cell>
          <cell r="AM1137">
            <v>0</v>
          </cell>
          <cell r="AN1137">
            <v>0</v>
          </cell>
          <cell r="AO1137">
            <v>0</v>
          </cell>
          <cell r="AP1137">
            <v>0</v>
          </cell>
          <cell r="AQ1137">
            <v>0</v>
          </cell>
          <cell r="AR1137">
            <v>0</v>
          </cell>
          <cell r="AS1137" t="e">
            <v>#REF!</v>
          </cell>
          <cell r="AU1137">
            <v>900146231</v>
          </cell>
          <cell r="AV1137" t="str">
            <v xml:space="preserve">TELEDATOS ZONA FRANCA S.A.S.            </v>
          </cell>
          <cell r="AW1137">
            <v>0</v>
          </cell>
          <cell r="AX1137">
            <v>0</v>
          </cell>
          <cell r="AY1137">
            <v>0</v>
          </cell>
          <cell r="AZ1137">
            <v>0</v>
          </cell>
          <cell r="BA1137">
            <v>0</v>
          </cell>
          <cell r="BB1137">
            <v>0</v>
          </cell>
          <cell r="BC1137">
            <v>0</v>
          </cell>
          <cell r="BD1137">
            <v>0</v>
          </cell>
          <cell r="BE1137">
            <v>0</v>
          </cell>
          <cell r="BF1137">
            <v>0</v>
          </cell>
          <cell r="BG1137" t="str">
            <v/>
          </cell>
          <cell r="BH1137" t="str">
            <v/>
          </cell>
        </row>
        <row r="1138">
          <cell r="A1138" t="str">
            <v>2061-062</v>
          </cell>
          <cell r="B1138" t="str">
            <v xml:space="preserve">BTA-TELEDATOS ZONA FRANCA                         </v>
          </cell>
          <cell r="C1138">
            <v>0</v>
          </cell>
          <cell r="D1138">
            <v>0</v>
          </cell>
          <cell r="E1138">
            <v>0</v>
          </cell>
          <cell r="F1138">
            <v>0</v>
          </cell>
          <cell r="G1138">
            <v>0</v>
          </cell>
          <cell r="H1138">
            <v>0</v>
          </cell>
          <cell r="I1138">
            <v>0</v>
          </cell>
          <cell r="J1138">
            <v>0</v>
          </cell>
          <cell r="K1138">
            <v>0</v>
          </cell>
          <cell r="L1138">
            <v>0</v>
          </cell>
          <cell r="M1138">
            <v>0</v>
          </cell>
          <cell r="N1138">
            <v>0</v>
          </cell>
          <cell r="O1138">
            <v>0</v>
          </cell>
          <cell r="P1138">
            <v>0</v>
          </cell>
          <cell r="Q1138">
            <v>0</v>
          </cell>
          <cell r="R1138">
            <v>0</v>
          </cell>
          <cell r="S1138">
            <v>0</v>
          </cell>
          <cell r="T1138">
            <v>0</v>
          </cell>
          <cell r="U1138">
            <v>0</v>
          </cell>
          <cell r="V1138">
            <v>0</v>
          </cell>
          <cell r="W1138">
            <v>0</v>
          </cell>
          <cell r="X1138">
            <v>0</v>
          </cell>
          <cell r="Y1138">
            <v>0</v>
          </cell>
          <cell r="Z1138">
            <v>0</v>
          </cell>
          <cell r="AA1138">
            <v>0</v>
          </cell>
          <cell r="AB1138">
            <v>0</v>
          </cell>
          <cell r="AC1138">
            <v>0</v>
          </cell>
          <cell r="AD1138">
            <v>0</v>
          </cell>
          <cell r="AE1138">
            <v>0</v>
          </cell>
          <cell r="AF1138">
            <v>0</v>
          </cell>
          <cell r="AG1138">
            <v>0</v>
          </cell>
          <cell r="AH1138">
            <v>0</v>
          </cell>
          <cell r="AI1138">
            <v>0</v>
          </cell>
          <cell r="AJ1138">
            <v>0</v>
          </cell>
          <cell r="AK1138">
            <v>0</v>
          </cell>
          <cell r="AL1138">
            <v>0</v>
          </cell>
          <cell r="AM1138">
            <v>0</v>
          </cell>
          <cell r="AN1138">
            <v>0</v>
          </cell>
          <cell r="AO1138">
            <v>0</v>
          </cell>
          <cell r="AP1138">
            <v>0</v>
          </cell>
          <cell r="AQ1138">
            <v>0</v>
          </cell>
          <cell r="AR1138">
            <v>0</v>
          </cell>
          <cell r="AS1138" t="e">
            <v>#REF!</v>
          </cell>
          <cell r="AU1138">
            <v>900146231</v>
          </cell>
          <cell r="AV1138" t="str">
            <v xml:space="preserve">TELEDATOS ZONA FRANCA S.A.S.            </v>
          </cell>
          <cell r="AW1138">
            <v>0</v>
          </cell>
          <cell r="AX1138">
            <v>0</v>
          </cell>
          <cell r="AY1138">
            <v>0</v>
          </cell>
          <cell r="AZ1138">
            <v>0</v>
          </cell>
          <cell r="BA1138">
            <v>0</v>
          </cell>
          <cell r="BB1138">
            <v>0</v>
          </cell>
          <cell r="BC1138">
            <v>0</v>
          </cell>
          <cell r="BD1138">
            <v>0</v>
          </cell>
          <cell r="BE1138">
            <v>0</v>
          </cell>
          <cell r="BF1138">
            <v>0</v>
          </cell>
          <cell r="BG1138" t="str">
            <v/>
          </cell>
          <cell r="BH1138" t="str">
            <v/>
          </cell>
        </row>
        <row r="1139">
          <cell r="A1139" t="str">
            <v>2061-063</v>
          </cell>
          <cell r="B1139" t="str">
            <v xml:space="preserve">BTA-TELEPUNTO ELECTRONICA                         </v>
          </cell>
          <cell r="C1139">
            <v>0</v>
          </cell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  <cell r="I1139">
            <v>0</v>
          </cell>
          <cell r="J1139">
            <v>0</v>
          </cell>
          <cell r="K1139">
            <v>0</v>
          </cell>
          <cell r="L1139">
            <v>0</v>
          </cell>
          <cell r="M1139">
            <v>0</v>
          </cell>
          <cell r="N1139">
            <v>0</v>
          </cell>
          <cell r="O1139">
            <v>0</v>
          </cell>
          <cell r="P1139">
            <v>0</v>
          </cell>
          <cell r="Q1139">
            <v>0</v>
          </cell>
          <cell r="R1139">
            <v>0</v>
          </cell>
          <cell r="S1139">
            <v>0</v>
          </cell>
          <cell r="T1139">
            <v>0</v>
          </cell>
          <cell r="U1139">
            <v>0</v>
          </cell>
          <cell r="V1139">
            <v>0</v>
          </cell>
          <cell r="W1139">
            <v>0</v>
          </cell>
          <cell r="X1139">
            <v>0</v>
          </cell>
          <cell r="Y1139">
            <v>0</v>
          </cell>
          <cell r="Z1139">
            <v>0</v>
          </cell>
          <cell r="AA1139">
            <v>0</v>
          </cell>
          <cell r="AB1139">
            <v>0</v>
          </cell>
          <cell r="AC1139">
            <v>0</v>
          </cell>
          <cell r="AD1139">
            <v>0</v>
          </cell>
          <cell r="AE1139">
            <v>0</v>
          </cell>
          <cell r="AF1139">
            <v>0</v>
          </cell>
          <cell r="AG1139">
            <v>0</v>
          </cell>
          <cell r="AH1139">
            <v>0</v>
          </cell>
          <cell r="AI1139">
            <v>0</v>
          </cell>
          <cell r="AJ1139">
            <v>0</v>
          </cell>
          <cell r="AK1139">
            <v>0</v>
          </cell>
          <cell r="AL1139">
            <v>0</v>
          </cell>
          <cell r="AM1139">
            <v>0</v>
          </cell>
          <cell r="AN1139">
            <v>0</v>
          </cell>
          <cell r="AO1139">
            <v>0</v>
          </cell>
          <cell r="AP1139">
            <v>0</v>
          </cell>
          <cell r="AQ1139">
            <v>0</v>
          </cell>
          <cell r="AR1139">
            <v>0</v>
          </cell>
          <cell r="AS1139" t="e">
            <v>#REF!</v>
          </cell>
          <cell r="AU1139">
            <v>830103615</v>
          </cell>
          <cell r="AV1139" t="str">
            <v xml:space="preserve">TELEPUNTO ELECTRONICA S.A.S.            </v>
          </cell>
          <cell r="AW1139">
            <v>0</v>
          </cell>
          <cell r="AX1139">
            <v>0</v>
          </cell>
          <cell r="AY1139">
            <v>0</v>
          </cell>
          <cell r="AZ1139">
            <v>0</v>
          </cell>
          <cell r="BA1139">
            <v>0</v>
          </cell>
          <cell r="BB1139">
            <v>0</v>
          </cell>
          <cell r="BC1139">
            <v>0</v>
          </cell>
          <cell r="BD1139">
            <v>0</v>
          </cell>
          <cell r="BE1139">
            <v>0</v>
          </cell>
          <cell r="BF1139">
            <v>0</v>
          </cell>
          <cell r="BG1139" t="str">
            <v/>
          </cell>
          <cell r="BH1139" t="str">
            <v/>
          </cell>
        </row>
        <row r="1140">
          <cell r="A1140" t="str">
            <v>2061-064</v>
          </cell>
          <cell r="B1140" t="str">
            <v xml:space="preserve">BTA-BABY GANGA A MAXIMO                           </v>
          </cell>
          <cell r="C1140">
            <v>0</v>
          </cell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0</v>
          </cell>
          <cell r="P1140">
            <v>0</v>
          </cell>
          <cell r="Q1140">
            <v>0</v>
          </cell>
          <cell r="R1140">
            <v>0</v>
          </cell>
          <cell r="S1140">
            <v>0</v>
          </cell>
          <cell r="T1140">
            <v>0</v>
          </cell>
          <cell r="U1140">
            <v>0</v>
          </cell>
          <cell r="V1140">
            <v>0</v>
          </cell>
          <cell r="W1140">
            <v>0</v>
          </cell>
          <cell r="X1140">
            <v>0</v>
          </cell>
          <cell r="Y1140">
            <v>0</v>
          </cell>
          <cell r="Z1140">
            <v>0</v>
          </cell>
          <cell r="AA1140">
            <v>0</v>
          </cell>
          <cell r="AB1140">
            <v>0</v>
          </cell>
          <cell r="AC1140">
            <v>0</v>
          </cell>
          <cell r="AD1140">
            <v>0</v>
          </cell>
          <cell r="AE1140">
            <v>0</v>
          </cell>
          <cell r="AF1140">
            <v>0</v>
          </cell>
          <cell r="AG1140">
            <v>0</v>
          </cell>
          <cell r="AH1140">
            <v>0</v>
          </cell>
          <cell r="AI1140">
            <v>0</v>
          </cell>
          <cell r="AJ1140">
            <v>0</v>
          </cell>
          <cell r="AK1140">
            <v>0</v>
          </cell>
          <cell r="AL1140">
            <v>0</v>
          </cell>
          <cell r="AM1140">
            <v>0</v>
          </cell>
          <cell r="AN1140">
            <v>0</v>
          </cell>
          <cell r="AO1140">
            <v>0</v>
          </cell>
          <cell r="AP1140">
            <v>0</v>
          </cell>
          <cell r="AQ1140">
            <v>0</v>
          </cell>
          <cell r="AR1140">
            <v>0</v>
          </cell>
          <cell r="AS1140" t="e">
            <v>#REF!</v>
          </cell>
          <cell r="AU1140" t="str">
            <v/>
          </cell>
          <cell r="AV1140" t="str">
            <v/>
          </cell>
          <cell r="AW1140">
            <v>0</v>
          </cell>
          <cell r="AX1140">
            <v>0</v>
          </cell>
          <cell r="AY1140">
            <v>0</v>
          </cell>
          <cell r="AZ1140">
            <v>0</v>
          </cell>
          <cell r="BA1140">
            <v>0</v>
          </cell>
          <cell r="BB1140">
            <v>0</v>
          </cell>
          <cell r="BC1140">
            <v>0</v>
          </cell>
          <cell r="BD1140">
            <v>0</v>
          </cell>
          <cell r="BE1140">
            <v>0</v>
          </cell>
          <cell r="BF1140">
            <v>0</v>
          </cell>
          <cell r="BG1140" t="str">
            <v/>
          </cell>
          <cell r="BH1140" t="str">
            <v/>
          </cell>
        </row>
        <row r="1141">
          <cell r="A1141" t="str">
            <v>2061-065</v>
          </cell>
          <cell r="B1141" t="str">
            <v xml:space="preserve">BTA-HELICENTRO                                    </v>
          </cell>
          <cell r="C1141">
            <v>0</v>
          </cell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  <cell r="J1141">
            <v>6623881</v>
          </cell>
          <cell r="K1141">
            <v>0</v>
          </cell>
          <cell r="L1141">
            <v>0</v>
          </cell>
          <cell r="M1141">
            <v>0</v>
          </cell>
          <cell r="N1141">
            <v>0</v>
          </cell>
          <cell r="O1141">
            <v>6623881</v>
          </cell>
          <cell r="P1141">
            <v>0</v>
          </cell>
          <cell r="Q1141">
            <v>4891293</v>
          </cell>
          <cell r="R1141">
            <v>0</v>
          </cell>
          <cell r="S1141">
            <v>0</v>
          </cell>
          <cell r="T1141">
            <v>467135</v>
          </cell>
          <cell r="U1141">
            <v>1328126</v>
          </cell>
          <cell r="V1141">
            <v>2118050</v>
          </cell>
          <cell r="W1141">
            <v>405540</v>
          </cell>
          <cell r="X1141">
            <v>427400</v>
          </cell>
          <cell r="Y1141">
            <v>79255</v>
          </cell>
          <cell r="Z1141">
            <v>0</v>
          </cell>
          <cell r="AA1141">
            <v>0</v>
          </cell>
          <cell r="AB1141">
            <v>9716799</v>
          </cell>
          <cell r="AC1141">
            <v>0</v>
          </cell>
          <cell r="AD1141">
            <v>0</v>
          </cell>
          <cell r="AE1141">
            <v>0</v>
          </cell>
          <cell r="AF1141">
            <v>0</v>
          </cell>
          <cell r="AG1141">
            <v>0</v>
          </cell>
          <cell r="AH1141">
            <v>0</v>
          </cell>
          <cell r="AI1141">
            <v>0</v>
          </cell>
          <cell r="AJ1141">
            <v>0</v>
          </cell>
          <cell r="AK1141">
            <v>0</v>
          </cell>
          <cell r="AL1141">
            <v>0</v>
          </cell>
          <cell r="AM1141">
            <v>0</v>
          </cell>
          <cell r="AN1141">
            <v>0</v>
          </cell>
          <cell r="AO1141">
            <v>0</v>
          </cell>
          <cell r="AP1141">
            <v>0</v>
          </cell>
          <cell r="AQ1141">
            <v>0</v>
          </cell>
          <cell r="AR1141">
            <v>0</v>
          </cell>
          <cell r="AS1141" t="e">
            <v>#REF!</v>
          </cell>
          <cell r="AU1141" t="str">
            <v/>
          </cell>
          <cell r="AV1141" t="str">
            <v/>
          </cell>
          <cell r="AW1141">
            <v>0</v>
          </cell>
          <cell r="AX1141">
            <v>0</v>
          </cell>
          <cell r="AY1141">
            <v>0</v>
          </cell>
          <cell r="AZ1141">
            <v>0</v>
          </cell>
          <cell r="BA1141">
            <v>0</v>
          </cell>
          <cell r="BB1141">
            <v>0</v>
          </cell>
          <cell r="BC1141">
            <v>0</v>
          </cell>
          <cell r="BD1141">
            <v>0</v>
          </cell>
          <cell r="BE1141">
            <v>0</v>
          </cell>
          <cell r="BF1141">
            <v>0</v>
          </cell>
          <cell r="BG1141" t="str">
            <v/>
          </cell>
          <cell r="BH1141">
            <v>1.4669344150355359</v>
          </cell>
        </row>
        <row r="1142">
          <cell r="A1142" t="str">
            <v>2061-066</v>
          </cell>
          <cell r="B1142" t="str">
            <v xml:space="preserve">BTA-CC GRAN ESTACION                              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  <cell r="K1142">
            <v>0</v>
          </cell>
          <cell r="L1142">
            <v>0</v>
          </cell>
          <cell r="M1142">
            <v>0</v>
          </cell>
          <cell r="N1142">
            <v>0</v>
          </cell>
          <cell r="O1142">
            <v>0</v>
          </cell>
          <cell r="P1142">
            <v>317511</v>
          </cell>
          <cell r="Q1142">
            <v>174063</v>
          </cell>
          <cell r="R1142">
            <v>731718</v>
          </cell>
          <cell r="S1142">
            <v>0</v>
          </cell>
          <cell r="T1142">
            <v>0</v>
          </cell>
          <cell r="U1142">
            <v>0</v>
          </cell>
          <cell r="V1142">
            <v>0</v>
          </cell>
          <cell r="W1142">
            <v>0</v>
          </cell>
          <cell r="X1142">
            <v>0</v>
          </cell>
          <cell r="Y1142">
            <v>0</v>
          </cell>
          <cell r="Z1142">
            <v>0</v>
          </cell>
          <cell r="AA1142">
            <v>0</v>
          </cell>
          <cell r="AB1142">
            <v>1223292</v>
          </cell>
          <cell r="AC1142">
            <v>0</v>
          </cell>
          <cell r="AD1142">
            <v>0</v>
          </cell>
          <cell r="AE1142">
            <v>0</v>
          </cell>
          <cell r="AF1142">
            <v>0</v>
          </cell>
          <cell r="AG1142">
            <v>0</v>
          </cell>
          <cell r="AH1142">
            <v>0</v>
          </cell>
          <cell r="AI1142">
            <v>0</v>
          </cell>
          <cell r="AJ1142">
            <v>0</v>
          </cell>
          <cell r="AK1142">
            <v>0</v>
          </cell>
          <cell r="AL1142">
            <v>0</v>
          </cell>
          <cell r="AM1142">
            <v>0</v>
          </cell>
          <cell r="AN1142">
            <v>0</v>
          </cell>
          <cell r="AO1142">
            <v>0</v>
          </cell>
          <cell r="AP1142">
            <v>0</v>
          </cell>
          <cell r="AQ1142">
            <v>0</v>
          </cell>
          <cell r="AR1142">
            <v>0</v>
          </cell>
          <cell r="AS1142" t="e">
            <v>#REF!</v>
          </cell>
          <cell r="AU1142">
            <v>900146950</v>
          </cell>
          <cell r="AV1142" t="str">
            <v xml:space="preserve">GRAN ESTACION CENTRO COMERCIAL P.H.     </v>
          </cell>
          <cell r="AW1142">
            <v>0</v>
          </cell>
          <cell r="AX1142">
            <v>0</v>
          </cell>
          <cell r="AY1142">
            <v>0</v>
          </cell>
          <cell r="AZ1142">
            <v>0</v>
          </cell>
          <cell r="BA1142">
            <v>0</v>
          </cell>
          <cell r="BB1142">
            <v>0</v>
          </cell>
          <cell r="BC1142">
            <v>0</v>
          </cell>
          <cell r="BD1142">
            <v>0</v>
          </cell>
          <cell r="BE1142">
            <v>0</v>
          </cell>
          <cell r="BF1142">
            <v>0</v>
          </cell>
          <cell r="BG1142" t="str">
            <v/>
          </cell>
          <cell r="BH1142" t="str">
            <v/>
          </cell>
        </row>
        <row r="1143">
          <cell r="A1143" t="str">
            <v>2061-067</v>
          </cell>
          <cell r="B1143" t="str">
            <v xml:space="preserve">BTA-CONSTRUCTORA CONCRETO                         </v>
          </cell>
          <cell r="C1143">
            <v>0</v>
          </cell>
          <cell r="D1143">
            <v>0</v>
          </cell>
          <cell r="E1143">
            <v>0</v>
          </cell>
          <cell r="F1143">
            <v>0</v>
          </cell>
          <cell r="G1143">
            <v>0</v>
          </cell>
          <cell r="H1143">
            <v>0</v>
          </cell>
          <cell r="I1143">
            <v>0</v>
          </cell>
          <cell r="J1143">
            <v>0</v>
          </cell>
          <cell r="K1143">
            <v>0</v>
          </cell>
          <cell r="L1143">
            <v>0</v>
          </cell>
          <cell r="M1143">
            <v>0</v>
          </cell>
          <cell r="N1143">
            <v>0</v>
          </cell>
          <cell r="O1143">
            <v>0</v>
          </cell>
          <cell r="P1143">
            <v>0</v>
          </cell>
          <cell r="Q1143">
            <v>0</v>
          </cell>
          <cell r="R1143">
            <v>0</v>
          </cell>
          <cell r="S1143">
            <v>0</v>
          </cell>
          <cell r="T1143">
            <v>2620685</v>
          </cell>
          <cell r="U1143">
            <v>192641</v>
          </cell>
          <cell r="V1143">
            <v>13574</v>
          </cell>
          <cell r="W1143">
            <v>-1345938</v>
          </cell>
          <cell r="X1143">
            <v>0</v>
          </cell>
          <cell r="Y1143">
            <v>0</v>
          </cell>
          <cell r="Z1143">
            <v>0</v>
          </cell>
          <cell r="AA1143">
            <v>0</v>
          </cell>
          <cell r="AB1143">
            <v>1480962</v>
          </cell>
          <cell r="AC1143">
            <v>0</v>
          </cell>
          <cell r="AD1143">
            <v>0</v>
          </cell>
          <cell r="AE1143">
            <v>0</v>
          </cell>
          <cell r="AF1143">
            <v>0</v>
          </cell>
          <cell r="AG1143">
            <v>0</v>
          </cell>
          <cell r="AH1143">
            <v>0</v>
          </cell>
          <cell r="AI1143">
            <v>0</v>
          </cell>
          <cell r="AJ1143">
            <v>0</v>
          </cell>
          <cell r="AK1143">
            <v>0</v>
          </cell>
          <cell r="AL1143">
            <v>0</v>
          </cell>
          <cell r="AM1143">
            <v>0</v>
          </cell>
          <cell r="AN1143">
            <v>0</v>
          </cell>
          <cell r="AO1143">
            <v>0</v>
          </cell>
          <cell r="AP1143">
            <v>0</v>
          </cell>
          <cell r="AQ1143">
            <v>0</v>
          </cell>
          <cell r="AR1143">
            <v>0</v>
          </cell>
          <cell r="AS1143" t="e">
            <v>#REF!</v>
          </cell>
          <cell r="AU1143" t="str">
            <v/>
          </cell>
          <cell r="AV1143" t="str">
            <v/>
          </cell>
          <cell r="AW1143">
            <v>0</v>
          </cell>
          <cell r="AX1143">
            <v>0</v>
          </cell>
          <cell r="AY1143">
            <v>0</v>
          </cell>
          <cell r="AZ1143">
            <v>0</v>
          </cell>
          <cell r="BA1143">
            <v>0</v>
          </cell>
          <cell r="BB1143">
            <v>0</v>
          </cell>
          <cell r="BC1143">
            <v>0</v>
          </cell>
          <cell r="BD1143">
            <v>0</v>
          </cell>
          <cell r="BE1143">
            <v>0</v>
          </cell>
          <cell r="BF1143">
            <v>0</v>
          </cell>
          <cell r="BG1143" t="str">
            <v/>
          </cell>
          <cell r="BH1143" t="str">
            <v/>
          </cell>
        </row>
        <row r="1144">
          <cell r="A1144" t="str">
            <v>2061-068</v>
          </cell>
          <cell r="B1144" t="str">
            <v xml:space="preserve">BTA-CC SANTAFE                                    </v>
          </cell>
          <cell r="C1144">
            <v>0</v>
          </cell>
          <cell r="D1144">
            <v>0</v>
          </cell>
          <cell r="E1144">
            <v>0</v>
          </cell>
          <cell r="F1144">
            <v>0</v>
          </cell>
          <cell r="G1144">
            <v>0</v>
          </cell>
          <cell r="H1144">
            <v>7143594</v>
          </cell>
          <cell r="I1144">
            <v>0</v>
          </cell>
          <cell r="J1144">
            <v>0</v>
          </cell>
          <cell r="K1144">
            <v>0</v>
          </cell>
          <cell r="L1144">
            <v>0</v>
          </cell>
          <cell r="M1144">
            <v>0</v>
          </cell>
          <cell r="N1144">
            <v>0</v>
          </cell>
          <cell r="O1144">
            <v>7143594</v>
          </cell>
          <cell r="P1144">
            <v>0</v>
          </cell>
          <cell r="Q1144">
            <v>0</v>
          </cell>
          <cell r="R1144">
            <v>0</v>
          </cell>
          <cell r="S1144">
            <v>0</v>
          </cell>
          <cell r="T1144">
            <v>4407219</v>
          </cell>
          <cell r="U1144">
            <v>216380</v>
          </cell>
          <cell r="V1144">
            <v>144245</v>
          </cell>
          <cell r="W1144">
            <v>0</v>
          </cell>
          <cell r="X1144">
            <v>0</v>
          </cell>
          <cell r="Y1144">
            <v>0</v>
          </cell>
          <cell r="Z1144">
            <v>0</v>
          </cell>
          <cell r="AA1144">
            <v>0</v>
          </cell>
          <cell r="AB1144">
            <v>4767844</v>
          </cell>
          <cell r="AC1144">
            <v>0</v>
          </cell>
          <cell r="AD1144">
            <v>0</v>
          </cell>
          <cell r="AE1144">
            <v>0</v>
          </cell>
          <cell r="AF1144">
            <v>0</v>
          </cell>
          <cell r="AG1144">
            <v>0</v>
          </cell>
          <cell r="AH1144">
            <v>0</v>
          </cell>
          <cell r="AI1144">
            <v>0</v>
          </cell>
          <cell r="AJ1144">
            <v>0</v>
          </cell>
          <cell r="AK1144">
            <v>0</v>
          </cell>
          <cell r="AL1144">
            <v>0</v>
          </cell>
          <cell r="AM1144">
            <v>0</v>
          </cell>
          <cell r="AN1144">
            <v>0</v>
          </cell>
          <cell r="AO1144">
            <v>0</v>
          </cell>
          <cell r="AP1144">
            <v>0</v>
          </cell>
          <cell r="AQ1144">
            <v>0</v>
          </cell>
          <cell r="AR1144">
            <v>0</v>
          </cell>
          <cell r="AS1144" t="e">
            <v>#REF!</v>
          </cell>
          <cell r="AU1144" t="str">
            <v/>
          </cell>
          <cell r="AV1144" t="str">
            <v/>
          </cell>
          <cell r="AW1144">
            <v>0</v>
          </cell>
          <cell r="AX1144">
            <v>0</v>
          </cell>
          <cell r="AY1144">
            <v>0</v>
          </cell>
          <cell r="AZ1144">
            <v>0</v>
          </cell>
          <cell r="BA1144">
            <v>0</v>
          </cell>
          <cell r="BB1144">
            <v>0</v>
          </cell>
          <cell r="BC1144">
            <v>0</v>
          </cell>
          <cell r="BD1144">
            <v>0</v>
          </cell>
          <cell r="BE1144">
            <v>0</v>
          </cell>
          <cell r="BF1144">
            <v>0</v>
          </cell>
          <cell r="BG1144" t="str">
            <v/>
          </cell>
          <cell r="BH1144">
            <v>0.66742930799258748</v>
          </cell>
        </row>
        <row r="1145">
          <cell r="A1145" t="str">
            <v>2061-069</v>
          </cell>
          <cell r="B1145" t="str">
            <v xml:space="preserve">BTA-REDES Y PROYECTO DE E                         </v>
          </cell>
          <cell r="C1145">
            <v>0</v>
          </cell>
          <cell r="D1145">
            <v>0</v>
          </cell>
          <cell r="E1145">
            <v>0</v>
          </cell>
          <cell r="F1145">
            <v>0</v>
          </cell>
          <cell r="G1145">
            <v>0</v>
          </cell>
          <cell r="H1145">
            <v>0</v>
          </cell>
          <cell r="I1145">
            <v>0</v>
          </cell>
          <cell r="J1145">
            <v>0</v>
          </cell>
          <cell r="K1145">
            <v>4516000</v>
          </cell>
          <cell r="L1145">
            <v>0</v>
          </cell>
          <cell r="M1145">
            <v>0</v>
          </cell>
          <cell r="N1145">
            <v>0</v>
          </cell>
          <cell r="O1145">
            <v>4516000</v>
          </cell>
          <cell r="P1145">
            <v>0</v>
          </cell>
          <cell r="Q1145">
            <v>0</v>
          </cell>
          <cell r="R1145">
            <v>0</v>
          </cell>
          <cell r="S1145">
            <v>0</v>
          </cell>
          <cell r="T1145">
            <v>0</v>
          </cell>
          <cell r="U1145">
            <v>0</v>
          </cell>
          <cell r="V1145">
            <v>0</v>
          </cell>
          <cell r="W1145">
            <v>0</v>
          </cell>
          <cell r="X1145">
            <v>2162979</v>
          </cell>
          <cell r="Y1145">
            <v>343496</v>
          </cell>
          <cell r="Z1145">
            <v>7990</v>
          </cell>
          <cell r="AA1145">
            <v>0</v>
          </cell>
          <cell r="AB1145">
            <v>2514465</v>
          </cell>
          <cell r="AC1145">
            <v>0</v>
          </cell>
          <cell r="AD1145">
            <v>0</v>
          </cell>
          <cell r="AE1145">
            <v>0</v>
          </cell>
          <cell r="AF1145">
            <v>0</v>
          </cell>
          <cell r="AG1145">
            <v>0</v>
          </cell>
          <cell r="AH1145">
            <v>0</v>
          </cell>
          <cell r="AI1145">
            <v>0</v>
          </cell>
          <cell r="AJ1145">
            <v>0</v>
          </cell>
          <cell r="AK1145">
            <v>0</v>
          </cell>
          <cell r="AL1145">
            <v>0</v>
          </cell>
          <cell r="AM1145">
            <v>0</v>
          </cell>
          <cell r="AN1145">
            <v>0</v>
          </cell>
          <cell r="AO1145">
            <v>0</v>
          </cell>
          <cell r="AP1145">
            <v>0</v>
          </cell>
          <cell r="AQ1145">
            <v>0</v>
          </cell>
          <cell r="AR1145">
            <v>0</v>
          </cell>
          <cell r="AS1145" t="e">
            <v>#REF!</v>
          </cell>
          <cell r="AU1145" t="str">
            <v/>
          </cell>
          <cell r="AV1145" t="str">
            <v/>
          </cell>
          <cell r="AW1145">
            <v>0</v>
          </cell>
          <cell r="AX1145">
            <v>0</v>
          </cell>
          <cell r="AY1145">
            <v>0</v>
          </cell>
          <cell r="AZ1145">
            <v>0</v>
          </cell>
          <cell r="BA1145">
            <v>0</v>
          </cell>
          <cell r="BB1145">
            <v>0</v>
          </cell>
          <cell r="BC1145">
            <v>0</v>
          </cell>
          <cell r="BD1145">
            <v>0</v>
          </cell>
          <cell r="BE1145">
            <v>0</v>
          </cell>
          <cell r="BF1145">
            <v>0</v>
          </cell>
          <cell r="BG1145" t="str">
            <v/>
          </cell>
          <cell r="BH1145">
            <v>0.55679030115146144</v>
          </cell>
        </row>
        <row r="1146">
          <cell r="A1146" t="str">
            <v>2071-001</v>
          </cell>
          <cell r="B1146" t="str">
            <v xml:space="preserve">BTA-CENTRO INTER DE AGRIC                         </v>
          </cell>
          <cell r="C1146">
            <v>4182722</v>
          </cell>
          <cell r="D1146">
            <v>5806293</v>
          </cell>
          <cell r="E1146">
            <v>1623573</v>
          </cell>
          <cell r="F1146">
            <v>1623573</v>
          </cell>
          <cell r="G1146">
            <v>1623573</v>
          </cell>
          <cell r="H1146">
            <v>1623573</v>
          </cell>
          <cell r="I1146">
            <v>1623573</v>
          </cell>
          <cell r="J1146">
            <v>1623573</v>
          </cell>
          <cell r="K1146">
            <v>1623573</v>
          </cell>
          <cell r="L1146">
            <v>5123573</v>
          </cell>
          <cell r="M1146">
            <v>5123573</v>
          </cell>
          <cell r="N1146">
            <v>3247146</v>
          </cell>
          <cell r="O1146">
            <v>34848318</v>
          </cell>
          <cell r="P1146">
            <v>6222480</v>
          </cell>
          <cell r="Q1146">
            <v>4852037</v>
          </cell>
          <cell r="R1146">
            <v>0</v>
          </cell>
          <cell r="S1146">
            <v>1287916.3799999999</v>
          </cell>
          <cell r="T1146">
            <v>1300130</v>
          </cell>
          <cell r="U1146">
            <v>1228081</v>
          </cell>
          <cell r="V1146">
            <v>1225000</v>
          </cell>
          <cell r="W1146">
            <v>1228400</v>
          </cell>
          <cell r="X1146">
            <v>4598285</v>
          </cell>
          <cell r="Y1146">
            <v>2133438</v>
          </cell>
          <cell r="Z1146">
            <v>2450000</v>
          </cell>
          <cell r="AA1146">
            <v>1225000</v>
          </cell>
          <cell r="AB1146">
            <v>27750767.379999999</v>
          </cell>
          <cell r="AC1146">
            <v>0</v>
          </cell>
          <cell r="AD1146">
            <v>0</v>
          </cell>
          <cell r="AE1146">
            <v>0</v>
          </cell>
          <cell r="AF1146">
            <v>0</v>
          </cell>
          <cell r="AG1146">
            <v>0</v>
          </cell>
          <cell r="AH1146">
            <v>0</v>
          </cell>
          <cell r="AI1146">
            <v>0</v>
          </cell>
          <cell r="AJ1146">
            <v>0</v>
          </cell>
          <cell r="AK1146">
            <v>0</v>
          </cell>
          <cell r="AL1146">
            <v>0</v>
          </cell>
          <cell r="AM1146">
            <v>0</v>
          </cell>
          <cell r="AN1146">
            <v>0</v>
          </cell>
          <cell r="AO1146">
            <v>13304534</v>
          </cell>
          <cell r="AP1146">
            <v>0</v>
          </cell>
          <cell r="AQ1146">
            <v>0</v>
          </cell>
          <cell r="AR1146">
            <v>0</v>
          </cell>
          <cell r="AS1146" t="e">
            <v>#REF!</v>
          </cell>
          <cell r="AU1146">
            <v>800199501</v>
          </cell>
          <cell r="AV1146" t="str">
            <v>CENTRO COMERCIAL Y DE NEGOCIOS ANDINO PH</v>
          </cell>
          <cell r="AW1146">
            <v>485987</v>
          </cell>
          <cell r="AX1146">
            <v>3810800</v>
          </cell>
          <cell r="AY1146">
            <v>0</v>
          </cell>
          <cell r="AZ1146">
            <v>9023552</v>
          </cell>
          <cell r="BA1146">
            <v>13320339</v>
          </cell>
          <cell r="BB1146">
            <v>24500</v>
          </cell>
          <cell r="BC1146">
            <v>5200</v>
          </cell>
          <cell r="BD1146">
            <v>0</v>
          </cell>
          <cell r="BE1146">
            <v>2184825</v>
          </cell>
          <cell r="BF1146">
            <v>2214525</v>
          </cell>
          <cell r="BG1146" t="str">
            <v/>
          </cell>
          <cell r="BH1146">
            <v>0.79633018098606645</v>
          </cell>
        </row>
        <row r="1147">
          <cell r="A1147" t="str">
            <v>2071-003</v>
          </cell>
          <cell r="B1147" t="str">
            <v xml:space="preserve">BTA-SODEXHO MERCK                                 </v>
          </cell>
          <cell r="C1147">
            <v>0</v>
          </cell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  <cell r="N1147">
            <v>0</v>
          </cell>
          <cell r="O1147">
            <v>0</v>
          </cell>
          <cell r="P1147">
            <v>0</v>
          </cell>
          <cell r="Q1147">
            <v>0</v>
          </cell>
          <cell r="R1147">
            <v>0</v>
          </cell>
          <cell r="S1147">
            <v>0</v>
          </cell>
          <cell r="T1147">
            <v>0</v>
          </cell>
          <cell r="U1147">
            <v>0</v>
          </cell>
          <cell r="V1147">
            <v>0</v>
          </cell>
          <cell r="W1147">
            <v>0</v>
          </cell>
          <cell r="X1147">
            <v>0</v>
          </cell>
          <cell r="Y1147">
            <v>0</v>
          </cell>
          <cell r="Z1147">
            <v>0</v>
          </cell>
          <cell r="AA1147">
            <v>0</v>
          </cell>
          <cell r="AB1147">
            <v>0</v>
          </cell>
          <cell r="AC1147">
            <v>0</v>
          </cell>
          <cell r="AD1147">
            <v>0</v>
          </cell>
          <cell r="AE1147">
            <v>0</v>
          </cell>
          <cell r="AF1147">
            <v>0</v>
          </cell>
          <cell r="AG1147">
            <v>0</v>
          </cell>
          <cell r="AH1147">
            <v>0</v>
          </cell>
          <cell r="AI1147">
            <v>0</v>
          </cell>
          <cell r="AJ1147">
            <v>0</v>
          </cell>
          <cell r="AK1147">
            <v>0</v>
          </cell>
          <cell r="AL1147">
            <v>0</v>
          </cell>
          <cell r="AM1147">
            <v>0</v>
          </cell>
          <cell r="AN1147">
            <v>0</v>
          </cell>
          <cell r="AO1147">
            <v>0</v>
          </cell>
          <cell r="AP1147">
            <v>0</v>
          </cell>
          <cell r="AQ1147">
            <v>0</v>
          </cell>
          <cell r="AR1147">
            <v>0</v>
          </cell>
          <cell r="AS1147" t="e">
            <v>#REF!</v>
          </cell>
          <cell r="AU1147" t="str">
            <v/>
          </cell>
          <cell r="AV1147" t="str">
            <v/>
          </cell>
          <cell r="AW1147">
            <v>1460202</v>
          </cell>
          <cell r="AX1147">
            <v>0</v>
          </cell>
          <cell r="AY1147">
            <v>0</v>
          </cell>
          <cell r="AZ1147">
            <v>0</v>
          </cell>
          <cell r="BA1147">
            <v>1460202</v>
          </cell>
          <cell r="BB1147">
            <v>15600</v>
          </cell>
          <cell r="BC1147">
            <v>15000</v>
          </cell>
          <cell r="BD1147">
            <v>0</v>
          </cell>
          <cell r="BE1147">
            <v>0</v>
          </cell>
          <cell r="BF1147">
            <v>30600</v>
          </cell>
          <cell r="BG1147" t="str">
            <v/>
          </cell>
          <cell r="BH1147" t="str">
            <v/>
          </cell>
        </row>
        <row r="1148">
          <cell r="A1148" t="str">
            <v>2071-009</v>
          </cell>
          <cell r="B1148" t="str">
            <v xml:space="preserve">BTA-PONTIFICIA U.JAVERIAN                         </v>
          </cell>
          <cell r="C1148">
            <v>0</v>
          </cell>
          <cell r="D1148">
            <v>0</v>
          </cell>
          <cell r="E1148">
            <v>0</v>
          </cell>
          <cell r="F1148">
            <v>0</v>
          </cell>
          <cell r="G1148">
            <v>0</v>
          </cell>
          <cell r="H1148">
            <v>0</v>
          </cell>
          <cell r="I1148">
            <v>0</v>
          </cell>
          <cell r="J1148">
            <v>0</v>
          </cell>
          <cell r="K1148">
            <v>0</v>
          </cell>
          <cell r="L1148">
            <v>0</v>
          </cell>
          <cell r="M1148">
            <v>0</v>
          </cell>
          <cell r="N1148">
            <v>0</v>
          </cell>
          <cell r="O1148">
            <v>0</v>
          </cell>
          <cell r="P1148">
            <v>0</v>
          </cell>
          <cell r="Q1148">
            <v>0</v>
          </cell>
          <cell r="R1148">
            <v>0</v>
          </cell>
          <cell r="S1148">
            <v>0</v>
          </cell>
          <cell r="T1148">
            <v>0</v>
          </cell>
          <cell r="U1148">
            <v>0</v>
          </cell>
          <cell r="V1148">
            <v>0</v>
          </cell>
          <cell r="W1148">
            <v>0</v>
          </cell>
          <cell r="X1148">
            <v>0</v>
          </cell>
          <cell r="Y1148">
            <v>0</v>
          </cell>
          <cell r="Z1148">
            <v>0</v>
          </cell>
          <cell r="AA1148">
            <v>0</v>
          </cell>
          <cell r="AB1148">
            <v>0</v>
          </cell>
          <cell r="AC1148">
            <v>0</v>
          </cell>
          <cell r="AD1148">
            <v>0</v>
          </cell>
          <cell r="AE1148">
            <v>0</v>
          </cell>
          <cell r="AF1148">
            <v>0</v>
          </cell>
          <cell r="AG1148">
            <v>0</v>
          </cell>
          <cell r="AH1148">
            <v>0</v>
          </cell>
          <cell r="AI1148">
            <v>0</v>
          </cell>
          <cell r="AJ1148">
            <v>0</v>
          </cell>
          <cell r="AK1148">
            <v>0</v>
          </cell>
          <cell r="AL1148">
            <v>0</v>
          </cell>
          <cell r="AM1148">
            <v>0</v>
          </cell>
          <cell r="AN1148">
            <v>0</v>
          </cell>
          <cell r="AO1148">
            <v>0</v>
          </cell>
          <cell r="AP1148">
            <v>0</v>
          </cell>
          <cell r="AQ1148">
            <v>0</v>
          </cell>
          <cell r="AR1148">
            <v>0</v>
          </cell>
          <cell r="AS1148" t="e">
            <v>#REF!</v>
          </cell>
          <cell r="AU1148" t="str">
            <v/>
          </cell>
          <cell r="AV1148" t="str">
            <v/>
          </cell>
          <cell r="AW1148">
            <v>0</v>
          </cell>
          <cell r="AX1148">
            <v>0</v>
          </cell>
          <cell r="AY1148">
            <v>0</v>
          </cell>
          <cell r="AZ1148">
            <v>0</v>
          </cell>
          <cell r="BA1148">
            <v>0</v>
          </cell>
          <cell r="BB1148">
            <v>1373000</v>
          </cell>
          <cell r="BC1148">
            <v>0</v>
          </cell>
          <cell r="BD1148">
            <v>0</v>
          </cell>
          <cell r="BE1148">
            <v>0</v>
          </cell>
          <cell r="BF1148">
            <v>1373000</v>
          </cell>
          <cell r="BG1148" t="str">
            <v/>
          </cell>
          <cell r="BH1148" t="str">
            <v/>
          </cell>
        </row>
        <row r="1149">
          <cell r="A1149" t="str">
            <v>2071-010</v>
          </cell>
          <cell r="B1149" t="str">
            <v xml:space="preserve">BTA-PONTIFICIA U.JAVERIAN                         </v>
          </cell>
          <cell r="C1149">
            <v>0</v>
          </cell>
          <cell r="D1149">
            <v>0</v>
          </cell>
          <cell r="E1149">
            <v>0</v>
          </cell>
          <cell r="F1149">
            <v>0</v>
          </cell>
          <cell r="G1149">
            <v>0</v>
          </cell>
          <cell r="H1149">
            <v>0</v>
          </cell>
          <cell r="I1149">
            <v>0</v>
          </cell>
          <cell r="J1149">
            <v>0</v>
          </cell>
          <cell r="K1149">
            <v>0</v>
          </cell>
          <cell r="L1149">
            <v>0</v>
          </cell>
          <cell r="M1149">
            <v>0</v>
          </cell>
          <cell r="N1149">
            <v>0</v>
          </cell>
          <cell r="O1149">
            <v>0</v>
          </cell>
          <cell r="P1149">
            <v>0</v>
          </cell>
          <cell r="Q1149">
            <v>0</v>
          </cell>
          <cell r="R1149">
            <v>0</v>
          </cell>
          <cell r="S1149">
            <v>0</v>
          </cell>
          <cell r="T1149">
            <v>0</v>
          </cell>
          <cell r="U1149">
            <v>0</v>
          </cell>
          <cell r="V1149">
            <v>0</v>
          </cell>
          <cell r="W1149">
            <v>0</v>
          </cell>
          <cell r="X1149">
            <v>0</v>
          </cell>
          <cell r="Y1149">
            <v>0</v>
          </cell>
          <cell r="Z1149">
            <v>0</v>
          </cell>
          <cell r="AA1149">
            <v>0</v>
          </cell>
          <cell r="AB1149">
            <v>0</v>
          </cell>
          <cell r="AC1149">
            <v>0</v>
          </cell>
          <cell r="AD1149">
            <v>0</v>
          </cell>
          <cell r="AE1149">
            <v>0</v>
          </cell>
          <cell r="AF1149">
            <v>0</v>
          </cell>
          <cell r="AG1149">
            <v>0</v>
          </cell>
          <cell r="AH1149">
            <v>0</v>
          </cell>
          <cell r="AI1149">
            <v>0</v>
          </cell>
          <cell r="AJ1149">
            <v>0</v>
          </cell>
          <cell r="AK1149">
            <v>0</v>
          </cell>
          <cell r="AL1149">
            <v>0</v>
          </cell>
          <cell r="AM1149">
            <v>0</v>
          </cell>
          <cell r="AN1149">
            <v>0</v>
          </cell>
          <cell r="AO1149">
            <v>0</v>
          </cell>
          <cell r="AP1149">
            <v>0</v>
          </cell>
          <cell r="AQ1149">
            <v>0</v>
          </cell>
          <cell r="AR1149">
            <v>0</v>
          </cell>
          <cell r="AS1149" t="e">
            <v>#REF!</v>
          </cell>
          <cell r="AU1149" t="str">
            <v/>
          </cell>
          <cell r="AV1149" t="str">
            <v/>
          </cell>
          <cell r="AW1149">
            <v>0</v>
          </cell>
          <cell r="AX1149">
            <v>0</v>
          </cell>
          <cell r="AY1149">
            <v>0</v>
          </cell>
          <cell r="AZ1149">
            <v>0</v>
          </cell>
          <cell r="BA1149">
            <v>0</v>
          </cell>
          <cell r="BB1149">
            <v>0</v>
          </cell>
          <cell r="BC1149">
            <v>0</v>
          </cell>
          <cell r="BD1149">
            <v>0</v>
          </cell>
          <cell r="BE1149">
            <v>0</v>
          </cell>
          <cell r="BF1149">
            <v>0</v>
          </cell>
          <cell r="BG1149" t="str">
            <v/>
          </cell>
          <cell r="BH1149" t="str">
            <v/>
          </cell>
        </row>
        <row r="1150">
          <cell r="A1150" t="str">
            <v>2071-012</v>
          </cell>
          <cell r="B1150" t="str">
            <v xml:space="preserve">BTA-CENTRO MEDICO ALMIRAN                         </v>
          </cell>
          <cell r="C1150">
            <v>888160</v>
          </cell>
          <cell r="D1150">
            <v>0</v>
          </cell>
          <cell r="E1150">
            <v>444080</v>
          </cell>
          <cell r="F1150">
            <v>464060</v>
          </cell>
          <cell r="G1150">
            <v>0</v>
          </cell>
          <cell r="H1150">
            <v>464060</v>
          </cell>
          <cell r="I1150">
            <v>464060</v>
          </cell>
          <cell r="J1150">
            <v>0</v>
          </cell>
          <cell r="K1150">
            <v>464060</v>
          </cell>
          <cell r="L1150">
            <v>464060</v>
          </cell>
          <cell r="M1150">
            <v>464060</v>
          </cell>
          <cell r="N1150">
            <v>464060</v>
          </cell>
          <cell r="O1150">
            <v>4580660</v>
          </cell>
          <cell r="P1150">
            <v>144426</v>
          </cell>
          <cell r="Q1150">
            <v>55857</v>
          </cell>
          <cell r="R1150">
            <v>92309</v>
          </cell>
          <cell r="S1150">
            <v>781427.6</v>
          </cell>
          <cell r="T1150">
            <v>3359</v>
          </cell>
          <cell r="U1150">
            <v>106568</v>
          </cell>
          <cell r="V1150">
            <v>0</v>
          </cell>
          <cell r="W1150">
            <v>95588</v>
          </cell>
          <cell r="X1150">
            <v>43735</v>
          </cell>
          <cell r="Y1150">
            <v>189239</v>
          </cell>
          <cell r="Z1150">
            <v>58065</v>
          </cell>
          <cell r="AA1150">
            <v>220739</v>
          </cell>
          <cell r="AB1150">
            <v>1791312.6</v>
          </cell>
          <cell r="AC1150">
            <v>0</v>
          </cell>
          <cell r="AD1150">
            <v>0</v>
          </cell>
          <cell r="AE1150">
            <v>0</v>
          </cell>
          <cell r="AF1150">
            <v>0</v>
          </cell>
          <cell r="AG1150">
            <v>0</v>
          </cell>
          <cell r="AH1150">
            <v>0</v>
          </cell>
          <cell r="AI1150">
            <v>0</v>
          </cell>
          <cell r="AJ1150">
            <v>0</v>
          </cell>
          <cell r="AK1150">
            <v>0</v>
          </cell>
          <cell r="AL1150">
            <v>0</v>
          </cell>
          <cell r="AM1150">
            <v>0</v>
          </cell>
          <cell r="AN1150">
            <v>0</v>
          </cell>
          <cell r="AO1150">
            <v>194032</v>
          </cell>
          <cell r="AP1150">
            <v>0</v>
          </cell>
          <cell r="AQ1150">
            <v>0</v>
          </cell>
          <cell r="AR1150">
            <v>0</v>
          </cell>
          <cell r="AS1150" t="e">
            <v>#REF!</v>
          </cell>
          <cell r="AU1150">
            <v>800216988</v>
          </cell>
          <cell r="AV1150" t="str">
            <v xml:space="preserve">CENTRO MEDICO ALMIRANTE COLON           </v>
          </cell>
          <cell r="AW1150">
            <v>3773657</v>
          </cell>
          <cell r="AX1150">
            <v>4305017</v>
          </cell>
          <cell r="AY1150">
            <v>5275081</v>
          </cell>
          <cell r="AZ1150">
            <v>5092284</v>
          </cell>
          <cell r="BA1150">
            <v>18446039</v>
          </cell>
          <cell r="BB1150">
            <v>90119.039999999994</v>
          </cell>
          <cell r="BC1150">
            <v>88101.39</v>
          </cell>
          <cell r="BD1150">
            <v>853005</v>
          </cell>
          <cell r="BE1150">
            <v>1061175</v>
          </cell>
          <cell r="BF1150">
            <v>2092400.43</v>
          </cell>
          <cell r="BG1150" t="str">
            <v/>
          </cell>
          <cell r="BH1150">
            <v>0.39105993459457811</v>
          </cell>
        </row>
        <row r="1151">
          <cell r="A1151" t="str">
            <v>2071-013</v>
          </cell>
          <cell r="B1151" t="str">
            <v xml:space="preserve">BTA-MERCK SA.                                     </v>
          </cell>
          <cell r="C1151">
            <v>0</v>
          </cell>
          <cell r="D1151">
            <v>0</v>
          </cell>
          <cell r="E1151">
            <v>0</v>
          </cell>
          <cell r="F1151">
            <v>0</v>
          </cell>
          <cell r="G1151">
            <v>0</v>
          </cell>
          <cell r="H1151">
            <v>0</v>
          </cell>
          <cell r="I1151">
            <v>0</v>
          </cell>
          <cell r="J1151">
            <v>0</v>
          </cell>
          <cell r="K1151">
            <v>0</v>
          </cell>
          <cell r="L1151">
            <v>0</v>
          </cell>
          <cell r="M1151">
            <v>0</v>
          </cell>
          <cell r="N1151">
            <v>0</v>
          </cell>
          <cell r="O1151">
            <v>0</v>
          </cell>
          <cell r="P1151">
            <v>0</v>
          </cell>
          <cell r="Q1151">
            <v>0</v>
          </cell>
          <cell r="R1151">
            <v>0</v>
          </cell>
          <cell r="S1151">
            <v>0</v>
          </cell>
          <cell r="T1151">
            <v>0</v>
          </cell>
          <cell r="U1151">
            <v>0</v>
          </cell>
          <cell r="V1151">
            <v>0</v>
          </cell>
          <cell r="W1151">
            <v>0</v>
          </cell>
          <cell r="X1151">
            <v>0</v>
          </cell>
          <cell r="Y1151">
            <v>0</v>
          </cell>
          <cell r="Z1151">
            <v>0</v>
          </cell>
          <cell r="AA1151">
            <v>0</v>
          </cell>
          <cell r="AB1151">
            <v>0</v>
          </cell>
          <cell r="AC1151">
            <v>0</v>
          </cell>
          <cell r="AD1151">
            <v>0</v>
          </cell>
          <cell r="AE1151">
            <v>0</v>
          </cell>
          <cell r="AF1151">
            <v>0</v>
          </cell>
          <cell r="AG1151">
            <v>0</v>
          </cell>
          <cell r="AH1151">
            <v>0</v>
          </cell>
          <cell r="AI1151">
            <v>0</v>
          </cell>
          <cell r="AJ1151">
            <v>0</v>
          </cell>
          <cell r="AK1151">
            <v>0</v>
          </cell>
          <cell r="AL1151">
            <v>0</v>
          </cell>
          <cell r="AM1151">
            <v>0</v>
          </cell>
          <cell r="AN1151">
            <v>0</v>
          </cell>
          <cell r="AO1151">
            <v>0</v>
          </cell>
          <cell r="AP1151">
            <v>0</v>
          </cell>
          <cell r="AQ1151">
            <v>0</v>
          </cell>
          <cell r="AR1151">
            <v>0</v>
          </cell>
          <cell r="AS1151" t="e">
            <v>#REF!</v>
          </cell>
          <cell r="AU1151" t="str">
            <v/>
          </cell>
          <cell r="AV1151" t="str">
            <v/>
          </cell>
          <cell r="AW1151">
            <v>1474562</v>
          </cell>
          <cell r="AX1151">
            <v>3073728</v>
          </cell>
          <cell r="AY1151">
            <v>0</v>
          </cell>
          <cell r="AZ1151">
            <v>0</v>
          </cell>
          <cell r="BA1151">
            <v>4548290</v>
          </cell>
          <cell r="BB1151">
            <v>27100</v>
          </cell>
          <cell r="BC1151">
            <v>1735690.73</v>
          </cell>
          <cell r="BD1151">
            <v>428958.21</v>
          </cell>
          <cell r="BE1151">
            <v>0</v>
          </cell>
          <cell r="BF1151">
            <v>2191748.94</v>
          </cell>
          <cell r="BG1151" t="str">
            <v/>
          </cell>
          <cell r="BH1151" t="str">
            <v/>
          </cell>
        </row>
        <row r="1152">
          <cell r="A1152" t="str">
            <v>2071-015</v>
          </cell>
          <cell r="B1152" t="str">
            <v xml:space="preserve">TOCANC-COLOMBIAN KIMBERLY                         </v>
          </cell>
          <cell r="C1152">
            <v>1375878</v>
          </cell>
          <cell r="D1152">
            <v>1375878</v>
          </cell>
          <cell r="E1152">
            <v>0</v>
          </cell>
          <cell r="F1152">
            <v>1375878</v>
          </cell>
          <cell r="G1152">
            <v>0</v>
          </cell>
          <cell r="H1152">
            <v>1375878</v>
          </cell>
          <cell r="I1152">
            <v>2751756</v>
          </cell>
          <cell r="J1152">
            <v>0</v>
          </cell>
          <cell r="K1152">
            <v>1375878</v>
          </cell>
          <cell r="L1152">
            <v>1375878</v>
          </cell>
          <cell r="M1152">
            <v>1375878</v>
          </cell>
          <cell r="N1152">
            <v>2751756</v>
          </cell>
          <cell r="O1152">
            <v>15134658</v>
          </cell>
          <cell r="P1152">
            <v>1016323</v>
          </cell>
          <cell r="Q1152">
            <v>529270</v>
          </cell>
          <cell r="R1152">
            <v>7806</v>
          </cell>
          <cell r="S1152">
            <v>690938.9</v>
          </cell>
          <cell r="T1152">
            <v>72666</v>
          </cell>
          <cell r="U1152">
            <v>563079</v>
          </cell>
          <cell r="V1152">
            <v>204213</v>
          </cell>
          <cell r="W1152">
            <v>774338</v>
          </cell>
          <cell r="X1152">
            <v>649283</v>
          </cell>
          <cell r="Y1152">
            <v>563186</v>
          </cell>
          <cell r="Z1152">
            <v>971079</v>
          </cell>
          <cell r="AA1152">
            <v>1920350</v>
          </cell>
          <cell r="AB1152">
            <v>7962531.9000000004</v>
          </cell>
          <cell r="AC1152">
            <v>0</v>
          </cell>
          <cell r="AD1152">
            <v>0</v>
          </cell>
          <cell r="AE1152">
            <v>0</v>
          </cell>
          <cell r="AF1152">
            <v>0</v>
          </cell>
          <cell r="AG1152">
            <v>0</v>
          </cell>
          <cell r="AH1152">
            <v>0</v>
          </cell>
          <cell r="AI1152">
            <v>0</v>
          </cell>
          <cell r="AJ1152">
            <v>0</v>
          </cell>
          <cell r="AK1152">
            <v>0</v>
          </cell>
          <cell r="AL1152">
            <v>0</v>
          </cell>
          <cell r="AM1152">
            <v>0</v>
          </cell>
          <cell r="AN1152">
            <v>0</v>
          </cell>
          <cell r="AO1152">
            <v>2989342</v>
          </cell>
          <cell r="AP1152">
            <v>0</v>
          </cell>
          <cell r="AQ1152">
            <v>0</v>
          </cell>
          <cell r="AR1152">
            <v>0</v>
          </cell>
          <cell r="AS1152" t="e">
            <v>#REF!</v>
          </cell>
          <cell r="AU1152">
            <v>860015753</v>
          </cell>
          <cell r="AV1152" t="str">
            <v xml:space="preserve">COLOMBIANA KIMBERLY COLPAPEL S.A.       </v>
          </cell>
          <cell r="AW1152">
            <v>49243280</v>
          </cell>
          <cell r="AX1152">
            <v>52478084</v>
          </cell>
          <cell r="AY1152">
            <v>24241464</v>
          </cell>
          <cell r="AZ1152">
            <v>10829584</v>
          </cell>
          <cell r="BA1152">
            <v>136792412</v>
          </cell>
          <cell r="BB1152">
            <v>14132899.609999999</v>
          </cell>
          <cell r="BC1152">
            <v>44321129.280000001</v>
          </cell>
          <cell r="BD1152">
            <v>30825385.390000001</v>
          </cell>
          <cell r="BE1152">
            <v>3819816</v>
          </cell>
          <cell r="BF1152">
            <v>93099230.280000001</v>
          </cell>
          <cell r="BG1152" t="str">
            <v/>
          </cell>
          <cell r="BH1152">
            <v>0.52611244337334884</v>
          </cell>
        </row>
        <row r="1153">
          <cell r="A1153" t="str">
            <v>2071-018</v>
          </cell>
          <cell r="B1153" t="str">
            <v xml:space="preserve">BTA-CENTRO INT.DE NEGOCIO                         </v>
          </cell>
          <cell r="C1153">
            <v>1072400</v>
          </cell>
          <cell r="D1153">
            <v>0</v>
          </cell>
          <cell r="E1153">
            <v>536200</v>
          </cell>
          <cell r="F1153">
            <v>0</v>
          </cell>
          <cell r="G1153">
            <v>0</v>
          </cell>
          <cell r="H1153">
            <v>560340</v>
          </cell>
          <cell r="I1153">
            <v>560340</v>
          </cell>
          <cell r="J1153">
            <v>0</v>
          </cell>
          <cell r="K1153">
            <v>560340</v>
          </cell>
          <cell r="L1153">
            <v>560340</v>
          </cell>
          <cell r="M1153">
            <v>560340</v>
          </cell>
          <cell r="N1153">
            <v>560340</v>
          </cell>
          <cell r="O1153">
            <v>4970640</v>
          </cell>
          <cell r="P1153">
            <v>149036</v>
          </cell>
          <cell r="Q1153">
            <v>137797</v>
          </cell>
          <cell r="R1153">
            <v>168042</v>
          </cell>
          <cell r="S1153">
            <v>30669.47</v>
          </cell>
          <cell r="T1153">
            <v>131700</v>
          </cell>
          <cell r="U1153">
            <v>147555</v>
          </cell>
          <cell r="V1153">
            <v>1700</v>
          </cell>
          <cell r="W1153">
            <v>100899</v>
          </cell>
          <cell r="X1153">
            <v>66454</v>
          </cell>
          <cell r="Y1153">
            <v>140290</v>
          </cell>
          <cell r="Z1153">
            <v>117561</v>
          </cell>
          <cell r="AA1153">
            <v>270986</v>
          </cell>
          <cell r="AB1153">
            <v>1462689.47</v>
          </cell>
          <cell r="AC1153">
            <v>0</v>
          </cell>
          <cell r="AD1153">
            <v>0</v>
          </cell>
          <cell r="AE1153">
            <v>0</v>
          </cell>
          <cell r="AF1153">
            <v>0</v>
          </cell>
          <cell r="AG1153">
            <v>0</v>
          </cell>
          <cell r="AH1153">
            <v>0</v>
          </cell>
          <cell r="AI1153">
            <v>0</v>
          </cell>
          <cell r="AJ1153">
            <v>0</v>
          </cell>
          <cell r="AK1153">
            <v>0</v>
          </cell>
          <cell r="AL1153">
            <v>0</v>
          </cell>
          <cell r="AM1153">
            <v>0</v>
          </cell>
          <cell r="AN1153">
            <v>0</v>
          </cell>
          <cell r="AO1153">
            <v>627580</v>
          </cell>
          <cell r="AP1153">
            <v>0</v>
          </cell>
          <cell r="AQ1153">
            <v>0</v>
          </cell>
          <cell r="AR1153">
            <v>0</v>
          </cell>
          <cell r="AS1153" t="e">
            <v>#REF!</v>
          </cell>
          <cell r="AU1153">
            <v>830021527</v>
          </cell>
          <cell r="AV1153" t="str">
            <v>EDIFICIO CENTRO INTERNACIONAL DE NEGOCIO</v>
          </cell>
          <cell r="AW1153">
            <v>5389680</v>
          </cell>
          <cell r="AX1153">
            <v>5635419</v>
          </cell>
          <cell r="AY1153">
            <v>5369400</v>
          </cell>
          <cell r="AZ1153">
            <v>5650680</v>
          </cell>
          <cell r="BA1153">
            <v>22045179</v>
          </cell>
          <cell r="BB1153">
            <v>203218.95</v>
          </cell>
          <cell r="BC1153">
            <v>707883.65</v>
          </cell>
          <cell r="BD1153">
            <v>2032276.55</v>
          </cell>
          <cell r="BE1153">
            <v>1344743</v>
          </cell>
          <cell r="BF1153">
            <v>4288122.1500000004</v>
          </cell>
          <cell r="BG1153" t="str">
            <v/>
          </cell>
          <cell r="BH1153">
            <v>0.2942658229121401</v>
          </cell>
        </row>
        <row r="1154">
          <cell r="A1154" t="str">
            <v>2071-031</v>
          </cell>
          <cell r="B1154" t="str">
            <v xml:space="preserve">BTA-INFONET INTERPRICE S.                         </v>
          </cell>
          <cell r="C1154">
            <v>0.05</v>
          </cell>
          <cell r="D1154">
            <v>0</v>
          </cell>
          <cell r="E1154">
            <v>296000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  <cell r="M1154">
            <v>0</v>
          </cell>
          <cell r="N1154">
            <v>0</v>
          </cell>
          <cell r="O1154">
            <v>296000.05</v>
          </cell>
          <cell r="P1154">
            <v>39431</v>
          </cell>
          <cell r="Q1154">
            <v>0</v>
          </cell>
          <cell r="R1154">
            <v>70095</v>
          </cell>
          <cell r="S1154">
            <v>0</v>
          </cell>
          <cell r="T1154">
            <v>0</v>
          </cell>
          <cell r="U1154">
            <v>16395</v>
          </cell>
          <cell r="V1154">
            <v>0</v>
          </cell>
          <cell r="W1154">
            <v>0</v>
          </cell>
          <cell r="X1154">
            <v>0</v>
          </cell>
          <cell r="Y1154">
            <v>0</v>
          </cell>
          <cell r="Z1154">
            <v>0</v>
          </cell>
          <cell r="AA1154">
            <v>0</v>
          </cell>
          <cell r="AB1154">
            <v>125921</v>
          </cell>
          <cell r="AC1154">
            <v>0</v>
          </cell>
          <cell r="AD1154">
            <v>0</v>
          </cell>
          <cell r="AE1154">
            <v>0</v>
          </cell>
          <cell r="AF1154">
            <v>0</v>
          </cell>
          <cell r="AG1154">
            <v>0</v>
          </cell>
          <cell r="AH1154">
            <v>0</v>
          </cell>
          <cell r="AI1154">
            <v>0</v>
          </cell>
          <cell r="AJ1154">
            <v>0</v>
          </cell>
          <cell r="AK1154">
            <v>0</v>
          </cell>
          <cell r="AL1154">
            <v>0</v>
          </cell>
          <cell r="AM1154">
            <v>0</v>
          </cell>
          <cell r="AN1154">
            <v>0</v>
          </cell>
          <cell r="AO1154">
            <v>-134400</v>
          </cell>
          <cell r="AP1154">
            <v>0</v>
          </cell>
          <cell r="AQ1154">
            <v>0</v>
          </cell>
          <cell r="AR1154">
            <v>0</v>
          </cell>
          <cell r="AS1154" t="e">
            <v>#REF!</v>
          </cell>
          <cell r="AU1154">
            <v>860062823</v>
          </cell>
          <cell r="AV1154" t="str">
            <v xml:space="preserve">INFONET ENTERPRISE S.A.                 </v>
          </cell>
          <cell r="AW1154">
            <v>2059543</v>
          </cell>
          <cell r="AX1154">
            <v>1656696</v>
          </cell>
          <cell r="AY1154">
            <v>1431900</v>
          </cell>
          <cell r="AZ1154">
            <v>3007000</v>
          </cell>
          <cell r="BA1154">
            <v>8155139</v>
          </cell>
          <cell r="BB1154">
            <v>64300</v>
          </cell>
          <cell r="BC1154">
            <v>609049.85</v>
          </cell>
          <cell r="BD1154">
            <v>1085906.25</v>
          </cell>
          <cell r="BE1154">
            <v>584904</v>
          </cell>
          <cell r="BF1154">
            <v>2344160.1</v>
          </cell>
          <cell r="BG1154" t="str">
            <v/>
          </cell>
          <cell r="BH1154">
            <v>0.4254087119242041</v>
          </cell>
        </row>
        <row r="1155">
          <cell r="A1155" t="str">
            <v>2071-034</v>
          </cell>
          <cell r="B1155" t="str">
            <v xml:space="preserve">BTA-BANCO DE CREDITO                              </v>
          </cell>
          <cell r="C1155">
            <v>0</v>
          </cell>
          <cell r="D1155">
            <v>0</v>
          </cell>
          <cell r="E1155">
            <v>0</v>
          </cell>
          <cell r="F1155">
            <v>0</v>
          </cell>
          <cell r="G1155">
            <v>0</v>
          </cell>
          <cell r="H1155">
            <v>0</v>
          </cell>
          <cell r="I1155">
            <v>0</v>
          </cell>
          <cell r="J1155">
            <v>0</v>
          </cell>
          <cell r="K1155">
            <v>0</v>
          </cell>
          <cell r="L1155">
            <v>0</v>
          </cell>
          <cell r="M1155">
            <v>0</v>
          </cell>
          <cell r="N1155">
            <v>0</v>
          </cell>
          <cell r="O1155">
            <v>0</v>
          </cell>
          <cell r="P1155">
            <v>0</v>
          </cell>
          <cell r="Q1155">
            <v>0</v>
          </cell>
          <cell r="R1155">
            <v>0</v>
          </cell>
          <cell r="S1155">
            <v>0</v>
          </cell>
          <cell r="T1155">
            <v>0</v>
          </cell>
          <cell r="U1155">
            <v>0</v>
          </cell>
          <cell r="V1155">
            <v>0</v>
          </cell>
          <cell r="W1155">
            <v>0</v>
          </cell>
          <cell r="X1155">
            <v>0</v>
          </cell>
          <cell r="Y1155">
            <v>0</v>
          </cell>
          <cell r="Z1155">
            <v>0</v>
          </cell>
          <cell r="AA1155">
            <v>0</v>
          </cell>
          <cell r="AB1155">
            <v>0</v>
          </cell>
          <cell r="AC1155">
            <v>0</v>
          </cell>
          <cell r="AD1155">
            <v>0</v>
          </cell>
          <cell r="AE1155">
            <v>0</v>
          </cell>
          <cell r="AF1155">
            <v>0</v>
          </cell>
          <cell r="AG1155">
            <v>0</v>
          </cell>
          <cell r="AH1155">
            <v>0</v>
          </cell>
          <cell r="AI1155">
            <v>0</v>
          </cell>
          <cell r="AJ1155">
            <v>0</v>
          </cell>
          <cell r="AK1155">
            <v>0</v>
          </cell>
          <cell r="AL1155">
            <v>0</v>
          </cell>
          <cell r="AM1155">
            <v>0</v>
          </cell>
          <cell r="AN1155">
            <v>0</v>
          </cell>
          <cell r="AO1155">
            <v>0</v>
          </cell>
          <cell r="AP1155">
            <v>0</v>
          </cell>
          <cell r="AQ1155">
            <v>0</v>
          </cell>
          <cell r="AR1155">
            <v>0</v>
          </cell>
          <cell r="AS1155" t="e">
            <v>#REF!</v>
          </cell>
          <cell r="AU1155" t="str">
            <v/>
          </cell>
          <cell r="AV1155" t="str">
            <v/>
          </cell>
          <cell r="AW1155">
            <v>0</v>
          </cell>
          <cell r="AX1155">
            <v>0</v>
          </cell>
          <cell r="AY1155">
            <v>0</v>
          </cell>
          <cell r="AZ1155">
            <v>0</v>
          </cell>
          <cell r="BA1155">
            <v>0</v>
          </cell>
          <cell r="BB1155">
            <v>6900</v>
          </cell>
          <cell r="BC1155">
            <v>0</v>
          </cell>
          <cell r="BD1155">
            <v>0</v>
          </cell>
          <cell r="BE1155">
            <v>4350</v>
          </cell>
          <cell r="BF1155">
            <v>11250</v>
          </cell>
          <cell r="BG1155" t="str">
            <v/>
          </cell>
          <cell r="BH1155" t="str">
            <v/>
          </cell>
        </row>
        <row r="1156">
          <cell r="A1156" t="str">
            <v>2071-035</v>
          </cell>
          <cell r="B1156" t="str">
            <v xml:space="preserve">BTA-TITULARIZADORA COLOMB                         </v>
          </cell>
          <cell r="C1156">
            <v>0</v>
          </cell>
          <cell r="D1156">
            <v>0</v>
          </cell>
          <cell r="E1156">
            <v>0</v>
          </cell>
          <cell r="F1156">
            <v>0</v>
          </cell>
          <cell r="G1156">
            <v>0</v>
          </cell>
          <cell r="H1156">
            <v>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  <cell r="M1156">
            <v>0</v>
          </cell>
          <cell r="N1156">
            <v>0</v>
          </cell>
          <cell r="O1156">
            <v>0</v>
          </cell>
          <cell r="P1156">
            <v>0</v>
          </cell>
          <cell r="Q1156">
            <v>0</v>
          </cell>
          <cell r="R1156">
            <v>0</v>
          </cell>
          <cell r="S1156">
            <v>0</v>
          </cell>
          <cell r="T1156">
            <v>0</v>
          </cell>
          <cell r="U1156">
            <v>0</v>
          </cell>
          <cell r="V1156">
            <v>0</v>
          </cell>
          <cell r="W1156">
            <v>0</v>
          </cell>
          <cell r="X1156">
            <v>0</v>
          </cell>
          <cell r="Y1156">
            <v>0</v>
          </cell>
          <cell r="Z1156">
            <v>0</v>
          </cell>
          <cell r="AA1156">
            <v>0</v>
          </cell>
          <cell r="AB1156">
            <v>0</v>
          </cell>
          <cell r="AC1156">
            <v>0</v>
          </cell>
          <cell r="AD1156">
            <v>0</v>
          </cell>
          <cell r="AE1156">
            <v>0</v>
          </cell>
          <cell r="AF1156">
            <v>0</v>
          </cell>
          <cell r="AG1156">
            <v>0</v>
          </cell>
          <cell r="AH1156">
            <v>0</v>
          </cell>
          <cell r="AI1156">
            <v>0</v>
          </cell>
          <cell r="AJ1156">
            <v>0</v>
          </cell>
          <cell r="AK1156">
            <v>0</v>
          </cell>
          <cell r="AL1156">
            <v>0</v>
          </cell>
          <cell r="AM1156">
            <v>0</v>
          </cell>
          <cell r="AN1156">
            <v>0</v>
          </cell>
          <cell r="AO1156">
            <v>0</v>
          </cell>
          <cell r="AP1156">
            <v>0</v>
          </cell>
          <cell r="AQ1156">
            <v>0</v>
          </cell>
          <cell r="AR1156">
            <v>0</v>
          </cell>
          <cell r="AS1156" t="e">
            <v>#REF!</v>
          </cell>
          <cell r="AU1156" t="str">
            <v/>
          </cell>
          <cell r="AV1156" t="str">
            <v/>
          </cell>
          <cell r="AW1156">
            <v>1637355</v>
          </cell>
          <cell r="AX1156">
            <v>256116</v>
          </cell>
          <cell r="AY1156">
            <v>0</v>
          </cell>
          <cell r="AZ1156">
            <v>0</v>
          </cell>
          <cell r="BA1156">
            <v>1893471</v>
          </cell>
          <cell r="BB1156">
            <v>43712</v>
          </cell>
          <cell r="BC1156">
            <v>3900</v>
          </cell>
          <cell r="BD1156">
            <v>0</v>
          </cell>
          <cell r="BE1156">
            <v>0</v>
          </cell>
          <cell r="BF1156">
            <v>47612</v>
          </cell>
          <cell r="BG1156" t="str">
            <v/>
          </cell>
          <cell r="BH1156" t="str">
            <v/>
          </cell>
        </row>
        <row r="1157">
          <cell r="A1157" t="str">
            <v>2071-044</v>
          </cell>
          <cell r="B1157" t="str">
            <v xml:space="preserve">BTA-CONCONCRETO                                   </v>
          </cell>
          <cell r="C1157">
            <v>0</v>
          </cell>
          <cell r="D1157">
            <v>691000</v>
          </cell>
          <cell r="E1157">
            <v>0</v>
          </cell>
          <cell r="F1157">
            <v>0</v>
          </cell>
          <cell r="G1157">
            <v>691000</v>
          </cell>
          <cell r="H1157">
            <v>0</v>
          </cell>
          <cell r="I1157">
            <v>691000</v>
          </cell>
          <cell r="J1157">
            <v>0</v>
          </cell>
          <cell r="K1157">
            <v>0</v>
          </cell>
          <cell r="L1157">
            <v>704400</v>
          </cell>
          <cell r="M1157">
            <v>0</v>
          </cell>
          <cell r="N1157">
            <v>704400</v>
          </cell>
          <cell r="O1157">
            <v>3481800</v>
          </cell>
          <cell r="P1157">
            <v>3085</v>
          </cell>
          <cell r="Q1157">
            <v>89435</v>
          </cell>
          <cell r="R1157">
            <v>3085</v>
          </cell>
          <cell r="S1157">
            <v>0</v>
          </cell>
          <cell r="T1157">
            <v>219617</v>
          </cell>
          <cell r="U1157">
            <v>26664</v>
          </cell>
          <cell r="V1157">
            <v>435230</v>
          </cell>
          <cell r="W1157">
            <v>9281</v>
          </cell>
          <cell r="X1157">
            <v>60745</v>
          </cell>
          <cell r="Y1157">
            <v>103961</v>
          </cell>
          <cell r="Z1157">
            <v>12571</v>
          </cell>
          <cell r="AA1157">
            <v>107754</v>
          </cell>
          <cell r="AB1157">
            <v>1071428</v>
          </cell>
          <cell r="AC1157">
            <v>0</v>
          </cell>
          <cell r="AD1157">
            <v>0</v>
          </cell>
          <cell r="AE1157">
            <v>0</v>
          </cell>
          <cell r="AF1157">
            <v>0</v>
          </cell>
          <cell r="AG1157">
            <v>0</v>
          </cell>
          <cell r="AH1157">
            <v>0</v>
          </cell>
          <cell r="AI1157">
            <v>0</v>
          </cell>
          <cell r="AJ1157">
            <v>0</v>
          </cell>
          <cell r="AK1157">
            <v>0</v>
          </cell>
          <cell r="AL1157">
            <v>0</v>
          </cell>
          <cell r="AM1157">
            <v>0</v>
          </cell>
          <cell r="AN1157">
            <v>0</v>
          </cell>
          <cell r="AO1157">
            <v>0</v>
          </cell>
          <cell r="AP1157">
            <v>0</v>
          </cell>
          <cell r="AQ1157">
            <v>0</v>
          </cell>
          <cell r="AR1157">
            <v>0</v>
          </cell>
          <cell r="AS1157" t="e">
            <v>#REF!</v>
          </cell>
          <cell r="AU1157">
            <v>800121031</v>
          </cell>
          <cell r="AV1157" t="str">
            <v xml:space="preserve">MONACO INTERNACIONAL LTDA               </v>
          </cell>
          <cell r="AW1157">
            <v>1513755</v>
          </cell>
          <cell r="AX1157">
            <v>2766813</v>
          </cell>
          <cell r="AY1157">
            <v>1725852</v>
          </cell>
          <cell r="AZ1157">
            <v>1762095</v>
          </cell>
          <cell r="BA1157">
            <v>7768515</v>
          </cell>
          <cell r="BB1157">
            <v>31700</v>
          </cell>
          <cell r="BC1157">
            <v>855814.25</v>
          </cell>
          <cell r="BD1157">
            <v>856393.6</v>
          </cell>
          <cell r="BE1157">
            <v>939061</v>
          </cell>
          <cell r="BF1157">
            <v>2682968.85</v>
          </cell>
          <cell r="BG1157" t="str">
            <v/>
          </cell>
          <cell r="BH1157">
            <v>0.30772244241484292</v>
          </cell>
        </row>
        <row r="1158">
          <cell r="A1158" t="str">
            <v>2071-048</v>
          </cell>
          <cell r="B1158" t="str">
            <v xml:space="preserve">BTA-CANALES NALES PRIVADO                         </v>
          </cell>
          <cell r="C1158">
            <v>0</v>
          </cell>
          <cell r="D1158">
            <v>0</v>
          </cell>
          <cell r="E1158">
            <v>0</v>
          </cell>
          <cell r="F1158">
            <v>0</v>
          </cell>
          <cell r="G1158">
            <v>0</v>
          </cell>
          <cell r="H1158">
            <v>0</v>
          </cell>
          <cell r="I1158">
            <v>0</v>
          </cell>
          <cell r="J1158">
            <v>0</v>
          </cell>
          <cell r="K1158">
            <v>0</v>
          </cell>
          <cell r="L1158">
            <v>0</v>
          </cell>
          <cell r="M1158">
            <v>0</v>
          </cell>
          <cell r="N1158">
            <v>0</v>
          </cell>
          <cell r="O1158">
            <v>0</v>
          </cell>
          <cell r="P1158">
            <v>0</v>
          </cell>
          <cell r="Q1158">
            <v>0</v>
          </cell>
          <cell r="R1158">
            <v>0</v>
          </cell>
          <cell r="S1158">
            <v>0</v>
          </cell>
          <cell r="T1158">
            <v>0</v>
          </cell>
          <cell r="U1158">
            <v>0</v>
          </cell>
          <cell r="V1158">
            <v>3400</v>
          </cell>
          <cell r="W1158">
            <v>0</v>
          </cell>
          <cell r="X1158">
            <v>0</v>
          </cell>
          <cell r="Y1158">
            <v>0</v>
          </cell>
          <cell r="Z1158">
            <v>0</v>
          </cell>
          <cell r="AA1158">
            <v>0</v>
          </cell>
          <cell r="AB1158">
            <v>3400</v>
          </cell>
          <cell r="AC1158">
            <v>0</v>
          </cell>
          <cell r="AD1158">
            <v>0</v>
          </cell>
          <cell r="AE1158">
            <v>0</v>
          </cell>
          <cell r="AF1158">
            <v>0</v>
          </cell>
          <cell r="AG1158">
            <v>0</v>
          </cell>
          <cell r="AH1158">
            <v>0</v>
          </cell>
          <cell r="AI1158">
            <v>0</v>
          </cell>
          <cell r="AJ1158">
            <v>0</v>
          </cell>
          <cell r="AK1158">
            <v>0</v>
          </cell>
          <cell r="AL1158">
            <v>0</v>
          </cell>
          <cell r="AM1158">
            <v>0</v>
          </cell>
          <cell r="AN1158">
            <v>0</v>
          </cell>
          <cell r="AO1158">
            <v>0</v>
          </cell>
          <cell r="AP1158">
            <v>0</v>
          </cell>
          <cell r="AQ1158">
            <v>0</v>
          </cell>
          <cell r="AR1158">
            <v>0</v>
          </cell>
          <cell r="AS1158" t="e">
            <v>#REF!</v>
          </cell>
          <cell r="AU1158" t="str">
            <v/>
          </cell>
          <cell r="AV1158" t="str">
            <v/>
          </cell>
          <cell r="AW1158">
            <v>0</v>
          </cell>
          <cell r="AX1158">
            <v>0</v>
          </cell>
          <cell r="AY1158">
            <v>0</v>
          </cell>
          <cell r="AZ1158">
            <v>0</v>
          </cell>
          <cell r="BA1158">
            <v>0</v>
          </cell>
          <cell r="BB1158">
            <v>0</v>
          </cell>
          <cell r="BC1158">
            <v>0</v>
          </cell>
          <cell r="BD1158">
            <v>0</v>
          </cell>
          <cell r="BE1158">
            <v>0</v>
          </cell>
          <cell r="BF1158">
            <v>0</v>
          </cell>
          <cell r="BG1158" t="str">
            <v/>
          </cell>
          <cell r="BH1158" t="str">
            <v/>
          </cell>
        </row>
        <row r="1159">
          <cell r="A1159" t="str">
            <v>2071-059</v>
          </cell>
          <cell r="B1159" t="str">
            <v xml:space="preserve">BTA-DRUMMOND LTDA                                 </v>
          </cell>
          <cell r="C1159">
            <v>0</v>
          </cell>
          <cell r="D1159">
            <v>0</v>
          </cell>
          <cell r="E1159">
            <v>0</v>
          </cell>
          <cell r="F1159">
            <v>1218748</v>
          </cell>
          <cell r="G1159">
            <v>0</v>
          </cell>
          <cell r="H1159">
            <v>0</v>
          </cell>
          <cell r="I1159">
            <v>0</v>
          </cell>
          <cell r="J1159">
            <v>1218748</v>
          </cell>
          <cell r="K1159">
            <v>0</v>
          </cell>
          <cell r="L1159">
            <v>0</v>
          </cell>
          <cell r="M1159">
            <v>1218748</v>
          </cell>
          <cell r="N1159">
            <v>0</v>
          </cell>
          <cell r="O1159">
            <v>3656244</v>
          </cell>
          <cell r="P1159">
            <v>1700</v>
          </cell>
          <cell r="Q1159">
            <v>16050</v>
          </cell>
          <cell r="R1159">
            <v>406552</v>
          </cell>
          <cell r="S1159">
            <v>35824.339999999997</v>
          </cell>
          <cell r="T1159">
            <v>20056</v>
          </cell>
          <cell r="U1159">
            <v>6170</v>
          </cell>
          <cell r="V1159">
            <v>31337</v>
          </cell>
          <cell r="W1159">
            <v>377272</v>
          </cell>
          <cell r="X1159">
            <v>12043</v>
          </cell>
          <cell r="Y1159">
            <v>17950</v>
          </cell>
          <cell r="Z1159">
            <v>396768</v>
          </cell>
          <cell r="AA1159">
            <v>2957</v>
          </cell>
          <cell r="AB1159">
            <v>1324679.3399999999</v>
          </cell>
          <cell r="AC1159">
            <v>0</v>
          </cell>
          <cell r="AD1159">
            <v>0</v>
          </cell>
          <cell r="AE1159">
            <v>0</v>
          </cell>
          <cell r="AF1159">
            <v>0</v>
          </cell>
          <cell r="AG1159">
            <v>0</v>
          </cell>
          <cell r="AH1159">
            <v>0</v>
          </cell>
          <cell r="AI1159">
            <v>0</v>
          </cell>
          <cell r="AJ1159">
            <v>0</v>
          </cell>
          <cell r="AK1159">
            <v>0</v>
          </cell>
          <cell r="AL1159">
            <v>0</v>
          </cell>
          <cell r="AM1159">
            <v>0</v>
          </cell>
          <cell r="AN1159">
            <v>0</v>
          </cell>
          <cell r="AO1159">
            <v>-437046</v>
          </cell>
          <cell r="AP1159">
            <v>0</v>
          </cell>
          <cell r="AQ1159">
            <v>0</v>
          </cell>
          <cell r="AR1159">
            <v>0</v>
          </cell>
          <cell r="AS1159" t="e">
            <v>#REF!</v>
          </cell>
          <cell r="AU1159">
            <v>800021308</v>
          </cell>
          <cell r="AV1159" t="str">
            <v xml:space="preserve">DRUMMOND LTD                            </v>
          </cell>
          <cell r="AW1159">
            <v>565000</v>
          </cell>
          <cell r="AX1159">
            <v>1412500</v>
          </cell>
          <cell r="AY1159">
            <v>282500</v>
          </cell>
          <cell r="AZ1159">
            <v>1189719</v>
          </cell>
          <cell r="BA1159">
            <v>3449719</v>
          </cell>
          <cell r="BB1159">
            <v>52893</v>
          </cell>
          <cell r="BC1159">
            <v>2830802.84</v>
          </cell>
          <cell r="BD1159">
            <v>866863.2</v>
          </cell>
          <cell r="BE1159">
            <v>274516</v>
          </cell>
          <cell r="BF1159">
            <v>4025075.04</v>
          </cell>
          <cell r="BG1159" t="str">
            <v/>
          </cell>
          <cell r="BH1159">
            <v>0.36230605506634672</v>
          </cell>
        </row>
        <row r="1160">
          <cell r="A1160" t="str">
            <v>2071-063</v>
          </cell>
          <cell r="B1160" t="str">
            <v xml:space="preserve">BTA-SODEXHO IBM                                   </v>
          </cell>
          <cell r="C1160">
            <v>0</v>
          </cell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L1160">
            <v>0</v>
          </cell>
          <cell r="M1160">
            <v>0</v>
          </cell>
          <cell r="N1160">
            <v>0</v>
          </cell>
          <cell r="O1160">
            <v>0</v>
          </cell>
          <cell r="P1160">
            <v>0</v>
          </cell>
          <cell r="Q1160">
            <v>0</v>
          </cell>
          <cell r="R1160">
            <v>0</v>
          </cell>
          <cell r="S1160">
            <v>0</v>
          </cell>
          <cell r="T1160">
            <v>0</v>
          </cell>
          <cell r="U1160">
            <v>0</v>
          </cell>
          <cell r="V1160">
            <v>0</v>
          </cell>
          <cell r="W1160">
            <v>0</v>
          </cell>
          <cell r="X1160">
            <v>0</v>
          </cell>
          <cell r="Y1160">
            <v>0</v>
          </cell>
          <cell r="Z1160">
            <v>0</v>
          </cell>
          <cell r="AA1160">
            <v>0</v>
          </cell>
          <cell r="AB1160">
            <v>0</v>
          </cell>
          <cell r="AC1160">
            <v>0</v>
          </cell>
          <cell r="AD1160">
            <v>0</v>
          </cell>
          <cell r="AE1160">
            <v>0</v>
          </cell>
          <cell r="AF1160">
            <v>0</v>
          </cell>
          <cell r="AG1160">
            <v>0</v>
          </cell>
          <cell r="AH1160">
            <v>0</v>
          </cell>
          <cell r="AI1160">
            <v>0</v>
          </cell>
          <cell r="AJ1160">
            <v>0</v>
          </cell>
          <cell r="AK1160">
            <v>0</v>
          </cell>
          <cell r="AL1160">
            <v>0</v>
          </cell>
          <cell r="AM1160">
            <v>0</v>
          </cell>
          <cell r="AN1160">
            <v>0</v>
          </cell>
          <cell r="AO1160">
            <v>0</v>
          </cell>
          <cell r="AP1160">
            <v>0</v>
          </cell>
          <cell r="AQ1160">
            <v>0</v>
          </cell>
          <cell r="AR1160">
            <v>0</v>
          </cell>
          <cell r="AS1160" t="e">
            <v>#REF!</v>
          </cell>
          <cell r="AU1160" t="str">
            <v/>
          </cell>
          <cell r="AV1160" t="str">
            <v/>
          </cell>
          <cell r="AW1160">
            <v>15280141</v>
          </cell>
          <cell r="AX1160">
            <v>0</v>
          </cell>
          <cell r="AY1160">
            <v>0</v>
          </cell>
          <cell r="AZ1160">
            <v>0</v>
          </cell>
          <cell r="BA1160">
            <v>15280141</v>
          </cell>
          <cell r="BB1160">
            <v>1747696</v>
          </cell>
          <cell r="BC1160">
            <v>0</v>
          </cell>
          <cell r="BD1160">
            <v>0</v>
          </cell>
          <cell r="BE1160">
            <v>0</v>
          </cell>
          <cell r="BF1160">
            <v>1747696</v>
          </cell>
          <cell r="BG1160" t="str">
            <v/>
          </cell>
          <cell r="BH1160" t="str">
            <v/>
          </cell>
        </row>
        <row r="1161">
          <cell r="A1161" t="str">
            <v>2071-076</v>
          </cell>
          <cell r="B1161" t="str">
            <v xml:space="preserve">BTA-HOTEL BTA PLAZA                               </v>
          </cell>
          <cell r="C1161">
            <v>4665950</v>
          </cell>
          <cell r="D1161">
            <v>4665950</v>
          </cell>
          <cell r="E1161">
            <v>4665950</v>
          </cell>
          <cell r="F1161">
            <v>4665950</v>
          </cell>
          <cell r="G1161">
            <v>4665950</v>
          </cell>
          <cell r="H1161">
            <v>4665950</v>
          </cell>
          <cell r="I1161">
            <v>4665950</v>
          </cell>
          <cell r="J1161">
            <v>4665950</v>
          </cell>
          <cell r="K1161">
            <v>4665950</v>
          </cell>
          <cell r="L1161">
            <v>4665950</v>
          </cell>
          <cell r="M1161">
            <v>4665950</v>
          </cell>
          <cell r="N1161">
            <v>4759270</v>
          </cell>
          <cell r="O1161">
            <v>56084720</v>
          </cell>
          <cell r="P1161">
            <v>3186882</v>
          </cell>
          <cell r="Q1161">
            <v>3014242</v>
          </cell>
          <cell r="R1161">
            <v>2840336</v>
          </cell>
          <cell r="S1161">
            <v>1965574.28</v>
          </cell>
          <cell r="T1161">
            <v>2152336</v>
          </cell>
          <cell r="U1161">
            <v>4071999</v>
          </cell>
          <cell r="V1161">
            <v>4109346</v>
          </cell>
          <cell r="W1161">
            <v>3281858</v>
          </cell>
          <cell r="X1161">
            <v>2966023</v>
          </cell>
          <cell r="Y1161">
            <v>3476386</v>
          </cell>
          <cell r="Z1161">
            <v>3202274</v>
          </cell>
          <cell r="AA1161">
            <v>3819284</v>
          </cell>
          <cell r="AB1161">
            <v>38086540.280000001</v>
          </cell>
          <cell r="AC1161">
            <v>0</v>
          </cell>
          <cell r="AD1161">
            <v>0</v>
          </cell>
          <cell r="AE1161">
            <v>0</v>
          </cell>
          <cell r="AF1161">
            <v>0</v>
          </cell>
          <cell r="AG1161">
            <v>0</v>
          </cell>
          <cell r="AH1161">
            <v>0</v>
          </cell>
          <cell r="AI1161">
            <v>0</v>
          </cell>
          <cell r="AJ1161">
            <v>0</v>
          </cell>
          <cell r="AK1161">
            <v>0</v>
          </cell>
          <cell r="AL1161">
            <v>0</v>
          </cell>
          <cell r="AM1161">
            <v>0</v>
          </cell>
          <cell r="AN1161">
            <v>0</v>
          </cell>
          <cell r="AO1161">
            <v>10556246</v>
          </cell>
          <cell r="AP1161">
            <v>0</v>
          </cell>
          <cell r="AQ1161">
            <v>0</v>
          </cell>
          <cell r="AR1161">
            <v>0</v>
          </cell>
          <cell r="AS1161" t="e">
            <v>#REF!</v>
          </cell>
          <cell r="AU1161">
            <v>860046192</v>
          </cell>
          <cell r="AV1161" t="str">
            <v xml:space="preserve">HOTEL BOGOTA PLAZA                      </v>
          </cell>
          <cell r="AW1161">
            <v>46710573</v>
          </cell>
          <cell r="AX1161">
            <v>49489958</v>
          </cell>
          <cell r="AY1161">
            <v>51271369</v>
          </cell>
          <cell r="AZ1161">
            <v>52915675</v>
          </cell>
          <cell r="BA1161">
            <v>200387575</v>
          </cell>
          <cell r="BB1161">
            <v>35709460.5</v>
          </cell>
          <cell r="BC1161">
            <v>28513567.59</v>
          </cell>
          <cell r="BD1161">
            <v>26763199.379999999</v>
          </cell>
          <cell r="BE1161">
            <v>31145395</v>
          </cell>
          <cell r="BF1161">
            <v>122131622.47</v>
          </cell>
          <cell r="BG1161" t="str">
            <v/>
          </cell>
          <cell r="BH1161">
            <v>0.67908942542639061</v>
          </cell>
        </row>
        <row r="1162">
          <cell r="A1162" t="str">
            <v>2071-083</v>
          </cell>
          <cell r="B1162" t="str">
            <v xml:space="preserve">BTA-HELICENTRO                                    </v>
          </cell>
          <cell r="C1162">
            <v>446020</v>
          </cell>
          <cell r="D1162">
            <v>446020</v>
          </cell>
          <cell r="E1162">
            <v>446020</v>
          </cell>
          <cell r="F1162">
            <v>446020</v>
          </cell>
          <cell r="G1162">
            <v>446020</v>
          </cell>
          <cell r="H1162">
            <v>0</v>
          </cell>
          <cell r="I1162">
            <v>446020</v>
          </cell>
          <cell r="J1162">
            <v>0</v>
          </cell>
          <cell r="K1162">
            <v>0</v>
          </cell>
          <cell r="L1162">
            <v>446020</v>
          </cell>
          <cell r="M1162">
            <v>446020</v>
          </cell>
          <cell r="N1162">
            <v>465000</v>
          </cell>
          <cell r="O1162">
            <v>4033160</v>
          </cell>
          <cell r="P1162">
            <v>64774</v>
          </cell>
          <cell r="Q1162">
            <v>50053</v>
          </cell>
          <cell r="R1162">
            <v>86483</v>
          </cell>
          <cell r="S1162">
            <v>121732.77</v>
          </cell>
          <cell r="T1162">
            <v>176181</v>
          </cell>
          <cell r="U1162">
            <v>144642</v>
          </cell>
          <cell r="V1162">
            <v>6543</v>
          </cell>
          <cell r="W1162">
            <v>42484</v>
          </cell>
          <cell r="X1162">
            <v>0</v>
          </cell>
          <cell r="Y1162">
            <v>205238</v>
          </cell>
          <cell r="Z1162">
            <v>187995</v>
          </cell>
          <cell r="AA1162">
            <v>136517</v>
          </cell>
          <cell r="AB1162">
            <v>1222642.77</v>
          </cell>
          <cell r="AC1162">
            <v>0</v>
          </cell>
          <cell r="AD1162">
            <v>0</v>
          </cell>
          <cell r="AE1162">
            <v>0</v>
          </cell>
          <cell r="AF1162">
            <v>0</v>
          </cell>
          <cell r="AG1162">
            <v>0</v>
          </cell>
          <cell r="AH1162">
            <v>0</v>
          </cell>
          <cell r="AI1162">
            <v>0</v>
          </cell>
          <cell r="AJ1162">
            <v>0</v>
          </cell>
          <cell r="AK1162">
            <v>0</v>
          </cell>
          <cell r="AL1162">
            <v>0</v>
          </cell>
          <cell r="AM1162">
            <v>0</v>
          </cell>
          <cell r="AN1162">
            <v>0</v>
          </cell>
          <cell r="AO1162">
            <v>520800</v>
          </cell>
          <cell r="AP1162">
            <v>0</v>
          </cell>
          <cell r="AQ1162">
            <v>0</v>
          </cell>
          <cell r="AR1162">
            <v>0</v>
          </cell>
          <cell r="AS1162" t="e">
            <v>#REF!</v>
          </cell>
          <cell r="AU1162">
            <v>860064038</v>
          </cell>
          <cell r="AV1162" t="str">
            <v xml:space="preserve">HELICENTRO LTDA                         </v>
          </cell>
          <cell r="AW1162">
            <v>3281534</v>
          </cell>
          <cell r="AX1162">
            <v>5898000</v>
          </cell>
          <cell r="AY1162">
            <v>6644413</v>
          </cell>
          <cell r="AZ1162">
            <v>5991107</v>
          </cell>
          <cell r="BA1162">
            <v>21815054</v>
          </cell>
          <cell r="BB1162">
            <v>256112</v>
          </cell>
          <cell r="BC1162">
            <v>1780766.08</v>
          </cell>
          <cell r="BD1162">
            <v>2435310.6800000002</v>
          </cell>
          <cell r="BE1162">
            <v>912047</v>
          </cell>
          <cell r="BF1162">
            <v>5384235.7599999998</v>
          </cell>
          <cell r="BG1162" t="str">
            <v/>
          </cell>
          <cell r="BH1162">
            <v>0.30314759890507692</v>
          </cell>
        </row>
        <row r="1163">
          <cell r="A1163" t="str">
            <v>2071-084</v>
          </cell>
          <cell r="B1163" t="str">
            <v xml:space="preserve">BTA-REGISTRADURIA BTA                             </v>
          </cell>
          <cell r="C1163">
            <v>0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0</v>
          </cell>
          <cell r="K1163">
            <v>0</v>
          </cell>
          <cell r="L1163">
            <v>0</v>
          </cell>
          <cell r="M1163">
            <v>0</v>
          </cell>
          <cell r="N1163">
            <v>0</v>
          </cell>
          <cell r="O1163">
            <v>0</v>
          </cell>
          <cell r="P1163">
            <v>0</v>
          </cell>
          <cell r="Q1163">
            <v>0</v>
          </cell>
          <cell r="R1163">
            <v>0</v>
          </cell>
          <cell r="S1163">
            <v>0</v>
          </cell>
          <cell r="T1163">
            <v>0</v>
          </cell>
          <cell r="U1163">
            <v>0</v>
          </cell>
          <cell r="V1163">
            <v>0</v>
          </cell>
          <cell r="W1163">
            <v>0</v>
          </cell>
          <cell r="X1163">
            <v>0</v>
          </cell>
          <cell r="Y1163">
            <v>0</v>
          </cell>
          <cell r="Z1163">
            <v>0</v>
          </cell>
          <cell r="AA1163">
            <v>0</v>
          </cell>
          <cell r="AB1163">
            <v>0</v>
          </cell>
          <cell r="AC1163">
            <v>0</v>
          </cell>
          <cell r="AD1163">
            <v>0</v>
          </cell>
          <cell r="AE1163">
            <v>0</v>
          </cell>
          <cell r="AF1163">
            <v>0</v>
          </cell>
          <cell r="AG1163">
            <v>0</v>
          </cell>
          <cell r="AH1163">
            <v>0</v>
          </cell>
          <cell r="AI1163">
            <v>0</v>
          </cell>
          <cell r="AJ1163">
            <v>0</v>
          </cell>
          <cell r="AK1163">
            <v>0</v>
          </cell>
          <cell r="AL1163">
            <v>0</v>
          </cell>
          <cell r="AM1163">
            <v>0</v>
          </cell>
          <cell r="AN1163">
            <v>0</v>
          </cell>
          <cell r="AO1163">
            <v>0</v>
          </cell>
          <cell r="AP1163">
            <v>0</v>
          </cell>
          <cell r="AQ1163">
            <v>0</v>
          </cell>
          <cell r="AR1163">
            <v>0</v>
          </cell>
          <cell r="AS1163" t="e">
            <v>#REF!</v>
          </cell>
          <cell r="AU1163" t="str">
            <v/>
          </cell>
          <cell r="AV1163" t="str">
            <v/>
          </cell>
          <cell r="AW1163">
            <v>0</v>
          </cell>
          <cell r="AX1163">
            <v>0</v>
          </cell>
          <cell r="AY1163">
            <v>0</v>
          </cell>
          <cell r="AZ1163">
            <v>0</v>
          </cell>
          <cell r="BA1163">
            <v>0</v>
          </cell>
          <cell r="BB1163">
            <v>0</v>
          </cell>
          <cell r="BC1163">
            <v>0</v>
          </cell>
          <cell r="BD1163">
            <v>0</v>
          </cell>
          <cell r="BE1163">
            <v>0</v>
          </cell>
          <cell r="BF1163">
            <v>0</v>
          </cell>
          <cell r="BG1163" t="str">
            <v/>
          </cell>
          <cell r="BH1163" t="str">
            <v/>
          </cell>
        </row>
        <row r="1164">
          <cell r="A1164" t="str">
            <v>2071-085</v>
          </cell>
          <cell r="B1164" t="str">
            <v xml:space="preserve">BTA-GS1 COLOMBIA                                  </v>
          </cell>
          <cell r="C1164">
            <v>0</v>
          </cell>
          <cell r="D1164">
            <v>0</v>
          </cell>
          <cell r="E1164">
            <v>0</v>
          </cell>
          <cell r="F1164">
            <v>0</v>
          </cell>
          <cell r="G1164">
            <v>0</v>
          </cell>
          <cell r="H1164">
            <v>0</v>
          </cell>
          <cell r="I1164">
            <v>0</v>
          </cell>
          <cell r="J1164">
            <v>0</v>
          </cell>
          <cell r="K1164">
            <v>0</v>
          </cell>
          <cell r="L1164">
            <v>0</v>
          </cell>
          <cell r="M1164">
            <v>0</v>
          </cell>
          <cell r="N1164">
            <v>0</v>
          </cell>
          <cell r="O1164">
            <v>0</v>
          </cell>
          <cell r="P1164">
            <v>237</v>
          </cell>
          <cell r="Q1164">
            <v>0</v>
          </cell>
          <cell r="R1164">
            <v>0</v>
          </cell>
          <cell r="S1164">
            <v>0</v>
          </cell>
          <cell r="T1164">
            <v>0</v>
          </cell>
          <cell r="U1164">
            <v>-237</v>
          </cell>
          <cell r="V1164">
            <v>0</v>
          </cell>
          <cell r="W1164">
            <v>0</v>
          </cell>
          <cell r="X1164">
            <v>0</v>
          </cell>
          <cell r="Y1164">
            <v>0</v>
          </cell>
          <cell r="Z1164">
            <v>0</v>
          </cell>
          <cell r="AA1164">
            <v>0</v>
          </cell>
          <cell r="AB1164">
            <v>0</v>
          </cell>
          <cell r="AC1164">
            <v>0</v>
          </cell>
          <cell r="AD1164">
            <v>0</v>
          </cell>
          <cell r="AE1164">
            <v>0</v>
          </cell>
          <cell r="AF1164">
            <v>0</v>
          </cell>
          <cell r="AG1164">
            <v>0</v>
          </cell>
          <cell r="AH1164">
            <v>0</v>
          </cell>
          <cell r="AI1164">
            <v>0</v>
          </cell>
          <cell r="AJ1164">
            <v>0</v>
          </cell>
          <cell r="AK1164">
            <v>0</v>
          </cell>
          <cell r="AL1164">
            <v>0</v>
          </cell>
          <cell r="AM1164">
            <v>0</v>
          </cell>
          <cell r="AN1164">
            <v>0</v>
          </cell>
          <cell r="AO1164">
            <v>0</v>
          </cell>
          <cell r="AP1164">
            <v>0</v>
          </cell>
          <cell r="AQ1164">
            <v>0</v>
          </cell>
          <cell r="AR1164">
            <v>0</v>
          </cell>
          <cell r="AS1164" t="e">
            <v>#REF!</v>
          </cell>
          <cell r="AU1164">
            <v>800047326</v>
          </cell>
          <cell r="AV1164" t="str">
            <v xml:space="preserve">GS1 COLOMBIA                            </v>
          </cell>
          <cell r="AW1164">
            <v>3315446</v>
          </cell>
          <cell r="AX1164">
            <v>4153883</v>
          </cell>
          <cell r="AY1164">
            <v>4320000</v>
          </cell>
          <cell r="AZ1164">
            <v>4940100</v>
          </cell>
          <cell r="BA1164">
            <v>16729429</v>
          </cell>
          <cell r="BB1164">
            <v>76269</v>
          </cell>
          <cell r="BC1164">
            <v>589455</v>
          </cell>
          <cell r="BD1164">
            <v>827974</v>
          </cell>
          <cell r="BE1164">
            <v>968635</v>
          </cell>
          <cell r="BF1164">
            <v>2462333</v>
          </cell>
          <cell r="BG1164" t="str">
            <v/>
          </cell>
          <cell r="BH1164" t="str">
            <v/>
          </cell>
        </row>
        <row r="1165">
          <cell r="A1165" t="str">
            <v>2071-087</v>
          </cell>
          <cell r="B1165" t="str">
            <v xml:space="preserve">BTA-CONSORCIO CANALES NAL                         </v>
          </cell>
          <cell r="C1165">
            <v>0</v>
          </cell>
          <cell r="D1165">
            <v>0</v>
          </cell>
          <cell r="E1165">
            <v>0</v>
          </cell>
          <cell r="F1165">
            <v>0</v>
          </cell>
          <cell r="G1165">
            <v>0</v>
          </cell>
          <cell r="H1165">
            <v>0</v>
          </cell>
          <cell r="I1165">
            <v>0</v>
          </cell>
          <cell r="J1165">
            <v>0</v>
          </cell>
          <cell r="K1165">
            <v>0</v>
          </cell>
          <cell r="L1165">
            <v>0</v>
          </cell>
          <cell r="M1165">
            <v>0</v>
          </cell>
          <cell r="N1165">
            <v>0</v>
          </cell>
          <cell r="O1165">
            <v>0</v>
          </cell>
          <cell r="P1165">
            <v>0</v>
          </cell>
          <cell r="Q1165">
            <v>0</v>
          </cell>
          <cell r="R1165">
            <v>0</v>
          </cell>
          <cell r="S1165">
            <v>0</v>
          </cell>
          <cell r="T1165">
            <v>0</v>
          </cell>
          <cell r="U1165">
            <v>0</v>
          </cell>
          <cell r="V1165">
            <v>0</v>
          </cell>
          <cell r="W1165">
            <v>0</v>
          </cell>
          <cell r="X1165">
            <v>0</v>
          </cell>
          <cell r="Y1165">
            <v>0</v>
          </cell>
          <cell r="Z1165">
            <v>0</v>
          </cell>
          <cell r="AA1165">
            <v>0</v>
          </cell>
          <cell r="AB1165">
            <v>0</v>
          </cell>
          <cell r="AC1165">
            <v>0</v>
          </cell>
          <cell r="AD1165">
            <v>0</v>
          </cell>
          <cell r="AE1165">
            <v>0</v>
          </cell>
          <cell r="AF1165">
            <v>0</v>
          </cell>
          <cell r="AG1165">
            <v>0</v>
          </cell>
          <cell r="AH1165">
            <v>0</v>
          </cell>
          <cell r="AI1165">
            <v>0</v>
          </cell>
          <cell r="AJ1165">
            <v>0</v>
          </cell>
          <cell r="AK1165">
            <v>0</v>
          </cell>
          <cell r="AL1165">
            <v>0</v>
          </cell>
          <cell r="AM1165">
            <v>0</v>
          </cell>
          <cell r="AN1165">
            <v>0</v>
          </cell>
          <cell r="AO1165">
            <v>0</v>
          </cell>
          <cell r="AP1165">
            <v>0</v>
          </cell>
          <cell r="AQ1165">
            <v>0</v>
          </cell>
          <cell r="AR1165">
            <v>0</v>
          </cell>
          <cell r="AS1165" t="e">
            <v>#REF!</v>
          </cell>
          <cell r="AU1165" t="str">
            <v/>
          </cell>
          <cell r="AV1165" t="str">
            <v/>
          </cell>
          <cell r="AW1165">
            <v>0</v>
          </cell>
          <cell r="AX1165">
            <v>0</v>
          </cell>
          <cell r="AY1165">
            <v>0</v>
          </cell>
          <cell r="AZ1165">
            <v>0</v>
          </cell>
          <cell r="BA1165">
            <v>0</v>
          </cell>
          <cell r="BB1165">
            <v>0</v>
          </cell>
          <cell r="BC1165">
            <v>0</v>
          </cell>
          <cell r="BD1165">
            <v>0</v>
          </cell>
          <cell r="BE1165">
            <v>0</v>
          </cell>
          <cell r="BF1165">
            <v>0</v>
          </cell>
          <cell r="BG1165" t="str">
            <v/>
          </cell>
          <cell r="BH1165" t="str">
            <v/>
          </cell>
        </row>
        <row r="1166">
          <cell r="A1166" t="str">
            <v>2071-088</v>
          </cell>
          <cell r="B1166" t="str">
            <v xml:space="preserve">BTA TEXAL S.A.                                    </v>
          </cell>
          <cell r="C1166">
            <v>0</v>
          </cell>
          <cell r="D1166">
            <v>0</v>
          </cell>
          <cell r="E1166">
            <v>0</v>
          </cell>
          <cell r="F1166">
            <v>0</v>
          </cell>
          <cell r="G1166">
            <v>0</v>
          </cell>
          <cell r="H1166">
            <v>0</v>
          </cell>
          <cell r="I1166">
            <v>0</v>
          </cell>
          <cell r="J1166">
            <v>0</v>
          </cell>
          <cell r="K1166">
            <v>0</v>
          </cell>
          <cell r="L1166">
            <v>0</v>
          </cell>
          <cell r="M1166">
            <v>0</v>
          </cell>
          <cell r="N1166">
            <v>0</v>
          </cell>
          <cell r="O1166">
            <v>0</v>
          </cell>
          <cell r="P1166">
            <v>0</v>
          </cell>
          <cell r="Q1166">
            <v>0</v>
          </cell>
          <cell r="R1166">
            <v>0</v>
          </cell>
          <cell r="S1166">
            <v>0</v>
          </cell>
          <cell r="T1166">
            <v>0</v>
          </cell>
          <cell r="U1166">
            <v>0</v>
          </cell>
          <cell r="V1166">
            <v>0</v>
          </cell>
          <cell r="W1166">
            <v>0</v>
          </cell>
          <cell r="X1166">
            <v>0</v>
          </cell>
          <cell r="Y1166">
            <v>0</v>
          </cell>
          <cell r="Z1166">
            <v>0</v>
          </cell>
          <cell r="AA1166">
            <v>0</v>
          </cell>
          <cell r="AB1166">
            <v>0</v>
          </cell>
          <cell r="AC1166">
            <v>0</v>
          </cell>
          <cell r="AD1166">
            <v>0</v>
          </cell>
          <cell r="AE1166">
            <v>0</v>
          </cell>
          <cell r="AF1166">
            <v>0</v>
          </cell>
          <cell r="AG1166">
            <v>0</v>
          </cell>
          <cell r="AH1166">
            <v>0</v>
          </cell>
          <cell r="AI1166">
            <v>0</v>
          </cell>
          <cell r="AJ1166">
            <v>0</v>
          </cell>
          <cell r="AK1166">
            <v>0</v>
          </cell>
          <cell r="AL1166">
            <v>0</v>
          </cell>
          <cell r="AM1166">
            <v>0</v>
          </cell>
          <cell r="AN1166">
            <v>0</v>
          </cell>
          <cell r="AO1166">
            <v>0</v>
          </cell>
          <cell r="AP1166">
            <v>0</v>
          </cell>
          <cell r="AQ1166">
            <v>0</v>
          </cell>
          <cell r="AR1166">
            <v>0</v>
          </cell>
          <cell r="AS1166" t="e">
            <v>#REF!</v>
          </cell>
          <cell r="AU1166" t="str">
            <v/>
          </cell>
          <cell r="AV1166" t="str">
            <v/>
          </cell>
          <cell r="AW1166">
            <v>690455</v>
          </cell>
          <cell r="AX1166">
            <v>375000</v>
          </cell>
          <cell r="AY1166">
            <v>0</v>
          </cell>
          <cell r="AZ1166">
            <v>0</v>
          </cell>
          <cell r="BA1166">
            <v>1065455</v>
          </cell>
          <cell r="BB1166">
            <v>49700</v>
          </cell>
          <cell r="BC1166">
            <v>39639.040000000001</v>
          </cell>
          <cell r="BD1166">
            <v>0</v>
          </cell>
          <cell r="BE1166">
            <v>0</v>
          </cell>
          <cell r="BF1166">
            <v>89339.040000000008</v>
          </cell>
          <cell r="BG1166" t="str">
            <v/>
          </cell>
          <cell r="BH1166" t="str">
            <v/>
          </cell>
        </row>
        <row r="1167">
          <cell r="A1167" t="str">
            <v>2071-090</v>
          </cell>
          <cell r="B1167" t="str">
            <v xml:space="preserve">BTA-C.C.SANTAFE                                   </v>
          </cell>
          <cell r="C1167">
            <v>0</v>
          </cell>
          <cell r="D1167">
            <v>0</v>
          </cell>
          <cell r="E1167">
            <v>30952290</v>
          </cell>
          <cell r="F1167">
            <v>10317430</v>
          </cell>
          <cell r="G1167">
            <v>10317430</v>
          </cell>
          <cell r="H1167">
            <v>10317430</v>
          </cell>
          <cell r="I1167">
            <v>10317430</v>
          </cell>
          <cell r="J1167">
            <v>0</v>
          </cell>
          <cell r="K1167">
            <v>20634860</v>
          </cell>
          <cell r="L1167">
            <v>0</v>
          </cell>
          <cell r="M1167">
            <v>20634860</v>
          </cell>
          <cell r="N1167">
            <v>10317430</v>
          </cell>
          <cell r="O1167">
            <v>123809160</v>
          </cell>
          <cell r="P1167">
            <v>5241315</v>
          </cell>
          <cell r="Q1167">
            <v>2820012</v>
          </cell>
          <cell r="R1167">
            <v>6601983</v>
          </cell>
          <cell r="S1167">
            <v>3286922.73</v>
          </cell>
          <cell r="T1167">
            <v>5586635</v>
          </cell>
          <cell r="U1167">
            <v>4228600</v>
          </cell>
          <cell r="V1167">
            <v>4158761</v>
          </cell>
          <cell r="W1167">
            <v>5065891</v>
          </cell>
          <cell r="X1167">
            <v>3833654</v>
          </cell>
          <cell r="Y1167">
            <v>5283774</v>
          </cell>
          <cell r="Z1167">
            <v>5198538</v>
          </cell>
          <cell r="AA1167">
            <v>2907123</v>
          </cell>
          <cell r="AB1167">
            <v>54213208.730000004</v>
          </cell>
          <cell r="AC1167">
            <v>0</v>
          </cell>
          <cell r="AD1167">
            <v>0</v>
          </cell>
          <cell r="AE1167">
            <v>0</v>
          </cell>
          <cell r="AF1167">
            <v>0</v>
          </cell>
          <cell r="AG1167">
            <v>0</v>
          </cell>
          <cell r="AH1167">
            <v>0</v>
          </cell>
          <cell r="AI1167">
            <v>0</v>
          </cell>
          <cell r="AJ1167">
            <v>0</v>
          </cell>
          <cell r="AK1167">
            <v>0</v>
          </cell>
          <cell r="AL1167">
            <v>0</v>
          </cell>
          <cell r="AM1167">
            <v>0</v>
          </cell>
          <cell r="AN1167">
            <v>0</v>
          </cell>
          <cell r="AO1167">
            <v>4138370</v>
          </cell>
          <cell r="AP1167">
            <v>0</v>
          </cell>
          <cell r="AQ1167">
            <v>0</v>
          </cell>
          <cell r="AR1167">
            <v>0</v>
          </cell>
          <cell r="AS1167" t="e">
            <v>#REF!</v>
          </cell>
          <cell r="AU1167">
            <v>900083038</v>
          </cell>
          <cell r="AV1167" t="str">
            <v xml:space="preserve">CENTRO COMERCIAL SANTAFE                </v>
          </cell>
          <cell r="AW1167">
            <v>105202570</v>
          </cell>
          <cell r="AX1167">
            <v>114766440</v>
          </cell>
          <cell r="AY1167">
            <v>95638700</v>
          </cell>
          <cell r="AZ1167">
            <v>119357100</v>
          </cell>
          <cell r="BA1167">
            <v>434964810</v>
          </cell>
          <cell r="BB1167">
            <v>43607806.950000003</v>
          </cell>
          <cell r="BC1167">
            <v>52949443.020000003</v>
          </cell>
          <cell r="BD1167">
            <v>39888260.670000002</v>
          </cell>
          <cell r="BE1167">
            <v>55484796</v>
          </cell>
          <cell r="BF1167">
            <v>191930306.63999999</v>
          </cell>
          <cell r="BG1167" t="str">
            <v/>
          </cell>
          <cell r="BH1167">
            <v>0.43787720335070529</v>
          </cell>
        </row>
        <row r="1168">
          <cell r="A1168" t="str">
            <v>2071-093</v>
          </cell>
          <cell r="B1168" t="str">
            <v xml:space="preserve">2007-MD- EPM TELECOMUNICA                         </v>
          </cell>
          <cell r="C1168">
            <v>0</v>
          </cell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0</v>
          </cell>
          <cell r="M1168">
            <v>0</v>
          </cell>
          <cell r="N1168">
            <v>0</v>
          </cell>
          <cell r="O1168">
            <v>0</v>
          </cell>
          <cell r="P1168">
            <v>0</v>
          </cell>
          <cell r="Q1168">
            <v>0</v>
          </cell>
          <cell r="R1168">
            <v>0</v>
          </cell>
          <cell r="S1168">
            <v>0</v>
          </cell>
          <cell r="T1168">
            <v>0</v>
          </cell>
          <cell r="U1168">
            <v>0</v>
          </cell>
          <cell r="V1168">
            <v>0</v>
          </cell>
          <cell r="W1168">
            <v>0</v>
          </cell>
          <cell r="X1168">
            <v>0</v>
          </cell>
          <cell r="Y1168">
            <v>0</v>
          </cell>
          <cell r="Z1168">
            <v>0</v>
          </cell>
          <cell r="AA1168">
            <v>0</v>
          </cell>
          <cell r="AB1168">
            <v>0</v>
          </cell>
          <cell r="AC1168">
            <v>0</v>
          </cell>
          <cell r="AD1168">
            <v>0</v>
          </cell>
          <cell r="AE1168">
            <v>0</v>
          </cell>
          <cell r="AF1168">
            <v>0</v>
          </cell>
          <cell r="AG1168">
            <v>0</v>
          </cell>
          <cell r="AH1168">
            <v>0</v>
          </cell>
          <cell r="AI1168">
            <v>0</v>
          </cell>
          <cell r="AJ1168">
            <v>0</v>
          </cell>
          <cell r="AK1168">
            <v>0</v>
          </cell>
          <cell r="AL1168">
            <v>0</v>
          </cell>
          <cell r="AM1168">
            <v>0</v>
          </cell>
          <cell r="AN1168">
            <v>0</v>
          </cell>
          <cell r="AO1168">
            <v>15935073</v>
          </cell>
          <cell r="AP1168">
            <v>0</v>
          </cell>
          <cell r="AQ1168">
            <v>0</v>
          </cell>
          <cell r="AR1168">
            <v>0</v>
          </cell>
          <cell r="AS1168" t="e">
            <v>#REF!</v>
          </cell>
          <cell r="AU1168" t="str">
            <v/>
          </cell>
          <cell r="AV1168" t="str">
            <v/>
          </cell>
          <cell r="AW1168">
            <v>0</v>
          </cell>
          <cell r="AX1168">
            <v>0</v>
          </cell>
          <cell r="AY1168">
            <v>0</v>
          </cell>
          <cell r="AZ1168">
            <v>0</v>
          </cell>
          <cell r="BA1168">
            <v>0</v>
          </cell>
          <cell r="BB1168">
            <v>0</v>
          </cell>
          <cell r="BC1168">
            <v>0</v>
          </cell>
          <cell r="BD1168">
            <v>0</v>
          </cell>
          <cell r="BE1168">
            <v>0</v>
          </cell>
          <cell r="BF1168">
            <v>0</v>
          </cell>
          <cell r="BG1168" t="str">
            <v/>
          </cell>
          <cell r="BH1168" t="str">
            <v/>
          </cell>
        </row>
        <row r="1169">
          <cell r="A1169" t="str">
            <v>2071-098</v>
          </cell>
          <cell r="B1169" t="str">
            <v xml:space="preserve">BTA-AON COLOMBIA                                  </v>
          </cell>
          <cell r="C1169">
            <v>0</v>
          </cell>
          <cell r="D1169">
            <v>0</v>
          </cell>
          <cell r="E1169">
            <v>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  <cell r="K1169">
            <v>0</v>
          </cell>
          <cell r="L1169">
            <v>0</v>
          </cell>
          <cell r="M1169">
            <v>0</v>
          </cell>
          <cell r="N1169">
            <v>0</v>
          </cell>
          <cell r="O1169">
            <v>0</v>
          </cell>
          <cell r="P1169">
            <v>0</v>
          </cell>
          <cell r="Q1169">
            <v>0</v>
          </cell>
          <cell r="R1169">
            <v>0</v>
          </cell>
          <cell r="S1169">
            <v>0</v>
          </cell>
          <cell r="T1169">
            <v>0</v>
          </cell>
          <cell r="U1169">
            <v>0</v>
          </cell>
          <cell r="V1169">
            <v>0</v>
          </cell>
          <cell r="W1169">
            <v>0</v>
          </cell>
          <cell r="X1169">
            <v>0</v>
          </cell>
          <cell r="Y1169">
            <v>0</v>
          </cell>
          <cell r="Z1169">
            <v>0</v>
          </cell>
          <cell r="AA1169">
            <v>0</v>
          </cell>
          <cell r="AB1169">
            <v>0</v>
          </cell>
          <cell r="AC1169">
            <v>0</v>
          </cell>
          <cell r="AD1169">
            <v>0</v>
          </cell>
          <cell r="AE1169">
            <v>0</v>
          </cell>
          <cell r="AF1169">
            <v>0</v>
          </cell>
          <cell r="AG1169">
            <v>0</v>
          </cell>
          <cell r="AH1169">
            <v>0</v>
          </cell>
          <cell r="AI1169">
            <v>0</v>
          </cell>
          <cell r="AJ1169">
            <v>0</v>
          </cell>
          <cell r="AK1169">
            <v>0</v>
          </cell>
          <cell r="AL1169">
            <v>0</v>
          </cell>
          <cell r="AM1169">
            <v>0</v>
          </cell>
          <cell r="AN1169">
            <v>0</v>
          </cell>
          <cell r="AO1169">
            <v>0</v>
          </cell>
          <cell r="AP1169">
            <v>0</v>
          </cell>
          <cell r="AQ1169">
            <v>0</v>
          </cell>
          <cell r="AR1169">
            <v>0</v>
          </cell>
          <cell r="AS1169" t="e">
            <v>#REF!</v>
          </cell>
          <cell r="AU1169" t="str">
            <v/>
          </cell>
          <cell r="AV1169" t="str">
            <v/>
          </cell>
          <cell r="AW1169">
            <v>4809805</v>
          </cell>
          <cell r="AX1169">
            <v>5599297</v>
          </cell>
          <cell r="AY1169">
            <v>5372924</v>
          </cell>
          <cell r="AZ1169">
            <v>6160499</v>
          </cell>
          <cell r="BA1169">
            <v>21942525</v>
          </cell>
          <cell r="BB1169">
            <v>100000</v>
          </cell>
          <cell r="BC1169">
            <v>2350255.62</v>
          </cell>
          <cell r="BD1169">
            <v>1804038.05</v>
          </cell>
          <cell r="BE1169">
            <v>1751705</v>
          </cell>
          <cell r="BF1169">
            <v>6005998.6699999999</v>
          </cell>
          <cell r="BG1169" t="str">
            <v/>
          </cell>
          <cell r="BH1169" t="str">
            <v/>
          </cell>
        </row>
        <row r="1170">
          <cell r="A1170" t="str">
            <v>2071-100</v>
          </cell>
          <cell r="B1170" t="str">
            <v xml:space="preserve">BTA-BROOM  COLOMBIA S.A                           </v>
          </cell>
          <cell r="C1170">
            <v>0</v>
          </cell>
          <cell r="D1170">
            <v>0</v>
          </cell>
          <cell r="E1170">
            <v>0</v>
          </cell>
          <cell r="F1170">
            <v>0</v>
          </cell>
          <cell r="G1170">
            <v>0</v>
          </cell>
          <cell r="H1170">
            <v>0</v>
          </cell>
          <cell r="I1170">
            <v>0</v>
          </cell>
          <cell r="J1170">
            <v>0</v>
          </cell>
          <cell r="K1170">
            <v>0</v>
          </cell>
          <cell r="L1170">
            <v>0</v>
          </cell>
          <cell r="M1170">
            <v>0</v>
          </cell>
          <cell r="N1170">
            <v>0</v>
          </cell>
          <cell r="O1170">
            <v>0</v>
          </cell>
          <cell r="P1170">
            <v>0</v>
          </cell>
          <cell r="Q1170">
            <v>0</v>
          </cell>
          <cell r="R1170">
            <v>0</v>
          </cell>
          <cell r="S1170">
            <v>0</v>
          </cell>
          <cell r="T1170">
            <v>0</v>
          </cell>
          <cell r="U1170">
            <v>0</v>
          </cell>
          <cell r="V1170">
            <v>0</v>
          </cell>
          <cell r="W1170">
            <v>0</v>
          </cell>
          <cell r="X1170">
            <v>0</v>
          </cell>
          <cell r="Y1170">
            <v>0</v>
          </cell>
          <cell r="Z1170">
            <v>0</v>
          </cell>
          <cell r="AA1170">
            <v>0</v>
          </cell>
          <cell r="AB1170">
            <v>0</v>
          </cell>
          <cell r="AC1170">
            <v>0</v>
          </cell>
          <cell r="AD1170">
            <v>0</v>
          </cell>
          <cell r="AE1170">
            <v>0</v>
          </cell>
          <cell r="AF1170">
            <v>0</v>
          </cell>
          <cell r="AG1170">
            <v>0</v>
          </cell>
          <cell r="AH1170">
            <v>0</v>
          </cell>
          <cell r="AI1170">
            <v>0</v>
          </cell>
          <cell r="AJ1170">
            <v>0</v>
          </cell>
          <cell r="AK1170">
            <v>0</v>
          </cell>
          <cell r="AL1170">
            <v>0</v>
          </cell>
          <cell r="AM1170">
            <v>0</v>
          </cell>
          <cell r="AN1170">
            <v>0</v>
          </cell>
          <cell r="AO1170">
            <v>0</v>
          </cell>
          <cell r="AP1170">
            <v>0</v>
          </cell>
          <cell r="AQ1170">
            <v>0</v>
          </cell>
          <cell r="AR1170">
            <v>0</v>
          </cell>
          <cell r="AS1170" t="e">
            <v>#REF!</v>
          </cell>
          <cell r="AU1170">
            <v>830113435</v>
          </cell>
          <cell r="AV1170" t="str">
            <v xml:space="preserve">BROOM DE COLOMBIA S.A.                  </v>
          </cell>
          <cell r="AW1170">
            <v>817686</v>
          </cell>
          <cell r="AX1170">
            <v>2527668</v>
          </cell>
          <cell r="AY1170">
            <v>3123233</v>
          </cell>
          <cell r="AZ1170">
            <v>3330738.45</v>
          </cell>
          <cell r="BA1170">
            <v>9799325.4499999993</v>
          </cell>
          <cell r="BB1170">
            <v>15038</v>
          </cell>
          <cell r="BC1170">
            <v>821546.25</v>
          </cell>
          <cell r="BD1170">
            <v>979129.6</v>
          </cell>
          <cell r="BE1170">
            <v>604165</v>
          </cell>
          <cell r="BF1170">
            <v>2419878.85</v>
          </cell>
          <cell r="BG1170" t="str">
            <v/>
          </cell>
          <cell r="BH1170" t="str">
            <v/>
          </cell>
        </row>
        <row r="1171">
          <cell r="A1171" t="str">
            <v>2071-102</v>
          </cell>
          <cell r="B1171" t="str">
            <v xml:space="preserve">BTA-MAKRO COMPUTO                                 </v>
          </cell>
          <cell r="C1171">
            <v>393780</v>
          </cell>
          <cell r="D1171">
            <v>393780</v>
          </cell>
          <cell r="E1171">
            <v>393780</v>
          </cell>
          <cell r="F1171">
            <v>393780</v>
          </cell>
          <cell r="G1171">
            <v>787560</v>
          </cell>
          <cell r="H1171">
            <v>0</v>
          </cell>
          <cell r="I1171">
            <v>393780</v>
          </cell>
          <cell r="J1171">
            <v>0</v>
          </cell>
          <cell r="K1171">
            <v>0</v>
          </cell>
          <cell r="L1171">
            <v>413200</v>
          </cell>
          <cell r="M1171">
            <v>413200</v>
          </cell>
          <cell r="N1171">
            <v>413200</v>
          </cell>
          <cell r="O1171">
            <v>3996060</v>
          </cell>
          <cell r="P1171">
            <v>47831</v>
          </cell>
          <cell r="Q1171">
            <v>50178</v>
          </cell>
          <cell r="R1171">
            <v>467767</v>
          </cell>
          <cell r="S1171">
            <v>279748.69</v>
          </cell>
          <cell r="T1171">
            <v>157985</v>
          </cell>
          <cell r="U1171">
            <v>47456</v>
          </cell>
          <cell r="V1171">
            <v>11100</v>
          </cell>
          <cell r="W1171">
            <v>63726</v>
          </cell>
          <cell r="X1171">
            <v>4028</v>
          </cell>
          <cell r="Y1171">
            <v>39940</v>
          </cell>
          <cell r="Z1171">
            <v>48252</v>
          </cell>
          <cell r="AA1171">
            <v>56999</v>
          </cell>
          <cell r="AB1171">
            <v>1275010.69</v>
          </cell>
          <cell r="AC1171">
            <v>0</v>
          </cell>
          <cell r="AD1171">
            <v>0</v>
          </cell>
          <cell r="AE1171">
            <v>0</v>
          </cell>
          <cell r="AF1171">
            <v>0</v>
          </cell>
          <cell r="AG1171">
            <v>0</v>
          </cell>
          <cell r="AH1171">
            <v>0</v>
          </cell>
          <cell r="AI1171">
            <v>0</v>
          </cell>
          <cell r="AJ1171">
            <v>0</v>
          </cell>
          <cell r="AK1171">
            <v>0</v>
          </cell>
          <cell r="AL1171">
            <v>0</v>
          </cell>
          <cell r="AM1171">
            <v>0</v>
          </cell>
          <cell r="AN1171">
            <v>0</v>
          </cell>
          <cell r="AO1171">
            <v>845687</v>
          </cell>
          <cell r="AP1171">
            <v>0</v>
          </cell>
          <cell r="AQ1171">
            <v>0</v>
          </cell>
          <cell r="AR1171">
            <v>0</v>
          </cell>
          <cell r="AS1171" t="e">
            <v>#REF!</v>
          </cell>
          <cell r="AU1171">
            <v>800200336</v>
          </cell>
          <cell r="AV1171" t="str">
            <v xml:space="preserve">MAKRO COMPUTO S.A.                      </v>
          </cell>
          <cell r="AW1171">
            <v>3070785</v>
          </cell>
          <cell r="AX1171">
            <v>2675595</v>
          </cell>
          <cell r="AY1171">
            <v>4500720</v>
          </cell>
          <cell r="AZ1171">
            <v>3965832</v>
          </cell>
          <cell r="BA1171">
            <v>14212932</v>
          </cell>
          <cell r="BB1171">
            <v>81589.03</v>
          </cell>
          <cell r="BC1171">
            <v>54161.599999999999</v>
          </cell>
          <cell r="BD1171">
            <v>568731</v>
          </cell>
          <cell r="BE1171">
            <v>620322</v>
          </cell>
          <cell r="BF1171">
            <v>1324803.6299999999</v>
          </cell>
          <cell r="BG1171" t="str">
            <v/>
          </cell>
          <cell r="BH1171">
            <v>0.31906695344914737</v>
          </cell>
        </row>
        <row r="1172">
          <cell r="A1172" t="str">
            <v>2071-103</v>
          </cell>
          <cell r="B1172" t="str">
            <v xml:space="preserve">BTA-DIEBOLD COLOMBIA S.A.                         </v>
          </cell>
          <cell r="C1172">
            <v>0</v>
          </cell>
          <cell r="D1172">
            <v>0</v>
          </cell>
          <cell r="E1172">
            <v>0</v>
          </cell>
          <cell r="F1172">
            <v>0</v>
          </cell>
          <cell r="G1172">
            <v>0</v>
          </cell>
          <cell r="H1172">
            <v>0</v>
          </cell>
          <cell r="I1172">
            <v>0</v>
          </cell>
          <cell r="J1172">
            <v>0</v>
          </cell>
          <cell r="K1172">
            <v>0</v>
          </cell>
          <cell r="L1172">
            <v>0</v>
          </cell>
          <cell r="M1172">
            <v>0</v>
          </cell>
          <cell r="N1172">
            <v>0</v>
          </cell>
          <cell r="O1172">
            <v>0</v>
          </cell>
          <cell r="P1172">
            <v>0</v>
          </cell>
          <cell r="Q1172">
            <v>0</v>
          </cell>
          <cell r="R1172">
            <v>0</v>
          </cell>
          <cell r="S1172">
            <v>0</v>
          </cell>
          <cell r="T1172">
            <v>0</v>
          </cell>
          <cell r="U1172">
            <v>0</v>
          </cell>
          <cell r="V1172">
            <v>0</v>
          </cell>
          <cell r="W1172">
            <v>0</v>
          </cell>
          <cell r="X1172">
            <v>0</v>
          </cell>
          <cell r="Y1172">
            <v>0</v>
          </cell>
          <cell r="Z1172">
            <v>0</v>
          </cell>
          <cell r="AA1172">
            <v>0</v>
          </cell>
          <cell r="AB1172">
            <v>0</v>
          </cell>
          <cell r="AC1172">
            <v>0</v>
          </cell>
          <cell r="AD1172">
            <v>0</v>
          </cell>
          <cell r="AE1172">
            <v>0</v>
          </cell>
          <cell r="AF1172">
            <v>0</v>
          </cell>
          <cell r="AG1172">
            <v>0</v>
          </cell>
          <cell r="AH1172">
            <v>0</v>
          </cell>
          <cell r="AI1172">
            <v>0</v>
          </cell>
          <cell r="AJ1172">
            <v>0</v>
          </cell>
          <cell r="AK1172">
            <v>0</v>
          </cell>
          <cell r="AL1172">
            <v>0</v>
          </cell>
          <cell r="AM1172">
            <v>0</v>
          </cell>
          <cell r="AN1172">
            <v>0</v>
          </cell>
          <cell r="AO1172">
            <v>0</v>
          </cell>
          <cell r="AP1172">
            <v>0</v>
          </cell>
          <cell r="AQ1172">
            <v>0</v>
          </cell>
          <cell r="AR1172">
            <v>0</v>
          </cell>
          <cell r="AS1172" t="e">
            <v>#REF!</v>
          </cell>
          <cell r="AU1172" t="str">
            <v/>
          </cell>
          <cell r="AV1172" t="str">
            <v/>
          </cell>
          <cell r="AW1172">
            <v>1620060</v>
          </cell>
          <cell r="AX1172">
            <v>0</v>
          </cell>
          <cell r="AY1172">
            <v>0</v>
          </cell>
          <cell r="AZ1172">
            <v>0</v>
          </cell>
          <cell r="BA1172">
            <v>1620060</v>
          </cell>
          <cell r="BB1172">
            <v>23000</v>
          </cell>
          <cell r="BC1172">
            <v>0</v>
          </cell>
          <cell r="BD1172">
            <v>0</v>
          </cell>
          <cell r="BE1172">
            <v>0</v>
          </cell>
          <cell r="BF1172">
            <v>23000</v>
          </cell>
          <cell r="BG1172" t="str">
            <v/>
          </cell>
          <cell r="BH1172" t="str">
            <v/>
          </cell>
        </row>
        <row r="1173">
          <cell r="A1173" t="str">
            <v>2071-108</v>
          </cell>
          <cell r="B1173" t="str">
            <v xml:space="preserve">BTA-IGLESIA DE DIOS MINIS                         </v>
          </cell>
          <cell r="C1173">
            <v>0</v>
          </cell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  <cell r="I1173">
            <v>0</v>
          </cell>
          <cell r="J1173">
            <v>0</v>
          </cell>
          <cell r="K1173">
            <v>0</v>
          </cell>
          <cell r="L1173">
            <v>0</v>
          </cell>
          <cell r="M1173">
            <v>0</v>
          </cell>
          <cell r="N1173">
            <v>0</v>
          </cell>
          <cell r="O1173">
            <v>0</v>
          </cell>
          <cell r="P1173">
            <v>0</v>
          </cell>
          <cell r="Q1173">
            <v>0</v>
          </cell>
          <cell r="R1173">
            <v>0</v>
          </cell>
          <cell r="S1173">
            <v>0</v>
          </cell>
          <cell r="T1173">
            <v>0</v>
          </cell>
          <cell r="U1173">
            <v>0</v>
          </cell>
          <cell r="V1173">
            <v>0</v>
          </cell>
          <cell r="W1173">
            <v>0</v>
          </cell>
          <cell r="X1173">
            <v>0</v>
          </cell>
          <cell r="Y1173">
            <v>0</v>
          </cell>
          <cell r="Z1173">
            <v>0</v>
          </cell>
          <cell r="AA1173">
            <v>0</v>
          </cell>
          <cell r="AB1173">
            <v>0</v>
          </cell>
          <cell r="AC1173">
            <v>0</v>
          </cell>
          <cell r="AD1173">
            <v>0</v>
          </cell>
          <cell r="AE1173">
            <v>0</v>
          </cell>
          <cell r="AF1173">
            <v>0</v>
          </cell>
          <cell r="AG1173">
            <v>0</v>
          </cell>
          <cell r="AH1173">
            <v>0</v>
          </cell>
          <cell r="AI1173">
            <v>0</v>
          </cell>
          <cell r="AJ1173">
            <v>0</v>
          </cell>
          <cell r="AK1173">
            <v>0</v>
          </cell>
          <cell r="AL1173">
            <v>0</v>
          </cell>
          <cell r="AM1173">
            <v>0</v>
          </cell>
          <cell r="AN1173">
            <v>0</v>
          </cell>
          <cell r="AO1173">
            <v>0</v>
          </cell>
          <cell r="AP1173">
            <v>0</v>
          </cell>
          <cell r="AQ1173">
            <v>0</v>
          </cell>
          <cell r="AR1173">
            <v>0</v>
          </cell>
          <cell r="AS1173" t="e">
            <v>#REF!</v>
          </cell>
          <cell r="AU1173" t="str">
            <v/>
          </cell>
          <cell r="AV1173" t="str">
            <v/>
          </cell>
          <cell r="AW1173">
            <v>6635000</v>
          </cell>
          <cell r="AX1173">
            <v>6384000</v>
          </cell>
          <cell r="AY1173">
            <v>5031000</v>
          </cell>
          <cell r="AZ1173">
            <v>5346000</v>
          </cell>
          <cell r="BA1173">
            <v>23396000</v>
          </cell>
          <cell r="BB1173">
            <v>546151.65</v>
          </cell>
          <cell r="BC1173">
            <v>656287.69999999995</v>
          </cell>
          <cell r="BD1173">
            <v>1333652</v>
          </cell>
          <cell r="BE1173">
            <v>990633</v>
          </cell>
          <cell r="BF1173">
            <v>3526724.35</v>
          </cell>
          <cell r="BG1173" t="str">
            <v/>
          </cell>
          <cell r="BH1173" t="str">
            <v/>
          </cell>
        </row>
        <row r="1174">
          <cell r="A1174" t="str">
            <v>2071-110</v>
          </cell>
          <cell r="B1174" t="str">
            <v xml:space="preserve">BTA-DATA TOOLS                                    </v>
          </cell>
          <cell r="C1174">
            <v>0</v>
          </cell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I1174">
            <v>0</v>
          </cell>
          <cell r="J1174">
            <v>0</v>
          </cell>
          <cell r="K1174">
            <v>0</v>
          </cell>
          <cell r="L1174">
            <v>0</v>
          </cell>
          <cell r="M1174">
            <v>0</v>
          </cell>
          <cell r="N1174">
            <v>0</v>
          </cell>
          <cell r="O1174">
            <v>0</v>
          </cell>
          <cell r="P1174">
            <v>0</v>
          </cell>
          <cell r="Q1174">
            <v>0</v>
          </cell>
          <cell r="R1174">
            <v>0</v>
          </cell>
          <cell r="S1174">
            <v>0</v>
          </cell>
          <cell r="T1174">
            <v>0</v>
          </cell>
          <cell r="U1174">
            <v>0</v>
          </cell>
          <cell r="V1174">
            <v>0</v>
          </cell>
          <cell r="W1174">
            <v>0</v>
          </cell>
          <cell r="X1174">
            <v>0</v>
          </cell>
          <cell r="Y1174">
            <v>0</v>
          </cell>
          <cell r="Z1174">
            <v>0</v>
          </cell>
          <cell r="AA1174">
            <v>0</v>
          </cell>
          <cell r="AB1174">
            <v>0</v>
          </cell>
          <cell r="AC1174">
            <v>0</v>
          </cell>
          <cell r="AD1174">
            <v>0</v>
          </cell>
          <cell r="AE1174">
            <v>0</v>
          </cell>
          <cell r="AF1174">
            <v>0</v>
          </cell>
          <cell r="AG1174">
            <v>0</v>
          </cell>
          <cell r="AH1174">
            <v>0</v>
          </cell>
          <cell r="AI1174">
            <v>0</v>
          </cell>
          <cell r="AJ1174">
            <v>0</v>
          </cell>
          <cell r="AK1174">
            <v>0</v>
          </cell>
          <cell r="AL1174">
            <v>0</v>
          </cell>
          <cell r="AM1174">
            <v>0</v>
          </cell>
          <cell r="AN1174">
            <v>0</v>
          </cell>
          <cell r="AO1174">
            <v>0</v>
          </cell>
          <cell r="AP1174">
            <v>0</v>
          </cell>
          <cell r="AQ1174">
            <v>0</v>
          </cell>
          <cell r="AR1174">
            <v>0</v>
          </cell>
          <cell r="AS1174" t="e">
            <v>#REF!</v>
          </cell>
          <cell r="AU1174" t="str">
            <v/>
          </cell>
          <cell r="AV1174" t="str">
            <v/>
          </cell>
          <cell r="AW1174">
            <v>1413757</v>
          </cell>
          <cell r="AX1174">
            <v>1516453</v>
          </cell>
          <cell r="AY1174">
            <v>0</v>
          </cell>
          <cell r="AZ1174">
            <v>0</v>
          </cell>
          <cell r="BA1174">
            <v>2930210</v>
          </cell>
          <cell r="BB1174">
            <v>56800</v>
          </cell>
          <cell r="BC1174">
            <v>19071</v>
          </cell>
          <cell r="BD1174">
            <v>0</v>
          </cell>
          <cell r="BE1174">
            <v>0</v>
          </cell>
          <cell r="BF1174">
            <v>75871</v>
          </cell>
          <cell r="BG1174" t="str">
            <v/>
          </cell>
          <cell r="BH1174" t="str">
            <v/>
          </cell>
        </row>
        <row r="1175">
          <cell r="A1175" t="str">
            <v>2071-111</v>
          </cell>
          <cell r="B1175" t="str">
            <v xml:space="preserve">BTA-EDIFICIO TORRE 85                             </v>
          </cell>
          <cell r="C1175">
            <v>0</v>
          </cell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  <cell r="I1175">
            <v>0</v>
          </cell>
          <cell r="J1175">
            <v>0</v>
          </cell>
          <cell r="K1175">
            <v>0</v>
          </cell>
          <cell r="L1175">
            <v>0</v>
          </cell>
          <cell r="M1175">
            <v>0</v>
          </cell>
          <cell r="N1175">
            <v>0</v>
          </cell>
          <cell r="O1175">
            <v>0</v>
          </cell>
          <cell r="P1175">
            <v>0</v>
          </cell>
          <cell r="Q1175">
            <v>0</v>
          </cell>
          <cell r="R1175">
            <v>0</v>
          </cell>
          <cell r="S1175">
            <v>0</v>
          </cell>
          <cell r="T1175">
            <v>0</v>
          </cell>
          <cell r="U1175">
            <v>0</v>
          </cell>
          <cell r="V1175">
            <v>0</v>
          </cell>
          <cell r="W1175">
            <v>0</v>
          </cell>
          <cell r="X1175">
            <v>0</v>
          </cell>
          <cell r="Y1175">
            <v>0</v>
          </cell>
          <cell r="Z1175">
            <v>0</v>
          </cell>
          <cell r="AA1175">
            <v>0</v>
          </cell>
          <cell r="AB1175">
            <v>0</v>
          </cell>
          <cell r="AC1175">
            <v>0</v>
          </cell>
          <cell r="AD1175">
            <v>0</v>
          </cell>
          <cell r="AE1175">
            <v>0</v>
          </cell>
          <cell r="AF1175">
            <v>0</v>
          </cell>
          <cell r="AG1175">
            <v>0</v>
          </cell>
          <cell r="AH1175">
            <v>0</v>
          </cell>
          <cell r="AI1175">
            <v>0</v>
          </cell>
          <cell r="AJ1175">
            <v>0</v>
          </cell>
          <cell r="AK1175">
            <v>0</v>
          </cell>
          <cell r="AL1175">
            <v>0</v>
          </cell>
          <cell r="AM1175">
            <v>0</v>
          </cell>
          <cell r="AN1175">
            <v>0</v>
          </cell>
          <cell r="AO1175">
            <v>0</v>
          </cell>
          <cell r="AP1175">
            <v>0</v>
          </cell>
          <cell r="AQ1175">
            <v>0</v>
          </cell>
          <cell r="AR1175">
            <v>0</v>
          </cell>
          <cell r="AS1175" t="e">
            <v>#REF!</v>
          </cell>
          <cell r="AU1175" t="str">
            <v/>
          </cell>
          <cell r="AV1175" t="str">
            <v/>
          </cell>
          <cell r="AW1175">
            <v>7772640</v>
          </cell>
          <cell r="AX1175">
            <v>0</v>
          </cell>
          <cell r="AY1175">
            <v>0</v>
          </cell>
          <cell r="AZ1175">
            <v>0</v>
          </cell>
          <cell r="BA1175">
            <v>7772640</v>
          </cell>
          <cell r="BB1175">
            <v>1936617</v>
          </cell>
          <cell r="BC1175">
            <v>0</v>
          </cell>
          <cell r="BD1175">
            <v>0</v>
          </cell>
          <cell r="BE1175">
            <v>0</v>
          </cell>
          <cell r="BF1175">
            <v>1936617</v>
          </cell>
          <cell r="BG1175" t="str">
            <v/>
          </cell>
          <cell r="BH1175" t="str">
            <v/>
          </cell>
        </row>
        <row r="1176">
          <cell r="A1176" t="str">
            <v>2071-114</v>
          </cell>
          <cell r="B1176" t="str">
            <v xml:space="preserve">BTA-EDUPARQUES                                    </v>
          </cell>
          <cell r="C1176">
            <v>0</v>
          </cell>
          <cell r="D1176">
            <v>2732605</v>
          </cell>
          <cell r="E1176">
            <v>0</v>
          </cell>
          <cell r="F1176">
            <v>2732605</v>
          </cell>
          <cell r="G1176">
            <v>2785618</v>
          </cell>
          <cell r="H1176">
            <v>0</v>
          </cell>
          <cell r="I1176">
            <v>0</v>
          </cell>
          <cell r="J1176">
            <v>2785618</v>
          </cell>
          <cell r="K1176">
            <v>0</v>
          </cell>
          <cell r="L1176">
            <v>2785618</v>
          </cell>
          <cell r="M1176">
            <v>0</v>
          </cell>
          <cell r="N1176">
            <v>2785618</v>
          </cell>
          <cell r="O1176">
            <v>16607682</v>
          </cell>
          <cell r="P1176">
            <v>833721</v>
          </cell>
          <cell r="Q1176">
            <v>698430</v>
          </cell>
          <cell r="R1176">
            <v>628217</v>
          </cell>
          <cell r="S1176">
            <v>968160.97</v>
          </cell>
          <cell r="T1176">
            <v>1321006</v>
          </cell>
          <cell r="U1176">
            <v>246813</v>
          </cell>
          <cell r="V1176">
            <v>1052217</v>
          </cell>
          <cell r="W1176">
            <v>301839</v>
          </cell>
          <cell r="X1176">
            <v>755912</v>
          </cell>
          <cell r="Y1176">
            <v>876588</v>
          </cell>
          <cell r="Z1176">
            <v>735809</v>
          </cell>
          <cell r="AA1176">
            <v>656955</v>
          </cell>
          <cell r="AB1176">
            <v>9075667.9699999988</v>
          </cell>
          <cell r="AC1176">
            <v>0</v>
          </cell>
          <cell r="AD1176">
            <v>0</v>
          </cell>
          <cell r="AE1176">
            <v>0</v>
          </cell>
          <cell r="AF1176">
            <v>0</v>
          </cell>
          <cell r="AG1176">
            <v>0</v>
          </cell>
          <cell r="AH1176">
            <v>0</v>
          </cell>
          <cell r="AI1176">
            <v>0</v>
          </cell>
          <cell r="AJ1176">
            <v>0</v>
          </cell>
          <cell r="AK1176">
            <v>0</v>
          </cell>
          <cell r="AL1176">
            <v>0</v>
          </cell>
          <cell r="AM1176">
            <v>0</v>
          </cell>
          <cell r="AN1176">
            <v>0</v>
          </cell>
          <cell r="AO1176">
            <v>9359676</v>
          </cell>
          <cell r="AP1176">
            <v>0</v>
          </cell>
          <cell r="AQ1176">
            <v>0</v>
          </cell>
          <cell r="AR1176">
            <v>0</v>
          </cell>
          <cell r="AS1176" t="e">
            <v>#REF!</v>
          </cell>
          <cell r="AU1176">
            <v>860078643</v>
          </cell>
          <cell r="AV1176" t="str">
            <v xml:space="preserve">POLITECNICO GRANCOLOMBIANO              </v>
          </cell>
          <cell r="AW1176">
            <v>12000000</v>
          </cell>
          <cell r="AX1176">
            <v>12192000</v>
          </cell>
          <cell r="AY1176">
            <v>14998408</v>
          </cell>
          <cell r="AZ1176">
            <v>15559204</v>
          </cell>
          <cell r="BA1176">
            <v>54749612</v>
          </cell>
          <cell r="BB1176">
            <v>1035699.85</v>
          </cell>
          <cell r="BC1176">
            <v>6717571.7199999997</v>
          </cell>
          <cell r="BD1176">
            <v>4414177.78</v>
          </cell>
          <cell r="BE1176">
            <v>8328165</v>
          </cell>
          <cell r="BF1176">
            <v>20495614.350000001</v>
          </cell>
          <cell r="BG1176" t="str">
            <v/>
          </cell>
          <cell r="BH1176">
            <v>0.54647409373565792</v>
          </cell>
        </row>
        <row r="1177">
          <cell r="A1177" t="str">
            <v>2071-115</v>
          </cell>
          <cell r="B1177" t="str">
            <v xml:space="preserve">BTA-UNIVERSIDAD DE LOS AN                         </v>
          </cell>
          <cell r="C1177">
            <v>0</v>
          </cell>
          <cell r="D1177">
            <v>0</v>
          </cell>
          <cell r="E1177">
            <v>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  <cell r="K1177">
            <v>0</v>
          </cell>
          <cell r="L1177">
            <v>0</v>
          </cell>
          <cell r="M1177">
            <v>0</v>
          </cell>
          <cell r="N1177">
            <v>0</v>
          </cell>
          <cell r="O1177">
            <v>0</v>
          </cell>
          <cell r="P1177">
            <v>0</v>
          </cell>
          <cell r="Q1177">
            <v>0</v>
          </cell>
          <cell r="R1177">
            <v>0</v>
          </cell>
          <cell r="S1177">
            <v>0</v>
          </cell>
          <cell r="T1177">
            <v>0</v>
          </cell>
          <cell r="U1177">
            <v>0</v>
          </cell>
          <cell r="V1177">
            <v>0</v>
          </cell>
          <cell r="W1177">
            <v>0</v>
          </cell>
          <cell r="X1177">
            <v>0</v>
          </cell>
          <cell r="Y1177">
            <v>0</v>
          </cell>
          <cell r="Z1177">
            <v>0</v>
          </cell>
          <cell r="AA1177">
            <v>0</v>
          </cell>
          <cell r="AB1177">
            <v>0</v>
          </cell>
          <cell r="AC1177">
            <v>0</v>
          </cell>
          <cell r="AD1177">
            <v>0</v>
          </cell>
          <cell r="AE1177">
            <v>0</v>
          </cell>
          <cell r="AF1177">
            <v>0</v>
          </cell>
          <cell r="AG1177">
            <v>0</v>
          </cell>
          <cell r="AH1177">
            <v>0</v>
          </cell>
          <cell r="AI1177">
            <v>0</v>
          </cell>
          <cell r="AJ1177">
            <v>0</v>
          </cell>
          <cell r="AK1177">
            <v>0</v>
          </cell>
          <cell r="AL1177">
            <v>0</v>
          </cell>
          <cell r="AM1177">
            <v>0</v>
          </cell>
          <cell r="AN1177">
            <v>0</v>
          </cell>
          <cell r="AO1177">
            <v>0</v>
          </cell>
          <cell r="AP1177">
            <v>0</v>
          </cell>
          <cell r="AQ1177">
            <v>0</v>
          </cell>
          <cell r="AR1177">
            <v>0</v>
          </cell>
          <cell r="AS1177" t="e">
            <v>#REF!</v>
          </cell>
          <cell r="AU1177" t="str">
            <v/>
          </cell>
          <cell r="AV1177" t="str">
            <v/>
          </cell>
          <cell r="AW1177">
            <v>56783215</v>
          </cell>
          <cell r="AX1177">
            <v>136071241</v>
          </cell>
          <cell r="AY1177">
            <v>185326596</v>
          </cell>
          <cell r="AZ1177">
            <v>132740046</v>
          </cell>
          <cell r="BA1177">
            <v>510921098</v>
          </cell>
          <cell r="BB1177">
            <v>33624064.770000003</v>
          </cell>
          <cell r="BC1177">
            <v>40341678.200000003</v>
          </cell>
          <cell r="BD1177">
            <v>38222236.539999999</v>
          </cell>
          <cell r="BE1177">
            <v>40892999</v>
          </cell>
          <cell r="BF1177">
            <v>153080978.50999999</v>
          </cell>
          <cell r="BG1177" t="str">
            <v/>
          </cell>
          <cell r="BH1177" t="str">
            <v/>
          </cell>
        </row>
        <row r="1178">
          <cell r="A1178" t="str">
            <v>2071-116</v>
          </cell>
          <cell r="B1178" t="str">
            <v xml:space="preserve">BTA-ECOP SA                                       </v>
          </cell>
          <cell r="C1178">
            <v>216700</v>
          </cell>
          <cell r="D1178">
            <v>216700</v>
          </cell>
          <cell r="E1178">
            <v>216700</v>
          </cell>
          <cell r="F1178">
            <v>216700</v>
          </cell>
          <cell r="G1178">
            <v>216700</v>
          </cell>
          <cell r="H1178">
            <v>216700</v>
          </cell>
          <cell r="I1178">
            <v>0</v>
          </cell>
          <cell r="J1178">
            <v>0</v>
          </cell>
          <cell r="K1178">
            <v>0</v>
          </cell>
          <cell r="L1178">
            <v>0</v>
          </cell>
          <cell r="M1178">
            <v>0</v>
          </cell>
          <cell r="N1178">
            <v>0</v>
          </cell>
          <cell r="O1178">
            <v>1300200</v>
          </cell>
          <cell r="P1178">
            <v>90270</v>
          </cell>
          <cell r="Q1178">
            <v>25468</v>
          </cell>
          <cell r="R1178">
            <v>42650</v>
          </cell>
          <cell r="S1178">
            <v>51384.08</v>
          </cell>
          <cell r="T1178">
            <v>1185</v>
          </cell>
          <cell r="U1178">
            <v>0</v>
          </cell>
          <cell r="V1178">
            <v>127949</v>
          </cell>
          <cell r="W1178">
            <v>63771</v>
          </cell>
          <cell r="X1178">
            <v>0</v>
          </cell>
          <cell r="Y1178">
            <v>0</v>
          </cell>
          <cell r="Z1178">
            <v>0</v>
          </cell>
          <cell r="AA1178">
            <v>0</v>
          </cell>
          <cell r="AB1178">
            <v>402677.08</v>
          </cell>
          <cell r="AC1178">
            <v>0</v>
          </cell>
          <cell r="AD1178">
            <v>0</v>
          </cell>
          <cell r="AE1178">
            <v>0</v>
          </cell>
          <cell r="AF1178">
            <v>0</v>
          </cell>
          <cell r="AG1178">
            <v>0</v>
          </cell>
          <cell r="AH1178">
            <v>0</v>
          </cell>
          <cell r="AI1178">
            <v>0</v>
          </cell>
          <cell r="AJ1178">
            <v>0</v>
          </cell>
          <cell r="AK1178">
            <v>0</v>
          </cell>
          <cell r="AL1178">
            <v>0</v>
          </cell>
          <cell r="AM1178">
            <v>0</v>
          </cell>
          <cell r="AN1178">
            <v>0</v>
          </cell>
          <cell r="AO1178">
            <v>0</v>
          </cell>
          <cell r="AP1178">
            <v>0</v>
          </cell>
          <cell r="AQ1178">
            <v>0</v>
          </cell>
          <cell r="AR1178">
            <v>0</v>
          </cell>
          <cell r="AS1178" t="e">
            <v>#REF!</v>
          </cell>
          <cell r="AU1178">
            <v>830091545</v>
          </cell>
          <cell r="AV1178" t="str">
            <v>EMPRESA COLOMBIANA DE OPERACIONES PETROL</v>
          </cell>
          <cell r="AW1178">
            <v>1260000</v>
          </cell>
          <cell r="AX1178">
            <v>1292850</v>
          </cell>
          <cell r="AY1178">
            <v>1544541.9</v>
          </cell>
          <cell r="AZ1178">
            <v>2412396.5</v>
          </cell>
          <cell r="BA1178">
            <v>6509788.4000000004</v>
          </cell>
          <cell r="BB1178">
            <v>111010.32</v>
          </cell>
          <cell r="BC1178">
            <v>1103625.28</v>
          </cell>
          <cell r="BD1178">
            <v>974842.69</v>
          </cell>
          <cell r="BE1178">
            <v>587720</v>
          </cell>
          <cell r="BF1178">
            <v>2777198.29</v>
          </cell>
          <cell r="BG1178" t="str">
            <v/>
          </cell>
          <cell r="BH1178">
            <v>0.3097039532379634</v>
          </cell>
        </row>
        <row r="1179">
          <cell r="A1179" t="str">
            <v>2071-119</v>
          </cell>
          <cell r="B1179" t="str">
            <v xml:space="preserve">BTA-C.C.GRAN ESTACION                             </v>
          </cell>
          <cell r="C1179">
            <v>0</v>
          </cell>
          <cell r="D1179">
            <v>8328914</v>
          </cell>
          <cell r="E1179">
            <v>4164457</v>
          </cell>
          <cell r="F1179">
            <v>0</v>
          </cell>
          <cell r="G1179">
            <v>4164457</v>
          </cell>
          <cell r="H1179">
            <v>8328914</v>
          </cell>
          <cell r="I1179">
            <v>0</v>
          </cell>
          <cell r="J1179">
            <v>8409704</v>
          </cell>
          <cell r="K1179">
            <v>4245247</v>
          </cell>
          <cell r="L1179">
            <v>4245247</v>
          </cell>
          <cell r="M1179">
            <v>0</v>
          </cell>
          <cell r="N1179">
            <v>4245247</v>
          </cell>
          <cell r="O1179">
            <v>46132187</v>
          </cell>
          <cell r="P1179">
            <v>4313769</v>
          </cell>
          <cell r="Q1179">
            <v>2354535</v>
          </cell>
          <cell r="R1179">
            <v>3331326</v>
          </cell>
          <cell r="S1179">
            <v>2347735.67</v>
          </cell>
          <cell r="T1179">
            <v>3628385</v>
          </cell>
          <cell r="U1179">
            <v>3742783</v>
          </cell>
          <cell r="V1179">
            <v>2439487</v>
          </cell>
          <cell r="W1179">
            <v>3349941</v>
          </cell>
          <cell r="X1179">
            <v>3998390</v>
          </cell>
          <cell r="Y1179">
            <v>4242316</v>
          </cell>
          <cell r="Z1179">
            <v>2510661</v>
          </cell>
          <cell r="AA1179">
            <v>3642764</v>
          </cell>
          <cell r="AB1179">
            <v>39902092.670000002</v>
          </cell>
          <cell r="AC1179">
            <v>0</v>
          </cell>
          <cell r="AD1179">
            <v>0</v>
          </cell>
          <cell r="AE1179">
            <v>0</v>
          </cell>
          <cell r="AF1179">
            <v>0</v>
          </cell>
          <cell r="AG1179">
            <v>0</v>
          </cell>
          <cell r="AH1179">
            <v>0</v>
          </cell>
          <cell r="AI1179">
            <v>0</v>
          </cell>
          <cell r="AJ1179">
            <v>0</v>
          </cell>
          <cell r="AK1179">
            <v>0</v>
          </cell>
          <cell r="AL1179">
            <v>0</v>
          </cell>
          <cell r="AM1179">
            <v>0</v>
          </cell>
          <cell r="AN1179">
            <v>0</v>
          </cell>
          <cell r="AO1179">
            <v>4754677</v>
          </cell>
          <cell r="AP1179">
            <v>0</v>
          </cell>
          <cell r="AQ1179">
            <v>0</v>
          </cell>
          <cell r="AR1179">
            <v>0</v>
          </cell>
          <cell r="AS1179" t="e">
            <v>#REF!</v>
          </cell>
          <cell r="AU1179">
            <v>900146950</v>
          </cell>
          <cell r="AV1179" t="str">
            <v xml:space="preserve">GRAN ESTACION CENTRO COMERCIAL P.H.     </v>
          </cell>
          <cell r="AW1179">
            <v>15000000</v>
          </cell>
          <cell r="AX1179">
            <v>39570707</v>
          </cell>
          <cell r="AY1179">
            <v>51317496</v>
          </cell>
          <cell r="AZ1179">
            <v>48051432</v>
          </cell>
          <cell r="BA1179">
            <v>153939635</v>
          </cell>
          <cell r="BB1179">
            <v>8295988.4100000001</v>
          </cell>
          <cell r="BC1179">
            <v>20052456.390000001</v>
          </cell>
          <cell r="BD1179">
            <v>24274831.59</v>
          </cell>
          <cell r="BE1179">
            <v>26677707</v>
          </cell>
          <cell r="BF1179">
            <v>79300983.390000001</v>
          </cell>
          <cell r="BG1179" t="str">
            <v/>
          </cell>
          <cell r="BH1179">
            <v>0.86495124694608561</v>
          </cell>
        </row>
        <row r="1180">
          <cell r="A1180" t="str">
            <v>2071-120</v>
          </cell>
          <cell r="B1180" t="str">
            <v xml:space="preserve">BTA-EDIF TORRE PROKSOL                            </v>
          </cell>
          <cell r="C1180">
            <v>278493.7</v>
          </cell>
          <cell r="D1180">
            <v>278492.7</v>
          </cell>
          <cell r="E1180">
            <v>835478.1</v>
          </cell>
          <cell r="F1180">
            <v>0</v>
          </cell>
          <cell r="G1180">
            <v>0</v>
          </cell>
          <cell r="H1180">
            <v>0</v>
          </cell>
          <cell r="I1180">
            <v>0</v>
          </cell>
          <cell r="J1180">
            <v>167000</v>
          </cell>
          <cell r="K1180">
            <v>0</v>
          </cell>
          <cell r="L1180">
            <v>0</v>
          </cell>
          <cell r="M1180">
            <v>417500</v>
          </cell>
          <cell r="N1180">
            <v>417500</v>
          </cell>
          <cell r="O1180">
            <v>2394464.5</v>
          </cell>
          <cell r="P1180">
            <v>1740</v>
          </cell>
          <cell r="Q1180">
            <v>7900</v>
          </cell>
          <cell r="R1180">
            <v>63086</v>
          </cell>
          <cell r="S1180">
            <v>42879.21</v>
          </cell>
          <cell r="T1180">
            <v>23685</v>
          </cell>
          <cell r="U1180">
            <v>81975</v>
          </cell>
          <cell r="V1180">
            <v>7286</v>
          </cell>
          <cell r="W1180">
            <v>106209</v>
          </cell>
          <cell r="X1180">
            <v>2369</v>
          </cell>
          <cell r="Y1180">
            <v>78820</v>
          </cell>
          <cell r="Z1180">
            <v>120840</v>
          </cell>
          <cell r="AA1180">
            <v>36673</v>
          </cell>
          <cell r="AB1180">
            <v>573462.21</v>
          </cell>
          <cell r="AC1180">
            <v>0</v>
          </cell>
          <cell r="AD1180">
            <v>0</v>
          </cell>
          <cell r="AE1180">
            <v>0</v>
          </cell>
          <cell r="AF1180">
            <v>0</v>
          </cell>
          <cell r="AG1180">
            <v>0</v>
          </cell>
          <cell r="AH1180">
            <v>0</v>
          </cell>
          <cell r="AI1180">
            <v>0</v>
          </cell>
          <cell r="AJ1180">
            <v>0</v>
          </cell>
          <cell r="AK1180">
            <v>0</v>
          </cell>
          <cell r="AL1180">
            <v>0</v>
          </cell>
          <cell r="AM1180">
            <v>0</v>
          </cell>
          <cell r="AN1180">
            <v>0</v>
          </cell>
          <cell r="AO1180">
            <v>0</v>
          </cell>
          <cell r="AP1180">
            <v>0</v>
          </cell>
          <cell r="AQ1180">
            <v>0</v>
          </cell>
          <cell r="AR1180">
            <v>0</v>
          </cell>
          <cell r="AS1180" t="e">
            <v>#REF!</v>
          </cell>
          <cell r="AU1180">
            <v>900259764</v>
          </cell>
          <cell r="AV1180" t="str">
            <v xml:space="preserve">EDIFICIO TORRE PROKSOL                  </v>
          </cell>
          <cell r="AW1180">
            <v>814320</v>
          </cell>
          <cell r="AX1180">
            <v>1900080</v>
          </cell>
          <cell r="AY1180">
            <v>2184259</v>
          </cell>
          <cell r="AZ1180">
            <v>3853657</v>
          </cell>
          <cell r="BA1180">
            <v>8752316</v>
          </cell>
          <cell r="BB1180">
            <v>134423.24</v>
          </cell>
          <cell r="BC1180">
            <v>1042419.31</v>
          </cell>
          <cell r="BD1180">
            <v>611126</v>
          </cell>
          <cell r="BE1180">
            <v>1054580</v>
          </cell>
          <cell r="BF1180">
            <v>2842548.55</v>
          </cell>
          <cell r="BG1180" t="str">
            <v/>
          </cell>
          <cell r="BH1180">
            <v>0.23949497267551886</v>
          </cell>
        </row>
        <row r="1181">
          <cell r="A1181" t="str">
            <v>2071-122</v>
          </cell>
          <cell r="B1181" t="str">
            <v xml:space="preserve">BTA-COMUNICAN-EL ESPECTAD                         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  <cell r="J1181">
            <v>0</v>
          </cell>
          <cell r="K1181">
            <v>0</v>
          </cell>
          <cell r="L1181">
            <v>0</v>
          </cell>
          <cell r="M1181">
            <v>0</v>
          </cell>
          <cell r="N1181">
            <v>0</v>
          </cell>
          <cell r="O1181">
            <v>0</v>
          </cell>
          <cell r="P1181">
            <v>0</v>
          </cell>
          <cell r="Q1181">
            <v>0</v>
          </cell>
          <cell r="R1181">
            <v>0</v>
          </cell>
          <cell r="S1181">
            <v>0</v>
          </cell>
          <cell r="T1181">
            <v>0</v>
          </cell>
          <cell r="U1181">
            <v>0</v>
          </cell>
          <cell r="V1181">
            <v>0</v>
          </cell>
          <cell r="W1181">
            <v>0</v>
          </cell>
          <cell r="X1181">
            <v>0</v>
          </cell>
          <cell r="Y1181">
            <v>0</v>
          </cell>
          <cell r="Z1181">
            <v>0</v>
          </cell>
          <cell r="AA1181">
            <v>0</v>
          </cell>
          <cell r="AB1181">
            <v>0</v>
          </cell>
          <cell r="AC1181">
            <v>0</v>
          </cell>
          <cell r="AD1181">
            <v>0</v>
          </cell>
          <cell r="AE1181">
            <v>0</v>
          </cell>
          <cell r="AF1181">
            <v>0</v>
          </cell>
          <cell r="AG1181">
            <v>0</v>
          </cell>
          <cell r="AH1181">
            <v>0</v>
          </cell>
          <cell r="AI1181">
            <v>0</v>
          </cell>
          <cell r="AJ1181">
            <v>0</v>
          </cell>
          <cell r="AK1181">
            <v>0</v>
          </cell>
          <cell r="AL1181">
            <v>0</v>
          </cell>
          <cell r="AM1181">
            <v>0</v>
          </cell>
          <cell r="AN1181">
            <v>0</v>
          </cell>
          <cell r="AO1181">
            <v>0</v>
          </cell>
          <cell r="AP1181">
            <v>0</v>
          </cell>
          <cell r="AQ1181">
            <v>0</v>
          </cell>
          <cell r="AR1181">
            <v>0</v>
          </cell>
          <cell r="AS1181" t="e">
            <v>#REF!</v>
          </cell>
          <cell r="AU1181">
            <v>860007590</v>
          </cell>
          <cell r="AV1181" t="str">
            <v xml:space="preserve">COMUNICAN S.A.                          </v>
          </cell>
          <cell r="AW1181">
            <v>1180800</v>
          </cell>
          <cell r="AX1181">
            <v>3289000</v>
          </cell>
          <cell r="AY1181">
            <v>4039250</v>
          </cell>
          <cell r="AZ1181">
            <v>3898565</v>
          </cell>
          <cell r="BA1181">
            <v>12407615</v>
          </cell>
          <cell r="BB1181">
            <v>78573.86</v>
          </cell>
          <cell r="BC1181">
            <v>2279391.38</v>
          </cell>
          <cell r="BD1181">
            <v>1130267.1599999999</v>
          </cell>
          <cell r="BE1181">
            <v>917942</v>
          </cell>
          <cell r="BF1181">
            <v>4406174.3999999994</v>
          </cell>
          <cell r="BG1181" t="str">
            <v/>
          </cell>
          <cell r="BH1181" t="str">
            <v/>
          </cell>
        </row>
        <row r="1182">
          <cell r="A1182" t="str">
            <v>2071-124</v>
          </cell>
          <cell r="B1182" t="str">
            <v xml:space="preserve">BTA-INVER EL CIPRES                               </v>
          </cell>
          <cell r="C1182">
            <v>0</v>
          </cell>
          <cell r="D1182">
            <v>0</v>
          </cell>
          <cell r="E1182">
            <v>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  <cell r="J1182">
            <v>0</v>
          </cell>
          <cell r="K1182">
            <v>0</v>
          </cell>
          <cell r="L1182">
            <v>0</v>
          </cell>
          <cell r="M1182">
            <v>0</v>
          </cell>
          <cell r="N1182">
            <v>0</v>
          </cell>
          <cell r="O1182">
            <v>0</v>
          </cell>
          <cell r="P1182">
            <v>3926</v>
          </cell>
          <cell r="Q1182">
            <v>17931</v>
          </cell>
          <cell r="R1182">
            <v>545</v>
          </cell>
          <cell r="S1182">
            <v>0</v>
          </cell>
          <cell r="T1182">
            <v>0</v>
          </cell>
          <cell r="U1182">
            <v>0</v>
          </cell>
          <cell r="V1182">
            <v>0</v>
          </cell>
          <cell r="W1182">
            <v>0</v>
          </cell>
          <cell r="X1182">
            <v>0</v>
          </cell>
          <cell r="Y1182">
            <v>0</v>
          </cell>
          <cell r="Z1182">
            <v>0</v>
          </cell>
          <cell r="AA1182">
            <v>0</v>
          </cell>
          <cell r="AB1182">
            <v>22402</v>
          </cell>
          <cell r="AC1182">
            <v>0</v>
          </cell>
          <cell r="AD1182">
            <v>0</v>
          </cell>
          <cell r="AE1182">
            <v>0</v>
          </cell>
          <cell r="AF1182">
            <v>0</v>
          </cell>
          <cell r="AG1182">
            <v>0</v>
          </cell>
          <cell r="AH1182">
            <v>0</v>
          </cell>
          <cell r="AI1182">
            <v>0</v>
          </cell>
          <cell r="AJ1182">
            <v>0</v>
          </cell>
          <cell r="AK1182">
            <v>0</v>
          </cell>
          <cell r="AL1182">
            <v>0</v>
          </cell>
          <cell r="AM1182">
            <v>0</v>
          </cell>
          <cell r="AN1182">
            <v>0</v>
          </cell>
          <cell r="AO1182">
            <v>0</v>
          </cell>
          <cell r="AP1182">
            <v>0</v>
          </cell>
          <cell r="AQ1182">
            <v>0</v>
          </cell>
          <cell r="AR1182">
            <v>0</v>
          </cell>
          <cell r="AS1182" t="e">
            <v>#REF!</v>
          </cell>
          <cell r="AU1182">
            <v>811032449</v>
          </cell>
          <cell r="AV1182" t="str">
            <v xml:space="preserve">CIPRES ASOCIADOS S.A.                   </v>
          </cell>
          <cell r="AW1182">
            <v>270000</v>
          </cell>
          <cell r="AX1182">
            <v>540000</v>
          </cell>
          <cell r="AY1182">
            <v>870000</v>
          </cell>
          <cell r="AZ1182">
            <v>685125</v>
          </cell>
          <cell r="BA1182">
            <v>2365125</v>
          </cell>
          <cell r="BB1182">
            <v>29510.32</v>
          </cell>
          <cell r="BC1182">
            <v>259299.34</v>
          </cell>
          <cell r="BD1182">
            <v>297702</v>
          </cell>
          <cell r="BE1182">
            <v>513814</v>
          </cell>
          <cell r="BF1182">
            <v>1100325.6599999999</v>
          </cell>
          <cell r="BG1182" t="str">
            <v/>
          </cell>
          <cell r="BH1182" t="str">
            <v/>
          </cell>
        </row>
        <row r="1183">
          <cell r="A1183" t="str">
            <v>2071-131</v>
          </cell>
          <cell r="B1183" t="str">
            <v xml:space="preserve">BTA-ALIANZA FIDUCIA-IBIS                          </v>
          </cell>
          <cell r="C1183">
            <v>127600</v>
          </cell>
          <cell r="D1183">
            <v>127600</v>
          </cell>
          <cell r="E1183">
            <v>127600</v>
          </cell>
          <cell r="F1183">
            <v>127600</v>
          </cell>
          <cell r="G1183">
            <v>127600</v>
          </cell>
          <cell r="H1183">
            <v>127600</v>
          </cell>
          <cell r="I1183">
            <v>127600</v>
          </cell>
          <cell r="J1183">
            <v>127600</v>
          </cell>
          <cell r="K1183">
            <v>127600</v>
          </cell>
          <cell r="L1183">
            <v>127600</v>
          </cell>
          <cell r="M1183">
            <v>127600</v>
          </cell>
          <cell r="N1183">
            <v>127600</v>
          </cell>
          <cell r="O1183">
            <v>1531200</v>
          </cell>
          <cell r="P1183">
            <v>4650</v>
          </cell>
          <cell r="Q1183">
            <v>125515</v>
          </cell>
          <cell r="R1183">
            <v>5924</v>
          </cell>
          <cell r="S1183">
            <v>51411.519999999997</v>
          </cell>
          <cell r="T1183">
            <v>1663</v>
          </cell>
          <cell r="U1183">
            <v>73778</v>
          </cell>
          <cell r="V1183">
            <v>1896</v>
          </cell>
          <cell r="W1183">
            <v>0</v>
          </cell>
          <cell r="X1183">
            <v>0</v>
          </cell>
          <cell r="Y1183">
            <v>105661</v>
          </cell>
          <cell r="Z1183">
            <v>0</v>
          </cell>
          <cell r="AA1183">
            <v>0</v>
          </cell>
          <cell r="AB1183">
            <v>370498.52</v>
          </cell>
          <cell r="AC1183">
            <v>0</v>
          </cell>
          <cell r="AD1183">
            <v>0</v>
          </cell>
          <cell r="AE1183">
            <v>0</v>
          </cell>
          <cell r="AF1183">
            <v>0</v>
          </cell>
          <cell r="AG1183">
            <v>0</v>
          </cell>
          <cell r="AH1183">
            <v>0</v>
          </cell>
          <cell r="AI1183">
            <v>0</v>
          </cell>
          <cell r="AJ1183">
            <v>0</v>
          </cell>
          <cell r="AK1183">
            <v>0</v>
          </cell>
          <cell r="AL1183">
            <v>0</v>
          </cell>
          <cell r="AM1183">
            <v>0</v>
          </cell>
          <cell r="AN1183">
            <v>0</v>
          </cell>
          <cell r="AO1183">
            <v>0</v>
          </cell>
          <cell r="AP1183">
            <v>0</v>
          </cell>
          <cell r="AQ1183">
            <v>0</v>
          </cell>
          <cell r="AR1183">
            <v>0</v>
          </cell>
          <cell r="AS1183" t="e">
            <v>#REF!</v>
          </cell>
          <cell r="AU1183" t="str">
            <v/>
          </cell>
          <cell r="AV1183" t="str">
            <v/>
          </cell>
          <cell r="AW1183">
            <v>0</v>
          </cell>
          <cell r="AX1183">
            <v>0</v>
          </cell>
          <cell r="AY1183">
            <v>749391.5</v>
          </cell>
          <cell r="AZ1183">
            <v>1049148.5</v>
          </cell>
          <cell r="BA1183">
            <v>1798540</v>
          </cell>
          <cell r="BB1183">
            <v>0</v>
          </cell>
          <cell r="BC1183">
            <v>0</v>
          </cell>
          <cell r="BD1183">
            <v>418092</v>
          </cell>
          <cell r="BE1183">
            <v>205385</v>
          </cell>
          <cell r="BF1183">
            <v>623477</v>
          </cell>
          <cell r="BG1183" t="str">
            <v/>
          </cell>
          <cell r="BH1183">
            <v>0.24196611807732499</v>
          </cell>
        </row>
        <row r="1184">
          <cell r="A1184" t="str">
            <v>2071-132</v>
          </cell>
          <cell r="B1184" t="str">
            <v xml:space="preserve">BTA-FAJARDO MORENO                                </v>
          </cell>
          <cell r="C1184">
            <v>0</v>
          </cell>
          <cell r="D1184">
            <v>0</v>
          </cell>
          <cell r="E1184">
            <v>0</v>
          </cell>
          <cell r="F1184">
            <v>0</v>
          </cell>
          <cell r="G1184">
            <v>0</v>
          </cell>
          <cell r="H1184">
            <v>0</v>
          </cell>
          <cell r="I1184">
            <v>0</v>
          </cell>
          <cell r="J1184">
            <v>0</v>
          </cell>
          <cell r="K1184">
            <v>0</v>
          </cell>
          <cell r="L1184">
            <v>0</v>
          </cell>
          <cell r="M1184">
            <v>0</v>
          </cell>
          <cell r="N1184">
            <v>0</v>
          </cell>
          <cell r="O1184">
            <v>0</v>
          </cell>
          <cell r="P1184">
            <v>0</v>
          </cell>
          <cell r="Q1184">
            <v>0</v>
          </cell>
          <cell r="R1184">
            <v>0</v>
          </cell>
          <cell r="S1184">
            <v>0</v>
          </cell>
          <cell r="T1184">
            <v>0</v>
          </cell>
          <cell r="U1184">
            <v>0</v>
          </cell>
          <cell r="V1184">
            <v>0</v>
          </cell>
          <cell r="W1184">
            <v>0</v>
          </cell>
          <cell r="X1184">
            <v>0</v>
          </cell>
          <cell r="Y1184">
            <v>0</v>
          </cell>
          <cell r="Z1184">
            <v>0</v>
          </cell>
          <cell r="AA1184">
            <v>0</v>
          </cell>
          <cell r="AB1184">
            <v>0</v>
          </cell>
          <cell r="AC1184">
            <v>0</v>
          </cell>
          <cell r="AD1184">
            <v>0</v>
          </cell>
          <cell r="AE1184">
            <v>0</v>
          </cell>
          <cell r="AF1184">
            <v>0</v>
          </cell>
          <cell r="AG1184">
            <v>0</v>
          </cell>
          <cell r="AH1184">
            <v>0</v>
          </cell>
          <cell r="AI1184">
            <v>0</v>
          </cell>
          <cell r="AJ1184">
            <v>0</v>
          </cell>
          <cell r="AK1184">
            <v>0</v>
          </cell>
          <cell r="AL1184">
            <v>0</v>
          </cell>
          <cell r="AM1184">
            <v>0</v>
          </cell>
          <cell r="AN1184">
            <v>0</v>
          </cell>
          <cell r="AO1184">
            <v>0</v>
          </cell>
          <cell r="AP1184">
            <v>0</v>
          </cell>
          <cell r="AQ1184">
            <v>0</v>
          </cell>
          <cell r="AR1184">
            <v>0</v>
          </cell>
          <cell r="AS1184" t="e">
            <v>#REF!</v>
          </cell>
          <cell r="AU1184">
            <v>890940026</v>
          </cell>
          <cell r="AV1184" t="str">
            <v xml:space="preserve">FAJARDO MORENO Y CIA S.A.               </v>
          </cell>
          <cell r="AW1184">
            <v>0</v>
          </cell>
          <cell r="AX1184">
            <v>0</v>
          </cell>
          <cell r="AY1184">
            <v>1001238</v>
          </cell>
          <cell r="AZ1184">
            <v>1702104</v>
          </cell>
          <cell r="BA1184">
            <v>2703342</v>
          </cell>
          <cell r="BB1184">
            <v>0</v>
          </cell>
          <cell r="BC1184">
            <v>0</v>
          </cell>
          <cell r="BD1184">
            <v>433591</v>
          </cell>
          <cell r="BE1184">
            <v>326840</v>
          </cell>
          <cell r="BF1184">
            <v>760431</v>
          </cell>
          <cell r="BG1184" t="str">
            <v/>
          </cell>
          <cell r="BH1184" t="str">
            <v/>
          </cell>
        </row>
        <row r="1185">
          <cell r="A1185" t="str">
            <v>2071-134</v>
          </cell>
          <cell r="B1185" t="str">
            <v xml:space="preserve">BTA-GREEN INVEST-CAFESALU                         </v>
          </cell>
          <cell r="C1185">
            <v>0</v>
          </cell>
          <cell r="D1185">
            <v>1844745</v>
          </cell>
          <cell r="E1185">
            <v>1844745</v>
          </cell>
          <cell r="F1185">
            <v>1844745</v>
          </cell>
          <cell r="G1185">
            <v>1844745</v>
          </cell>
          <cell r="H1185">
            <v>1844745</v>
          </cell>
          <cell r="I1185">
            <v>1844745</v>
          </cell>
          <cell r="J1185">
            <v>1844745</v>
          </cell>
          <cell r="K1185">
            <v>1844745</v>
          </cell>
          <cell r="L1185">
            <v>1880540</v>
          </cell>
          <cell r="M1185">
            <v>1880540</v>
          </cell>
          <cell r="N1185">
            <v>1880540</v>
          </cell>
          <cell r="O1185">
            <v>20399580</v>
          </cell>
          <cell r="P1185">
            <v>754123</v>
          </cell>
          <cell r="Q1185">
            <v>521087</v>
          </cell>
          <cell r="R1185">
            <v>791888</v>
          </cell>
          <cell r="S1185">
            <v>842274.5</v>
          </cell>
          <cell r="T1185">
            <v>565364</v>
          </cell>
          <cell r="U1185">
            <v>838987</v>
          </cell>
          <cell r="V1185">
            <v>900544</v>
          </cell>
          <cell r="W1185">
            <v>546865</v>
          </cell>
          <cell r="X1185">
            <v>697747</v>
          </cell>
          <cell r="Y1185">
            <v>597195</v>
          </cell>
          <cell r="Z1185">
            <v>774003</v>
          </cell>
          <cell r="AA1185">
            <v>604296</v>
          </cell>
          <cell r="AB1185">
            <v>8434373.5</v>
          </cell>
          <cell r="AC1185">
            <v>0</v>
          </cell>
          <cell r="AD1185">
            <v>0</v>
          </cell>
          <cell r="AE1185">
            <v>0</v>
          </cell>
          <cell r="AF1185">
            <v>0</v>
          </cell>
          <cell r="AG1185">
            <v>0</v>
          </cell>
          <cell r="AH1185">
            <v>0</v>
          </cell>
          <cell r="AI1185">
            <v>0</v>
          </cell>
          <cell r="AJ1185">
            <v>0</v>
          </cell>
          <cell r="AK1185">
            <v>0</v>
          </cell>
          <cell r="AL1185">
            <v>0</v>
          </cell>
          <cell r="AM1185">
            <v>0</v>
          </cell>
          <cell r="AN1185">
            <v>0</v>
          </cell>
          <cell r="AO1185">
            <v>2106204</v>
          </cell>
          <cell r="AP1185">
            <v>0</v>
          </cell>
          <cell r="AQ1185">
            <v>0</v>
          </cell>
          <cell r="AR1185">
            <v>0</v>
          </cell>
          <cell r="AS1185" t="e">
            <v>#REF!</v>
          </cell>
          <cell r="AU1185">
            <v>900485519</v>
          </cell>
          <cell r="AV1185" t="str">
            <v xml:space="preserve">INVERSIONES SEQUOIA COLOMBIA SAS        </v>
          </cell>
          <cell r="AW1185">
            <v>0</v>
          </cell>
          <cell r="AX1185">
            <v>0</v>
          </cell>
          <cell r="AY1185">
            <v>6860208</v>
          </cell>
          <cell r="AZ1185">
            <v>20923636</v>
          </cell>
          <cell r="BA1185">
            <v>27783844</v>
          </cell>
          <cell r="BB1185">
            <v>0</v>
          </cell>
          <cell r="BC1185">
            <v>0</v>
          </cell>
          <cell r="BD1185">
            <v>3061391</v>
          </cell>
          <cell r="BE1185">
            <v>5638671</v>
          </cell>
          <cell r="BF1185">
            <v>8700062</v>
          </cell>
          <cell r="BG1185" t="str">
            <v/>
          </cell>
          <cell r="BH1185">
            <v>0.41345819374712617</v>
          </cell>
        </row>
        <row r="1186">
          <cell r="A1186" t="str">
            <v>2071-136</v>
          </cell>
          <cell r="B1186" t="str">
            <v xml:space="preserve">BTA-IQ PROP HORIZONTAL                            </v>
          </cell>
          <cell r="C1186">
            <v>0</v>
          </cell>
          <cell r="D1186">
            <v>0</v>
          </cell>
          <cell r="E1186">
            <v>0</v>
          </cell>
          <cell r="F1186">
            <v>0</v>
          </cell>
          <cell r="G1186">
            <v>0</v>
          </cell>
          <cell r="H1186">
            <v>0</v>
          </cell>
          <cell r="I1186">
            <v>0</v>
          </cell>
          <cell r="J1186">
            <v>0</v>
          </cell>
          <cell r="K1186">
            <v>0</v>
          </cell>
          <cell r="L1186">
            <v>0</v>
          </cell>
          <cell r="M1186">
            <v>0</v>
          </cell>
          <cell r="N1186">
            <v>0</v>
          </cell>
          <cell r="O1186">
            <v>0</v>
          </cell>
          <cell r="P1186">
            <v>0</v>
          </cell>
          <cell r="Q1186">
            <v>0</v>
          </cell>
          <cell r="R1186">
            <v>0</v>
          </cell>
          <cell r="S1186">
            <v>0</v>
          </cell>
          <cell r="T1186">
            <v>0</v>
          </cell>
          <cell r="U1186">
            <v>0</v>
          </cell>
          <cell r="V1186">
            <v>0</v>
          </cell>
          <cell r="W1186">
            <v>0</v>
          </cell>
          <cell r="X1186">
            <v>0</v>
          </cell>
          <cell r="Y1186">
            <v>0</v>
          </cell>
          <cell r="Z1186">
            <v>0</v>
          </cell>
          <cell r="AA1186">
            <v>0</v>
          </cell>
          <cell r="AB1186">
            <v>0</v>
          </cell>
          <cell r="AC1186">
            <v>0</v>
          </cell>
          <cell r="AD1186">
            <v>0</v>
          </cell>
          <cell r="AE1186">
            <v>0</v>
          </cell>
          <cell r="AF1186">
            <v>0</v>
          </cell>
          <cell r="AG1186">
            <v>0</v>
          </cell>
          <cell r="AH1186">
            <v>0</v>
          </cell>
          <cell r="AI1186">
            <v>0</v>
          </cell>
          <cell r="AJ1186">
            <v>0</v>
          </cell>
          <cell r="AK1186">
            <v>0</v>
          </cell>
          <cell r="AL1186">
            <v>0</v>
          </cell>
          <cell r="AM1186">
            <v>0</v>
          </cell>
          <cell r="AN1186">
            <v>0</v>
          </cell>
          <cell r="AO1186">
            <v>0</v>
          </cell>
          <cell r="AP1186">
            <v>0</v>
          </cell>
          <cell r="AQ1186">
            <v>0</v>
          </cell>
          <cell r="AR1186">
            <v>0</v>
          </cell>
          <cell r="AS1186" t="e">
            <v>#REF!</v>
          </cell>
          <cell r="AU1186">
            <v>900315587</v>
          </cell>
          <cell r="AV1186" t="str">
            <v xml:space="preserve">EDIFICIO IQ PROPIEDAD HORIZONTAL        </v>
          </cell>
          <cell r="AW1186">
            <v>0</v>
          </cell>
          <cell r="AX1186">
            <v>0</v>
          </cell>
          <cell r="AY1186">
            <v>0</v>
          </cell>
          <cell r="AZ1186">
            <v>19800000</v>
          </cell>
          <cell r="BA1186">
            <v>19800000</v>
          </cell>
          <cell r="BB1186">
            <v>0</v>
          </cell>
          <cell r="BC1186">
            <v>0</v>
          </cell>
          <cell r="BD1186">
            <v>0</v>
          </cell>
          <cell r="BE1186">
            <v>870344</v>
          </cell>
          <cell r="BF1186">
            <v>870344</v>
          </cell>
          <cell r="BG1186" t="str">
            <v/>
          </cell>
          <cell r="BH1186" t="str">
            <v/>
          </cell>
        </row>
        <row r="1187">
          <cell r="A1187" t="str">
            <v>2071-137</v>
          </cell>
          <cell r="B1187" t="str">
            <v xml:space="preserve">BTA-PETROBRAS                                     </v>
          </cell>
          <cell r="C1187">
            <v>0</v>
          </cell>
          <cell r="D1187">
            <v>753150</v>
          </cell>
          <cell r="E1187">
            <v>0</v>
          </cell>
          <cell r="F1187">
            <v>767761</v>
          </cell>
          <cell r="G1187">
            <v>0</v>
          </cell>
          <cell r="H1187">
            <v>0</v>
          </cell>
          <cell r="I1187">
            <v>0</v>
          </cell>
          <cell r="J1187">
            <v>0</v>
          </cell>
          <cell r="K1187">
            <v>0</v>
          </cell>
          <cell r="L1187">
            <v>0</v>
          </cell>
          <cell r="M1187">
            <v>0</v>
          </cell>
          <cell r="N1187">
            <v>0</v>
          </cell>
          <cell r="O1187">
            <v>1520911</v>
          </cell>
          <cell r="P1187">
            <v>308</v>
          </cell>
          <cell r="Q1187">
            <v>251573</v>
          </cell>
          <cell r="R1187">
            <v>1185</v>
          </cell>
          <cell r="S1187">
            <v>181654.02</v>
          </cell>
          <cell r="T1187">
            <v>238204</v>
          </cell>
          <cell r="U1187">
            <v>12340</v>
          </cell>
          <cell r="V1187">
            <v>210705</v>
          </cell>
          <cell r="W1187">
            <v>35077</v>
          </cell>
          <cell r="X1187">
            <v>0</v>
          </cell>
          <cell r="Y1187">
            <v>0</v>
          </cell>
          <cell r="Z1187">
            <v>0</v>
          </cell>
          <cell r="AA1187">
            <v>0</v>
          </cell>
          <cell r="AB1187">
            <v>931046.02</v>
          </cell>
          <cell r="AC1187">
            <v>0</v>
          </cell>
          <cell r="AD1187">
            <v>0</v>
          </cell>
          <cell r="AE1187">
            <v>0</v>
          </cell>
          <cell r="AF1187">
            <v>0</v>
          </cell>
          <cell r="AG1187">
            <v>0</v>
          </cell>
          <cell r="AH1187">
            <v>0</v>
          </cell>
          <cell r="AI1187">
            <v>0</v>
          </cell>
          <cell r="AJ1187">
            <v>0</v>
          </cell>
          <cell r="AK1187">
            <v>0</v>
          </cell>
          <cell r="AL1187">
            <v>0</v>
          </cell>
          <cell r="AM1187">
            <v>0</v>
          </cell>
          <cell r="AN1187">
            <v>0</v>
          </cell>
          <cell r="AO1187">
            <v>0</v>
          </cell>
          <cell r="AP1187">
            <v>0</v>
          </cell>
          <cell r="AQ1187">
            <v>0</v>
          </cell>
          <cell r="AR1187">
            <v>0</v>
          </cell>
          <cell r="AS1187" t="e">
            <v>#REF!</v>
          </cell>
          <cell r="AU1187">
            <v>860521658</v>
          </cell>
          <cell r="AV1187" t="str">
            <v xml:space="preserve">PETROBRAS COLOMBIA LIMITED              </v>
          </cell>
          <cell r="AW1187">
            <v>0</v>
          </cell>
          <cell r="AX1187">
            <v>0</v>
          </cell>
          <cell r="AY1187">
            <v>0</v>
          </cell>
          <cell r="AZ1187">
            <v>2250000</v>
          </cell>
          <cell r="BA1187">
            <v>2250000</v>
          </cell>
          <cell r="BB1187">
            <v>0</v>
          </cell>
          <cell r="BC1187">
            <v>0</v>
          </cell>
          <cell r="BD1187">
            <v>0</v>
          </cell>
          <cell r="BE1187">
            <v>151839</v>
          </cell>
          <cell r="BF1187">
            <v>151839</v>
          </cell>
          <cell r="BG1187" t="str">
            <v/>
          </cell>
          <cell r="BH1187">
            <v>0.61216338102624024</v>
          </cell>
        </row>
        <row r="1188">
          <cell r="A1188" t="str">
            <v>2071-138</v>
          </cell>
          <cell r="B1188" t="str">
            <v xml:space="preserve">BTA-PAYC S.A                                      </v>
          </cell>
          <cell r="C1188">
            <v>0</v>
          </cell>
          <cell r="D1188">
            <v>0</v>
          </cell>
          <cell r="E1188">
            <v>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  <cell r="J1188">
            <v>0</v>
          </cell>
          <cell r="K1188">
            <v>0</v>
          </cell>
          <cell r="L1188">
            <v>0</v>
          </cell>
          <cell r="M1188">
            <v>0</v>
          </cell>
          <cell r="N1188">
            <v>0</v>
          </cell>
          <cell r="O1188">
            <v>0</v>
          </cell>
          <cell r="P1188">
            <v>0</v>
          </cell>
          <cell r="Q1188">
            <v>0</v>
          </cell>
          <cell r="R1188">
            <v>0</v>
          </cell>
          <cell r="S1188">
            <v>0</v>
          </cell>
          <cell r="T1188">
            <v>0</v>
          </cell>
          <cell r="U1188">
            <v>0</v>
          </cell>
          <cell r="V1188">
            <v>18269</v>
          </cell>
          <cell r="W1188">
            <v>0</v>
          </cell>
          <cell r="X1188">
            <v>0</v>
          </cell>
          <cell r="Y1188">
            <v>0</v>
          </cell>
          <cell r="Z1188">
            <v>0</v>
          </cell>
          <cell r="AA1188">
            <v>0</v>
          </cell>
          <cell r="AB1188">
            <v>18269</v>
          </cell>
          <cell r="AC1188">
            <v>0</v>
          </cell>
          <cell r="AD1188">
            <v>0</v>
          </cell>
          <cell r="AE1188">
            <v>0</v>
          </cell>
          <cell r="AF1188">
            <v>0</v>
          </cell>
          <cell r="AG1188">
            <v>0</v>
          </cell>
          <cell r="AH1188">
            <v>0</v>
          </cell>
          <cell r="AI1188">
            <v>0</v>
          </cell>
          <cell r="AJ1188">
            <v>0</v>
          </cell>
          <cell r="AK1188">
            <v>0</v>
          </cell>
          <cell r="AL1188">
            <v>0</v>
          </cell>
          <cell r="AM1188">
            <v>0</v>
          </cell>
          <cell r="AN1188">
            <v>0</v>
          </cell>
          <cell r="AO1188">
            <v>0</v>
          </cell>
          <cell r="AP1188">
            <v>0</v>
          </cell>
          <cell r="AQ1188">
            <v>0</v>
          </cell>
          <cell r="AR1188">
            <v>0</v>
          </cell>
          <cell r="AS1188" t="e">
            <v>#REF!</v>
          </cell>
          <cell r="AU1188">
            <v>860077099</v>
          </cell>
          <cell r="AV1188" t="str">
            <v xml:space="preserve">PAYC S.A.                               </v>
          </cell>
          <cell r="AW1188">
            <v>0</v>
          </cell>
          <cell r="AX1188">
            <v>0</v>
          </cell>
          <cell r="AY1188">
            <v>0</v>
          </cell>
          <cell r="AZ1188">
            <v>149760</v>
          </cell>
          <cell r="BA1188">
            <v>149760</v>
          </cell>
          <cell r="BB1188">
            <v>0</v>
          </cell>
          <cell r="BC1188">
            <v>0</v>
          </cell>
          <cell r="BD1188">
            <v>0</v>
          </cell>
          <cell r="BE1188">
            <v>98612</v>
          </cell>
          <cell r="BF1188">
            <v>98612</v>
          </cell>
          <cell r="BG1188" t="str">
            <v/>
          </cell>
          <cell r="BH1188" t="str">
            <v/>
          </cell>
        </row>
        <row r="1189">
          <cell r="A1189" t="str">
            <v>2071-139</v>
          </cell>
          <cell r="B1189" t="str">
            <v xml:space="preserve">BTA-CENTRO MAYOR                                  </v>
          </cell>
          <cell r="C1189">
            <v>0</v>
          </cell>
          <cell r="D1189">
            <v>0</v>
          </cell>
          <cell r="E1189">
            <v>0</v>
          </cell>
          <cell r="F1189">
            <v>0</v>
          </cell>
          <cell r="G1189">
            <v>0</v>
          </cell>
          <cell r="H1189">
            <v>0</v>
          </cell>
          <cell r="I1189">
            <v>0</v>
          </cell>
          <cell r="J1189">
            <v>0</v>
          </cell>
          <cell r="K1189">
            <v>0</v>
          </cell>
          <cell r="L1189">
            <v>0</v>
          </cell>
          <cell r="M1189">
            <v>0</v>
          </cell>
          <cell r="N1189">
            <v>0</v>
          </cell>
          <cell r="O1189">
            <v>0</v>
          </cell>
          <cell r="P1189">
            <v>0</v>
          </cell>
          <cell r="Q1189">
            <v>0</v>
          </cell>
          <cell r="R1189">
            <v>0</v>
          </cell>
          <cell r="S1189">
            <v>0</v>
          </cell>
          <cell r="T1189">
            <v>0</v>
          </cell>
          <cell r="U1189">
            <v>0</v>
          </cell>
          <cell r="V1189">
            <v>0</v>
          </cell>
          <cell r="W1189">
            <v>0</v>
          </cell>
          <cell r="X1189">
            <v>0</v>
          </cell>
          <cell r="Y1189">
            <v>0</v>
          </cell>
          <cell r="Z1189">
            <v>0</v>
          </cell>
          <cell r="AA1189">
            <v>0</v>
          </cell>
          <cell r="AB1189">
            <v>0</v>
          </cell>
          <cell r="AC1189">
            <v>0</v>
          </cell>
          <cell r="AD1189">
            <v>0</v>
          </cell>
          <cell r="AE1189">
            <v>0</v>
          </cell>
          <cell r="AF1189">
            <v>0</v>
          </cell>
          <cell r="AG1189">
            <v>0</v>
          </cell>
          <cell r="AH1189">
            <v>0</v>
          </cell>
          <cell r="AI1189">
            <v>0</v>
          </cell>
          <cell r="AJ1189">
            <v>0</v>
          </cell>
          <cell r="AK1189">
            <v>0</v>
          </cell>
          <cell r="AL1189">
            <v>0</v>
          </cell>
          <cell r="AM1189">
            <v>0</v>
          </cell>
          <cell r="AN1189">
            <v>0</v>
          </cell>
          <cell r="AO1189">
            <v>0</v>
          </cell>
          <cell r="AP1189">
            <v>0</v>
          </cell>
          <cell r="AQ1189">
            <v>0</v>
          </cell>
          <cell r="AR1189">
            <v>0</v>
          </cell>
          <cell r="AS1189" t="e">
            <v>#REF!</v>
          </cell>
          <cell r="AU1189">
            <v>900346807</v>
          </cell>
          <cell r="AV1189" t="str">
            <v xml:space="preserve">CENTRO MAYOR CENTRO COMERCIAL PROPIEDAD </v>
          </cell>
          <cell r="AW1189">
            <v>0</v>
          </cell>
          <cell r="AX1189">
            <v>0</v>
          </cell>
          <cell r="AY1189">
            <v>0</v>
          </cell>
          <cell r="AZ1189">
            <v>0</v>
          </cell>
          <cell r="BA1189">
            <v>0</v>
          </cell>
          <cell r="BB1189">
            <v>0</v>
          </cell>
          <cell r="BC1189">
            <v>0</v>
          </cell>
          <cell r="BD1189">
            <v>0</v>
          </cell>
          <cell r="BE1189">
            <v>48495</v>
          </cell>
          <cell r="BF1189">
            <v>48495</v>
          </cell>
          <cell r="BG1189" t="str">
            <v/>
          </cell>
          <cell r="BH1189" t="str">
            <v/>
          </cell>
        </row>
        <row r="1190">
          <cell r="A1190" t="str">
            <v>2071-140</v>
          </cell>
          <cell r="B1190" t="str">
            <v xml:space="preserve">BTA-MAC CENTER                                    </v>
          </cell>
          <cell r="C1190">
            <v>0</v>
          </cell>
          <cell r="D1190">
            <v>0</v>
          </cell>
          <cell r="E1190">
            <v>0</v>
          </cell>
          <cell r="F1190">
            <v>0</v>
          </cell>
          <cell r="G1190">
            <v>0</v>
          </cell>
          <cell r="H1190">
            <v>0</v>
          </cell>
          <cell r="I1190">
            <v>0</v>
          </cell>
          <cell r="J1190">
            <v>0</v>
          </cell>
          <cell r="K1190">
            <v>0</v>
          </cell>
          <cell r="L1190">
            <v>0</v>
          </cell>
          <cell r="M1190">
            <v>0</v>
          </cell>
          <cell r="N1190">
            <v>0</v>
          </cell>
          <cell r="O1190">
            <v>0</v>
          </cell>
          <cell r="P1190">
            <v>0</v>
          </cell>
          <cell r="Q1190">
            <v>0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  <cell r="V1190">
            <v>0</v>
          </cell>
          <cell r="W1190">
            <v>0</v>
          </cell>
          <cell r="X1190">
            <v>0</v>
          </cell>
          <cell r="Y1190">
            <v>0</v>
          </cell>
          <cell r="Z1190">
            <v>0</v>
          </cell>
          <cell r="AA1190">
            <v>0</v>
          </cell>
          <cell r="AB1190">
            <v>0</v>
          </cell>
          <cell r="AC1190">
            <v>0</v>
          </cell>
          <cell r="AD1190">
            <v>0</v>
          </cell>
          <cell r="AE1190">
            <v>0</v>
          </cell>
          <cell r="AF1190">
            <v>0</v>
          </cell>
          <cell r="AG1190">
            <v>0</v>
          </cell>
          <cell r="AH1190">
            <v>0</v>
          </cell>
          <cell r="AI1190">
            <v>0</v>
          </cell>
          <cell r="AJ1190">
            <v>0</v>
          </cell>
          <cell r="AK1190">
            <v>0</v>
          </cell>
          <cell r="AL1190">
            <v>0</v>
          </cell>
          <cell r="AM1190">
            <v>0</v>
          </cell>
          <cell r="AN1190">
            <v>0</v>
          </cell>
          <cell r="AO1190">
            <v>0</v>
          </cell>
          <cell r="AP1190">
            <v>0</v>
          </cell>
          <cell r="AQ1190">
            <v>0</v>
          </cell>
          <cell r="AR1190">
            <v>0</v>
          </cell>
          <cell r="AS1190" t="e">
            <v>#REF!</v>
          </cell>
          <cell r="AU1190">
            <v>900311581</v>
          </cell>
          <cell r="AV1190" t="str">
            <v xml:space="preserve">MAC CENTER COLOMBIA S.A.S.              </v>
          </cell>
          <cell r="AW1190">
            <v>0</v>
          </cell>
          <cell r="AX1190">
            <v>0</v>
          </cell>
          <cell r="AY1190">
            <v>0</v>
          </cell>
          <cell r="AZ1190">
            <v>240000</v>
          </cell>
          <cell r="BA1190">
            <v>240000</v>
          </cell>
          <cell r="BB1190">
            <v>0</v>
          </cell>
          <cell r="BC1190">
            <v>0</v>
          </cell>
          <cell r="BD1190">
            <v>0</v>
          </cell>
          <cell r="BE1190">
            <v>55378</v>
          </cell>
          <cell r="BF1190">
            <v>55378</v>
          </cell>
          <cell r="BG1190" t="str">
            <v/>
          </cell>
          <cell r="BH1190" t="str">
            <v/>
          </cell>
        </row>
        <row r="1191">
          <cell r="A1191" t="str">
            <v>2071-141</v>
          </cell>
          <cell r="B1191" t="str">
            <v xml:space="preserve">BTA-WHITNEY-POLITECNICO                           </v>
          </cell>
          <cell r="C1191">
            <v>2908837</v>
          </cell>
          <cell r="D1191">
            <v>4107607</v>
          </cell>
          <cell r="E1191">
            <v>3418114</v>
          </cell>
          <cell r="F1191">
            <v>4668884</v>
          </cell>
          <cell r="G1191">
            <v>3418114</v>
          </cell>
          <cell r="H1191">
            <v>4668884</v>
          </cell>
          <cell r="I1191">
            <v>3418114</v>
          </cell>
          <cell r="J1191">
            <v>4668884</v>
          </cell>
          <cell r="K1191">
            <v>3418114</v>
          </cell>
          <cell r="L1191">
            <v>4668884</v>
          </cell>
          <cell r="M1191">
            <v>3418114</v>
          </cell>
          <cell r="N1191">
            <v>4668884</v>
          </cell>
          <cell r="O1191">
            <v>47451434</v>
          </cell>
          <cell r="P1191">
            <v>777241</v>
          </cell>
          <cell r="Q1191">
            <v>908111</v>
          </cell>
          <cell r="R1191">
            <v>2156901</v>
          </cell>
          <cell r="S1191">
            <v>1773402.43</v>
          </cell>
          <cell r="T1191">
            <v>1403886</v>
          </cell>
          <cell r="U1191">
            <v>2233927</v>
          </cell>
          <cell r="V1191">
            <v>2334833</v>
          </cell>
          <cell r="W1191">
            <v>1942911</v>
          </cell>
          <cell r="X1191">
            <v>1311591</v>
          </cell>
          <cell r="Y1191">
            <v>2171950</v>
          </cell>
          <cell r="Z1191">
            <v>1486775</v>
          </cell>
          <cell r="AA1191">
            <v>2001599</v>
          </cell>
          <cell r="AB1191">
            <v>20503127.43</v>
          </cell>
          <cell r="AC1191">
            <v>0</v>
          </cell>
          <cell r="AD1191">
            <v>0</v>
          </cell>
          <cell r="AE1191">
            <v>0</v>
          </cell>
          <cell r="AF1191">
            <v>0</v>
          </cell>
          <cell r="AG1191">
            <v>0</v>
          </cell>
          <cell r="AH1191">
            <v>0</v>
          </cell>
          <cell r="AI1191">
            <v>0</v>
          </cell>
          <cell r="AJ1191">
            <v>0</v>
          </cell>
          <cell r="AK1191">
            <v>0</v>
          </cell>
          <cell r="AL1191">
            <v>0</v>
          </cell>
          <cell r="AM1191">
            <v>0</v>
          </cell>
          <cell r="AN1191">
            <v>0</v>
          </cell>
          <cell r="AO1191">
            <v>6487591</v>
          </cell>
          <cell r="AP1191">
            <v>0</v>
          </cell>
          <cell r="AQ1191">
            <v>0</v>
          </cell>
          <cell r="AR1191">
            <v>0</v>
          </cell>
          <cell r="AS1191" t="e">
            <v>#REF!</v>
          </cell>
          <cell r="AU1191">
            <v>860078643</v>
          </cell>
          <cell r="AV1191" t="str">
            <v xml:space="preserve">POLITECNICO GRANCOLOMBIANO              </v>
          </cell>
          <cell r="AW1191">
            <v>0</v>
          </cell>
          <cell r="AX1191">
            <v>0</v>
          </cell>
          <cell r="AY1191">
            <v>0</v>
          </cell>
          <cell r="AZ1191">
            <v>0</v>
          </cell>
          <cell r="BA1191">
            <v>0</v>
          </cell>
          <cell r="BB1191">
            <v>0</v>
          </cell>
          <cell r="BC1191">
            <v>0</v>
          </cell>
          <cell r="BD1191">
            <v>0</v>
          </cell>
          <cell r="BE1191">
            <v>0</v>
          </cell>
          <cell r="BF1191">
            <v>0</v>
          </cell>
          <cell r="BG1191" t="str">
            <v/>
          </cell>
          <cell r="BH1191">
            <v>0.43208657150382429</v>
          </cell>
        </row>
        <row r="1192">
          <cell r="A1192" t="str">
            <v>2071-142</v>
          </cell>
          <cell r="B1192" t="str">
            <v xml:space="preserve">BTA-CALIMA CC                                     </v>
          </cell>
          <cell r="C1192">
            <v>0</v>
          </cell>
          <cell r="D1192">
            <v>3714334</v>
          </cell>
          <cell r="E1192">
            <v>3714334</v>
          </cell>
          <cell r="F1192">
            <v>3714334</v>
          </cell>
          <cell r="G1192">
            <v>3714334</v>
          </cell>
          <cell r="H1192">
            <v>3714334</v>
          </cell>
          <cell r="I1192">
            <v>3714334</v>
          </cell>
          <cell r="J1192">
            <v>3714334</v>
          </cell>
          <cell r="K1192">
            <v>3714334</v>
          </cell>
          <cell r="L1192">
            <v>3714334</v>
          </cell>
          <cell r="M1192">
            <v>3714334</v>
          </cell>
          <cell r="N1192">
            <v>3714334</v>
          </cell>
          <cell r="O1192">
            <v>40857674</v>
          </cell>
          <cell r="P1192">
            <v>7114870</v>
          </cell>
          <cell r="Q1192">
            <v>3268426</v>
          </cell>
          <cell r="R1192">
            <v>2787196</v>
          </cell>
          <cell r="S1192">
            <v>6729429.1299999999</v>
          </cell>
          <cell r="T1192">
            <v>2841145</v>
          </cell>
          <cell r="U1192">
            <v>5678157</v>
          </cell>
          <cell r="V1192">
            <v>2086235</v>
          </cell>
          <cell r="W1192">
            <v>3759113</v>
          </cell>
          <cell r="X1192">
            <v>1201599</v>
          </cell>
          <cell r="Y1192">
            <v>4134901</v>
          </cell>
          <cell r="Z1192">
            <v>2172141</v>
          </cell>
          <cell r="AA1192">
            <v>6455529</v>
          </cell>
          <cell r="AB1192">
            <v>48228741.129999995</v>
          </cell>
          <cell r="AC1192">
            <v>0</v>
          </cell>
          <cell r="AD1192">
            <v>0</v>
          </cell>
          <cell r="AE1192">
            <v>0</v>
          </cell>
          <cell r="AF1192">
            <v>0</v>
          </cell>
          <cell r="AG1192">
            <v>0</v>
          </cell>
          <cell r="AH1192">
            <v>0</v>
          </cell>
          <cell r="AI1192">
            <v>0</v>
          </cell>
          <cell r="AJ1192">
            <v>0</v>
          </cell>
          <cell r="AK1192">
            <v>0</v>
          </cell>
          <cell r="AL1192">
            <v>0</v>
          </cell>
          <cell r="AM1192">
            <v>0</v>
          </cell>
          <cell r="AN1192">
            <v>0</v>
          </cell>
          <cell r="AO1192">
            <v>3900050</v>
          </cell>
          <cell r="AP1192">
            <v>0</v>
          </cell>
          <cell r="AQ1192">
            <v>0</v>
          </cell>
          <cell r="AR1192">
            <v>0</v>
          </cell>
          <cell r="AS1192" t="e">
            <v>#REF!</v>
          </cell>
          <cell r="AU1192">
            <v>900452494</v>
          </cell>
          <cell r="AV1192" t="str">
            <v>CALIMA CENTRO COMERCIAL PROPIEDAD HORIZO</v>
          </cell>
          <cell r="AW1192">
            <v>0</v>
          </cell>
          <cell r="AX1192">
            <v>0</v>
          </cell>
          <cell r="AY1192">
            <v>0</v>
          </cell>
          <cell r="AZ1192">
            <v>0</v>
          </cell>
          <cell r="BA1192">
            <v>0</v>
          </cell>
          <cell r="BB1192">
            <v>0</v>
          </cell>
          <cell r="BC1192">
            <v>0</v>
          </cell>
          <cell r="BD1192">
            <v>0</v>
          </cell>
          <cell r="BE1192">
            <v>0</v>
          </cell>
          <cell r="BF1192">
            <v>0</v>
          </cell>
          <cell r="BG1192" t="str">
            <v/>
          </cell>
          <cell r="BH1192">
            <v>1.1804083886419965</v>
          </cell>
        </row>
        <row r="1193">
          <cell r="A1193" t="str">
            <v>2071-143</v>
          </cell>
          <cell r="B1193" t="str">
            <v xml:space="preserve">BTA-TELEPERFORMANCE                               </v>
          </cell>
          <cell r="C1193">
            <v>0</v>
          </cell>
          <cell r="D1193">
            <v>9593543</v>
          </cell>
          <cell r="E1193">
            <v>9593543</v>
          </cell>
          <cell r="F1193">
            <v>9593543</v>
          </cell>
          <cell r="G1193">
            <v>9593543</v>
          </cell>
          <cell r="H1193">
            <v>9593543</v>
          </cell>
          <cell r="I1193">
            <v>0</v>
          </cell>
          <cell r="J1193">
            <v>9593543</v>
          </cell>
          <cell r="K1193">
            <v>9593543</v>
          </cell>
          <cell r="L1193">
            <v>9593543</v>
          </cell>
          <cell r="M1193">
            <v>9593543</v>
          </cell>
          <cell r="N1193">
            <v>19187086</v>
          </cell>
          <cell r="O1193">
            <v>105528973</v>
          </cell>
          <cell r="P1193">
            <v>66812</v>
          </cell>
          <cell r="Q1193">
            <v>7422377</v>
          </cell>
          <cell r="R1193">
            <v>7294404</v>
          </cell>
          <cell r="S1193">
            <v>7287000</v>
          </cell>
          <cell r="T1193">
            <v>7456148</v>
          </cell>
          <cell r="U1193">
            <v>7700098</v>
          </cell>
          <cell r="V1193">
            <v>14355</v>
          </cell>
          <cell r="W1193">
            <v>7297200</v>
          </cell>
          <cell r="X1193">
            <v>7310625</v>
          </cell>
          <cell r="Y1193">
            <v>7292351</v>
          </cell>
          <cell r="Z1193">
            <v>7287000</v>
          </cell>
          <cell r="AA1193">
            <v>14964057</v>
          </cell>
          <cell r="AB1193">
            <v>81392427</v>
          </cell>
          <cell r="AC1193">
            <v>0</v>
          </cell>
          <cell r="AD1193">
            <v>0</v>
          </cell>
          <cell r="AE1193">
            <v>0</v>
          </cell>
          <cell r="AF1193">
            <v>0</v>
          </cell>
          <cell r="AG1193">
            <v>0</v>
          </cell>
          <cell r="AH1193">
            <v>0</v>
          </cell>
          <cell r="AI1193">
            <v>0</v>
          </cell>
          <cell r="AJ1193">
            <v>0</v>
          </cell>
          <cell r="AK1193">
            <v>0</v>
          </cell>
          <cell r="AL1193">
            <v>0</v>
          </cell>
          <cell r="AM1193">
            <v>0</v>
          </cell>
          <cell r="AN1193">
            <v>0</v>
          </cell>
          <cell r="AO1193">
            <v>39413960</v>
          </cell>
          <cell r="AP1193">
            <v>0</v>
          </cell>
          <cell r="AQ1193">
            <v>0</v>
          </cell>
          <cell r="AR1193">
            <v>0</v>
          </cell>
          <cell r="AS1193" t="e">
            <v>#REF!</v>
          </cell>
          <cell r="AU1193">
            <v>900146231</v>
          </cell>
          <cell r="AV1193" t="str">
            <v xml:space="preserve">TELEDATOS ZONA FRANCA S.A.S.            </v>
          </cell>
          <cell r="AW1193">
            <v>0</v>
          </cell>
          <cell r="AX1193">
            <v>0</v>
          </cell>
          <cell r="AY1193">
            <v>0</v>
          </cell>
          <cell r="AZ1193">
            <v>0</v>
          </cell>
          <cell r="BA1193">
            <v>0</v>
          </cell>
          <cell r="BB1193">
            <v>0</v>
          </cell>
          <cell r="BC1193">
            <v>0</v>
          </cell>
          <cell r="BD1193">
            <v>0</v>
          </cell>
          <cell r="BE1193">
            <v>0</v>
          </cell>
          <cell r="BF1193">
            <v>0</v>
          </cell>
          <cell r="BG1193" t="str">
            <v/>
          </cell>
          <cell r="BH1193">
            <v>0.77128038571928492</v>
          </cell>
        </row>
        <row r="1194">
          <cell r="A1194" t="str">
            <v>2071-144</v>
          </cell>
          <cell r="B1194" t="str">
            <v xml:space="preserve">BTA-MONACO INTERNACIONAL                          </v>
          </cell>
          <cell r="C1194">
            <v>133333.29999999999</v>
          </cell>
          <cell r="D1194">
            <v>133333.29999999999</v>
          </cell>
          <cell r="E1194">
            <v>133333.29999999999</v>
          </cell>
          <cell r="F1194">
            <v>133333.29999999999</v>
          </cell>
          <cell r="G1194">
            <v>133333.29999999999</v>
          </cell>
          <cell r="H1194">
            <v>0</v>
          </cell>
          <cell r="I1194">
            <v>0</v>
          </cell>
          <cell r="J1194">
            <v>0</v>
          </cell>
          <cell r="K1194">
            <v>0</v>
          </cell>
          <cell r="L1194">
            <v>0</v>
          </cell>
          <cell r="M1194">
            <v>0</v>
          </cell>
          <cell r="N1194">
            <v>0</v>
          </cell>
          <cell r="O1194">
            <v>666666.5</v>
          </cell>
          <cell r="P1194">
            <v>802</v>
          </cell>
          <cell r="Q1194">
            <v>21331</v>
          </cell>
          <cell r="R1194">
            <v>66590</v>
          </cell>
          <cell r="S1194">
            <v>23964.61</v>
          </cell>
          <cell r="T1194">
            <v>2132</v>
          </cell>
          <cell r="U1194">
            <v>0</v>
          </cell>
          <cell r="V1194">
            <v>1700</v>
          </cell>
          <cell r="W1194">
            <v>26552</v>
          </cell>
          <cell r="X1194">
            <v>2132</v>
          </cell>
          <cell r="Y1194">
            <v>50280</v>
          </cell>
          <cell r="Z1194">
            <v>986</v>
          </cell>
          <cell r="AA1194">
            <v>0</v>
          </cell>
          <cell r="AB1194">
            <v>196469.61</v>
          </cell>
          <cell r="AC1194">
            <v>0</v>
          </cell>
          <cell r="AD1194">
            <v>0</v>
          </cell>
          <cell r="AE1194">
            <v>0</v>
          </cell>
          <cell r="AF1194">
            <v>0</v>
          </cell>
          <cell r="AG1194">
            <v>0</v>
          </cell>
          <cell r="AH1194">
            <v>0</v>
          </cell>
          <cell r="AI1194">
            <v>0</v>
          </cell>
          <cell r="AJ1194">
            <v>0</v>
          </cell>
          <cell r="AK1194">
            <v>0</v>
          </cell>
          <cell r="AL1194">
            <v>0</v>
          </cell>
          <cell r="AM1194">
            <v>0</v>
          </cell>
          <cell r="AN1194">
            <v>0</v>
          </cell>
          <cell r="AO1194">
            <v>0</v>
          </cell>
          <cell r="AP1194">
            <v>0</v>
          </cell>
          <cell r="AQ1194">
            <v>0</v>
          </cell>
          <cell r="AR1194">
            <v>0</v>
          </cell>
          <cell r="AS1194" t="e">
            <v>#REF!</v>
          </cell>
          <cell r="AU1194">
            <v>800121031</v>
          </cell>
          <cell r="AV1194" t="str">
            <v xml:space="preserve">MONACO INTERNACIONAL LTDA               </v>
          </cell>
          <cell r="AW1194">
            <v>0</v>
          </cell>
          <cell r="AX1194">
            <v>0</v>
          </cell>
          <cell r="AY1194">
            <v>0</v>
          </cell>
          <cell r="AZ1194">
            <v>0</v>
          </cell>
          <cell r="BA1194">
            <v>0</v>
          </cell>
          <cell r="BB1194">
            <v>0</v>
          </cell>
          <cell r="BC1194">
            <v>0</v>
          </cell>
          <cell r="BD1194">
            <v>0</v>
          </cell>
          <cell r="BE1194">
            <v>0</v>
          </cell>
          <cell r="BF1194">
            <v>0</v>
          </cell>
          <cell r="BG1194" t="str">
            <v/>
          </cell>
          <cell r="BH1194">
            <v>0.29470448867612214</v>
          </cell>
        </row>
        <row r="1195">
          <cell r="A1195" t="str">
            <v>2071-145</v>
          </cell>
          <cell r="B1195" t="str">
            <v xml:space="preserve">BTA-MARTA LUCIA RAMIREZ                           </v>
          </cell>
          <cell r="C1195">
            <v>115000</v>
          </cell>
          <cell r="D1195">
            <v>115000</v>
          </cell>
          <cell r="E1195">
            <v>115000</v>
          </cell>
          <cell r="F1195">
            <v>115000</v>
          </cell>
          <cell r="G1195">
            <v>115000</v>
          </cell>
          <cell r="H1195">
            <v>115000</v>
          </cell>
          <cell r="I1195">
            <v>0</v>
          </cell>
          <cell r="J1195">
            <v>0</v>
          </cell>
          <cell r="K1195">
            <v>0</v>
          </cell>
          <cell r="L1195">
            <v>0</v>
          </cell>
          <cell r="M1195">
            <v>1407600</v>
          </cell>
          <cell r="N1195">
            <v>0</v>
          </cell>
          <cell r="O1195">
            <v>2097600</v>
          </cell>
          <cell r="P1195">
            <v>31926</v>
          </cell>
          <cell r="Q1195">
            <v>24655</v>
          </cell>
          <cell r="R1195">
            <v>0</v>
          </cell>
          <cell r="S1195">
            <v>0</v>
          </cell>
          <cell r="T1195">
            <v>1700</v>
          </cell>
          <cell r="U1195">
            <v>24593</v>
          </cell>
          <cell r="V1195">
            <v>3600</v>
          </cell>
          <cell r="W1195">
            <v>47794</v>
          </cell>
          <cell r="X1195">
            <v>2369</v>
          </cell>
          <cell r="Y1195">
            <v>0</v>
          </cell>
          <cell r="Z1195">
            <v>47685</v>
          </cell>
          <cell r="AA1195">
            <v>2539</v>
          </cell>
          <cell r="AB1195">
            <v>186861</v>
          </cell>
          <cell r="AC1195">
            <v>0</v>
          </cell>
          <cell r="AD1195">
            <v>0</v>
          </cell>
          <cell r="AE1195">
            <v>0</v>
          </cell>
          <cell r="AF1195">
            <v>0</v>
          </cell>
          <cell r="AG1195">
            <v>0</v>
          </cell>
          <cell r="AH1195">
            <v>0</v>
          </cell>
          <cell r="AI1195">
            <v>0</v>
          </cell>
          <cell r="AJ1195">
            <v>0</v>
          </cell>
          <cell r="AK1195">
            <v>0</v>
          </cell>
          <cell r="AL1195">
            <v>0</v>
          </cell>
          <cell r="AM1195">
            <v>0</v>
          </cell>
          <cell r="AN1195">
            <v>0</v>
          </cell>
          <cell r="AO1195">
            <v>1576512</v>
          </cell>
          <cell r="AP1195">
            <v>0</v>
          </cell>
          <cell r="AQ1195">
            <v>0</v>
          </cell>
          <cell r="AR1195">
            <v>0</v>
          </cell>
          <cell r="AS1195" t="e">
            <v>#REF!</v>
          </cell>
          <cell r="AU1195">
            <v>900409059</v>
          </cell>
          <cell r="AV1195" t="str">
            <v xml:space="preserve">MARTA LUCIA RAMIREZ Y ASOCIADOS SAS     </v>
          </cell>
          <cell r="AW1195">
            <v>0</v>
          </cell>
          <cell r="AX1195">
            <v>0</v>
          </cell>
          <cell r="AY1195">
            <v>0</v>
          </cell>
          <cell r="AZ1195">
            <v>0</v>
          </cell>
          <cell r="BA1195">
            <v>0</v>
          </cell>
          <cell r="BB1195">
            <v>0</v>
          </cell>
          <cell r="BC1195">
            <v>0</v>
          </cell>
          <cell r="BD1195">
            <v>0</v>
          </cell>
          <cell r="BE1195">
            <v>0</v>
          </cell>
          <cell r="BF1195">
            <v>0</v>
          </cell>
          <cell r="BG1195" t="str">
            <v/>
          </cell>
          <cell r="BH1195">
            <v>8.908323798627002E-2</v>
          </cell>
        </row>
        <row r="1196">
          <cell r="A1196" t="str">
            <v>2071-146</v>
          </cell>
          <cell r="B1196" t="str">
            <v xml:space="preserve">BTA-HOTELES ESTELAR SA                            </v>
          </cell>
          <cell r="C1196">
            <v>1383441</v>
          </cell>
          <cell r="D1196">
            <v>1383441</v>
          </cell>
          <cell r="E1196">
            <v>1383441</v>
          </cell>
          <cell r="F1196">
            <v>1383441</v>
          </cell>
          <cell r="G1196">
            <v>1383441</v>
          </cell>
          <cell r="H1196">
            <v>1383441</v>
          </cell>
          <cell r="I1196">
            <v>1383441</v>
          </cell>
          <cell r="J1196">
            <v>1383441</v>
          </cell>
          <cell r="K1196">
            <v>1383441</v>
          </cell>
          <cell r="L1196">
            <v>1383441</v>
          </cell>
          <cell r="M1196">
            <v>1383441</v>
          </cell>
          <cell r="N1196">
            <v>1383441</v>
          </cell>
          <cell r="O1196">
            <v>16601292</v>
          </cell>
          <cell r="P1196">
            <v>89400</v>
          </cell>
          <cell r="Q1196">
            <v>422606</v>
          </cell>
          <cell r="R1196">
            <v>10297</v>
          </cell>
          <cell r="S1196">
            <v>741875.82</v>
          </cell>
          <cell r="T1196">
            <v>665745</v>
          </cell>
          <cell r="U1196">
            <v>488060</v>
          </cell>
          <cell r="V1196">
            <v>634330</v>
          </cell>
          <cell r="W1196">
            <v>729734</v>
          </cell>
          <cell r="X1196">
            <v>184415</v>
          </cell>
          <cell r="Y1196">
            <v>856894</v>
          </cell>
          <cell r="Z1196">
            <v>224122</v>
          </cell>
          <cell r="AA1196">
            <v>1102217</v>
          </cell>
          <cell r="AB1196">
            <v>6149695.8200000003</v>
          </cell>
          <cell r="AC1196">
            <v>0</v>
          </cell>
          <cell r="AD1196">
            <v>0</v>
          </cell>
          <cell r="AE1196">
            <v>0</v>
          </cell>
          <cell r="AF1196">
            <v>0</v>
          </cell>
          <cell r="AG1196">
            <v>0</v>
          </cell>
          <cell r="AH1196">
            <v>0</v>
          </cell>
          <cell r="AI1196">
            <v>0</v>
          </cell>
          <cell r="AJ1196">
            <v>0</v>
          </cell>
          <cell r="AK1196">
            <v>0</v>
          </cell>
          <cell r="AL1196">
            <v>0</v>
          </cell>
          <cell r="AM1196">
            <v>0</v>
          </cell>
          <cell r="AN1196">
            <v>0</v>
          </cell>
          <cell r="AO1196">
            <v>3005774</v>
          </cell>
          <cell r="AP1196">
            <v>0</v>
          </cell>
          <cell r="AQ1196">
            <v>0</v>
          </cell>
          <cell r="AR1196">
            <v>0</v>
          </cell>
          <cell r="AS1196" t="e">
            <v>#REF!</v>
          </cell>
          <cell r="AU1196">
            <v>890304099</v>
          </cell>
          <cell r="AV1196" t="str">
            <v xml:space="preserve">HOTELES ESTELAR S.A.                    </v>
          </cell>
          <cell r="AW1196">
            <v>0</v>
          </cell>
          <cell r="AX1196">
            <v>0</v>
          </cell>
          <cell r="AY1196">
            <v>0</v>
          </cell>
          <cell r="AZ1196">
            <v>0</v>
          </cell>
          <cell r="BA1196">
            <v>0</v>
          </cell>
          <cell r="BB1196">
            <v>0</v>
          </cell>
          <cell r="BC1196">
            <v>0</v>
          </cell>
          <cell r="BD1196">
            <v>0</v>
          </cell>
          <cell r="BE1196">
            <v>0</v>
          </cell>
          <cell r="BF1196">
            <v>0</v>
          </cell>
          <cell r="BG1196" t="str">
            <v/>
          </cell>
          <cell r="BH1196">
            <v>0.37043477218520104</v>
          </cell>
        </row>
        <row r="1197">
          <cell r="A1197" t="str">
            <v>2071-147</v>
          </cell>
          <cell r="B1197" t="str">
            <v xml:space="preserve">BTA-EQUION ENERGIA LIMITE                         </v>
          </cell>
          <cell r="C1197">
            <v>5901280</v>
          </cell>
          <cell r="D1197">
            <v>11407000</v>
          </cell>
          <cell r="E1197">
            <v>0</v>
          </cell>
          <cell r="F1197">
            <v>5273820</v>
          </cell>
          <cell r="G1197">
            <v>0</v>
          </cell>
          <cell r="H1197">
            <v>0</v>
          </cell>
          <cell r="I1197">
            <v>0</v>
          </cell>
          <cell r="J1197">
            <v>0</v>
          </cell>
          <cell r="K1197">
            <v>0</v>
          </cell>
          <cell r="L1197">
            <v>0</v>
          </cell>
          <cell r="M1197">
            <v>0</v>
          </cell>
          <cell r="N1197">
            <v>0</v>
          </cell>
          <cell r="O1197">
            <v>22582100</v>
          </cell>
          <cell r="P1197">
            <v>1341851</v>
          </cell>
          <cell r="Q1197">
            <v>1664806</v>
          </cell>
          <cell r="R1197">
            <v>1373866</v>
          </cell>
          <cell r="S1197">
            <v>91685.86</v>
          </cell>
          <cell r="T1197">
            <v>1450</v>
          </cell>
          <cell r="U1197">
            <v>155560</v>
          </cell>
          <cell r="V1197">
            <v>174100</v>
          </cell>
          <cell r="W1197">
            <v>0</v>
          </cell>
          <cell r="X1197">
            <v>0</v>
          </cell>
          <cell r="Y1197">
            <v>0</v>
          </cell>
          <cell r="Z1197">
            <v>0</v>
          </cell>
          <cell r="AA1197">
            <v>0</v>
          </cell>
          <cell r="AB1197">
            <v>4803318.8600000003</v>
          </cell>
          <cell r="AC1197">
            <v>0</v>
          </cell>
          <cell r="AD1197">
            <v>0</v>
          </cell>
          <cell r="AE1197">
            <v>0</v>
          </cell>
          <cell r="AF1197">
            <v>0</v>
          </cell>
          <cell r="AG1197">
            <v>0</v>
          </cell>
          <cell r="AH1197">
            <v>0</v>
          </cell>
          <cell r="AI1197">
            <v>0</v>
          </cell>
          <cell r="AJ1197">
            <v>0</v>
          </cell>
          <cell r="AK1197">
            <v>0</v>
          </cell>
          <cell r="AL1197">
            <v>0</v>
          </cell>
          <cell r="AM1197">
            <v>0</v>
          </cell>
          <cell r="AN1197">
            <v>0</v>
          </cell>
          <cell r="AO1197">
            <v>0</v>
          </cell>
          <cell r="AP1197">
            <v>0</v>
          </cell>
          <cell r="AQ1197">
            <v>0</v>
          </cell>
          <cell r="AR1197">
            <v>0</v>
          </cell>
          <cell r="AS1197" t="e">
            <v>#REF!</v>
          </cell>
          <cell r="AU1197">
            <v>860002426</v>
          </cell>
          <cell r="AV1197" t="str">
            <v xml:space="preserve">EQUION ENERGIA LIMITED                  </v>
          </cell>
          <cell r="AW1197">
            <v>0</v>
          </cell>
          <cell r="AX1197">
            <v>0</v>
          </cell>
          <cell r="AY1197">
            <v>0</v>
          </cell>
          <cell r="AZ1197">
            <v>0</v>
          </cell>
          <cell r="BA1197">
            <v>0</v>
          </cell>
          <cell r="BB1197">
            <v>0</v>
          </cell>
          <cell r="BC1197">
            <v>0</v>
          </cell>
          <cell r="BD1197">
            <v>0</v>
          </cell>
          <cell r="BE1197">
            <v>0</v>
          </cell>
          <cell r="BF1197">
            <v>0</v>
          </cell>
          <cell r="BG1197" t="str">
            <v/>
          </cell>
          <cell r="BH1197">
            <v>0.21270470239703129</v>
          </cell>
        </row>
        <row r="1198">
          <cell r="A1198" t="str">
            <v>2071-148</v>
          </cell>
          <cell r="B1198" t="str">
            <v xml:space="preserve">BTA-PUERTOS ASOCIADOS S.A                         </v>
          </cell>
          <cell r="C1198">
            <v>0</v>
          </cell>
          <cell r="D1198">
            <v>996920</v>
          </cell>
          <cell r="E1198">
            <v>0</v>
          </cell>
          <cell r="F1198">
            <v>0</v>
          </cell>
          <cell r="G1198">
            <v>0</v>
          </cell>
          <cell r="H1198">
            <v>996920</v>
          </cell>
          <cell r="I1198">
            <v>0</v>
          </cell>
          <cell r="J1198">
            <v>0</v>
          </cell>
          <cell r="K1198">
            <v>0</v>
          </cell>
          <cell r="L1198">
            <v>996920</v>
          </cell>
          <cell r="M1198">
            <v>0</v>
          </cell>
          <cell r="N1198">
            <v>1016260</v>
          </cell>
          <cell r="O1198">
            <v>4007020</v>
          </cell>
          <cell r="P1198">
            <v>135717</v>
          </cell>
          <cell r="Q1198">
            <v>87248</v>
          </cell>
          <cell r="R1198">
            <v>1659</v>
          </cell>
          <cell r="S1198">
            <v>27419.47</v>
          </cell>
          <cell r="T1198">
            <v>5000</v>
          </cell>
          <cell r="U1198">
            <v>262320</v>
          </cell>
          <cell r="V1198">
            <v>0</v>
          </cell>
          <cell r="W1198">
            <v>0</v>
          </cell>
          <cell r="X1198">
            <v>0</v>
          </cell>
          <cell r="Y1198">
            <v>103761</v>
          </cell>
          <cell r="Z1198">
            <v>148751</v>
          </cell>
          <cell r="AA1198">
            <v>7449</v>
          </cell>
          <cell r="AB1198">
            <v>779324.47</v>
          </cell>
          <cell r="AC1198">
            <v>0</v>
          </cell>
          <cell r="AD1198">
            <v>0</v>
          </cell>
          <cell r="AE1198">
            <v>0</v>
          </cell>
          <cell r="AF1198">
            <v>0</v>
          </cell>
          <cell r="AG1198">
            <v>0</v>
          </cell>
          <cell r="AH1198">
            <v>0</v>
          </cell>
          <cell r="AI1198">
            <v>0</v>
          </cell>
          <cell r="AJ1198">
            <v>0</v>
          </cell>
          <cell r="AK1198">
            <v>0</v>
          </cell>
          <cell r="AL1198">
            <v>0</v>
          </cell>
          <cell r="AM1198">
            <v>0</v>
          </cell>
          <cell r="AN1198">
            <v>0</v>
          </cell>
          <cell r="AO1198">
            <v>1104005</v>
          </cell>
          <cell r="AP1198">
            <v>0</v>
          </cell>
          <cell r="AQ1198">
            <v>0</v>
          </cell>
          <cell r="AR1198">
            <v>0</v>
          </cell>
          <cell r="AS1198" t="e">
            <v>#REF!</v>
          </cell>
          <cell r="AU1198">
            <v>800156044</v>
          </cell>
          <cell r="AV1198" t="str">
            <v xml:space="preserve">COMPAÑIA DE PUESTOS ASOCIADOS SA        </v>
          </cell>
          <cell r="AW1198">
            <v>0</v>
          </cell>
          <cell r="AX1198">
            <v>0</v>
          </cell>
          <cell r="AY1198">
            <v>0</v>
          </cell>
          <cell r="AZ1198">
            <v>0</v>
          </cell>
          <cell r="BA1198">
            <v>0</v>
          </cell>
          <cell r="BB1198">
            <v>0</v>
          </cell>
          <cell r="BC1198">
            <v>0</v>
          </cell>
          <cell r="BD1198">
            <v>0</v>
          </cell>
          <cell r="BE1198">
            <v>0</v>
          </cell>
          <cell r="BF1198">
            <v>0</v>
          </cell>
          <cell r="BG1198" t="str">
            <v/>
          </cell>
          <cell r="BH1198">
            <v>0.19448978792219654</v>
          </cell>
        </row>
        <row r="1199">
          <cell r="A1199" t="str">
            <v>2071-149</v>
          </cell>
          <cell r="B1199" t="str">
            <v xml:space="preserve">CUC-F. MARIO GAITAN Y                             </v>
          </cell>
          <cell r="C1199">
            <v>0</v>
          </cell>
          <cell r="D1199">
            <v>2000000</v>
          </cell>
          <cell r="E1199">
            <v>2000000</v>
          </cell>
          <cell r="F1199">
            <v>2000000</v>
          </cell>
          <cell r="G1199">
            <v>2000000</v>
          </cell>
          <cell r="H1199">
            <v>2000000</v>
          </cell>
          <cell r="I1199">
            <v>2000000</v>
          </cell>
          <cell r="J1199">
            <v>2000000</v>
          </cell>
          <cell r="K1199">
            <v>2000000</v>
          </cell>
          <cell r="L1199">
            <v>2000000</v>
          </cell>
          <cell r="M1199">
            <v>2000000</v>
          </cell>
          <cell r="N1199">
            <v>2000000</v>
          </cell>
          <cell r="O1199">
            <v>22000000</v>
          </cell>
          <cell r="P1199">
            <v>0</v>
          </cell>
          <cell r="Q1199">
            <v>0</v>
          </cell>
          <cell r="R1199">
            <v>7250</v>
          </cell>
          <cell r="S1199">
            <v>156610</v>
          </cell>
          <cell r="T1199">
            <v>7250</v>
          </cell>
          <cell r="U1199">
            <v>41250</v>
          </cell>
          <cell r="V1199">
            <v>2807250</v>
          </cell>
          <cell r="W1199">
            <v>2807250</v>
          </cell>
          <cell r="X1199">
            <v>2807600</v>
          </cell>
          <cell r="Y1199">
            <v>2044566</v>
          </cell>
          <cell r="Z1199">
            <v>2807600</v>
          </cell>
          <cell r="AA1199">
            <v>2807600</v>
          </cell>
          <cell r="AB1199">
            <v>16294226</v>
          </cell>
          <cell r="AC1199">
            <v>0</v>
          </cell>
          <cell r="AD1199">
            <v>0</v>
          </cell>
          <cell r="AE1199">
            <v>0</v>
          </cell>
          <cell r="AF1199">
            <v>0</v>
          </cell>
          <cell r="AG1199">
            <v>0</v>
          </cell>
          <cell r="AH1199">
            <v>0</v>
          </cell>
          <cell r="AI1199">
            <v>0</v>
          </cell>
          <cell r="AJ1199">
            <v>0</v>
          </cell>
          <cell r="AK1199">
            <v>0</v>
          </cell>
          <cell r="AL1199">
            <v>0</v>
          </cell>
          <cell r="AM1199">
            <v>0</v>
          </cell>
          <cell r="AN1199">
            <v>0</v>
          </cell>
          <cell r="AO1199">
            <v>2240000</v>
          </cell>
          <cell r="AP1199">
            <v>0</v>
          </cell>
          <cell r="AQ1199">
            <v>0</v>
          </cell>
          <cell r="AR1199">
            <v>0</v>
          </cell>
          <cell r="AS1199" t="e">
            <v>#REF!</v>
          </cell>
          <cell r="AU1199" t="str">
            <v/>
          </cell>
          <cell r="AV1199" t="str">
            <v/>
          </cell>
          <cell r="AW1199">
            <v>0</v>
          </cell>
          <cell r="AX1199">
            <v>0</v>
          </cell>
          <cell r="AY1199">
            <v>0</v>
          </cell>
          <cell r="AZ1199">
            <v>0</v>
          </cell>
          <cell r="BA1199">
            <v>0</v>
          </cell>
          <cell r="BB1199">
            <v>0</v>
          </cell>
          <cell r="BC1199">
            <v>0</v>
          </cell>
          <cell r="BD1199">
            <v>0</v>
          </cell>
          <cell r="BE1199">
            <v>0</v>
          </cell>
          <cell r="BF1199">
            <v>0</v>
          </cell>
          <cell r="BG1199" t="str">
            <v/>
          </cell>
          <cell r="BH1199">
            <v>0.74064663636363637</v>
          </cell>
        </row>
        <row r="1200">
          <cell r="A1200" t="str">
            <v>2071-150</v>
          </cell>
          <cell r="B1200" t="str">
            <v xml:space="preserve">BTA-CC Y DE NEGOCIOS                              </v>
          </cell>
          <cell r="C1200">
            <v>0</v>
          </cell>
          <cell r="D1200">
            <v>0</v>
          </cell>
          <cell r="E1200">
            <v>0</v>
          </cell>
          <cell r="F1200">
            <v>0</v>
          </cell>
          <cell r="G1200">
            <v>0</v>
          </cell>
          <cell r="H1200">
            <v>0</v>
          </cell>
          <cell r="I1200">
            <v>0</v>
          </cell>
          <cell r="J1200">
            <v>6996094</v>
          </cell>
          <cell r="K1200">
            <v>3484408</v>
          </cell>
          <cell r="L1200">
            <v>3586700</v>
          </cell>
          <cell r="M1200">
            <v>3774234</v>
          </cell>
          <cell r="N1200">
            <v>13599744</v>
          </cell>
          <cell r="O1200">
            <v>31441180</v>
          </cell>
          <cell r="P1200">
            <v>0</v>
          </cell>
          <cell r="Q1200">
            <v>0</v>
          </cell>
          <cell r="R1200">
            <v>0</v>
          </cell>
          <cell r="S1200">
            <v>6198671.7999999998</v>
          </cell>
          <cell r="T1200">
            <v>423692</v>
          </cell>
          <cell r="U1200">
            <v>6130215</v>
          </cell>
          <cell r="V1200">
            <v>595119</v>
          </cell>
          <cell r="W1200">
            <v>127812</v>
          </cell>
          <cell r="X1200">
            <v>6000484</v>
          </cell>
          <cell r="Y1200">
            <v>456392</v>
          </cell>
          <cell r="Z1200">
            <v>847377</v>
          </cell>
          <cell r="AA1200">
            <v>875213</v>
          </cell>
          <cell r="AB1200">
            <v>21654975.800000001</v>
          </cell>
          <cell r="AC1200">
            <v>0</v>
          </cell>
          <cell r="AD1200">
            <v>0</v>
          </cell>
          <cell r="AE1200">
            <v>0</v>
          </cell>
          <cell r="AF1200">
            <v>0</v>
          </cell>
          <cell r="AG1200">
            <v>0</v>
          </cell>
          <cell r="AH1200">
            <v>0</v>
          </cell>
          <cell r="AI1200">
            <v>0</v>
          </cell>
          <cell r="AJ1200">
            <v>0</v>
          </cell>
          <cell r="AK1200">
            <v>0</v>
          </cell>
          <cell r="AL1200">
            <v>0</v>
          </cell>
          <cell r="AM1200">
            <v>0</v>
          </cell>
          <cell r="AN1200">
            <v>0</v>
          </cell>
          <cell r="AO1200">
            <v>15231713</v>
          </cell>
          <cell r="AP1200">
            <v>0</v>
          </cell>
          <cell r="AQ1200">
            <v>0</v>
          </cell>
          <cell r="AR1200">
            <v>0</v>
          </cell>
          <cell r="AS1200" t="e">
            <v>#REF!</v>
          </cell>
          <cell r="AU1200" t="str">
            <v/>
          </cell>
          <cell r="AV1200" t="str">
            <v/>
          </cell>
          <cell r="AW1200">
            <v>0</v>
          </cell>
          <cell r="AX1200">
            <v>0</v>
          </cell>
          <cell r="AY1200">
            <v>0</v>
          </cell>
          <cell r="AZ1200">
            <v>0</v>
          </cell>
          <cell r="BA1200">
            <v>0</v>
          </cell>
          <cell r="BB1200">
            <v>0</v>
          </cell>
          <cell r="BC1200">
            <v>0</v>
          </cell>
          <cell r="BD1200">
            <v>0</v>
          </cell>
          <cell r="BE1200">
            <v>0</v>
          </cell>
          <cell r="BF1200">
            <v>0</v>
          </cell>
          <cell r="BG1200" t="str">
            <v/>
          </cell>
          <cell r="BH1200">
            <v>0.68874564504258429</v>
          </cell>
        </row>
        <row r="1201">
          <cell r="A1201" t="str">
            <v>2071-151</v>
          </cell>
          <cell r="B1201" t="str">
            <v xml:space="preserve">BTA-CIFIN SA                                      </v>
          </cell>
          <cell r="C1201">
            <v>0</v>
          </cell>
          <cell r="D1201">
            <v>0</v>
          </cell>
          <cell r="E1201">
            <v>0</v>
          </cell>
          <cell r="F1201">
            <v>0</v>
          </cell>
          <cell r="G1201">
            <v>0</v>
          </cell>
          <cell r="H1201">
            <v>445000</v>
          </cell>
          <cell r="I1201">
            <v>925000</v>
          </cell>
          <cell r="J1201">
            <v>0</v>
          </cell>
          <cell r="K1201">
            <v>0</v>
          </cell>
          <cell r="L1201">
            <v>0</v>
          </cell>
          <cell r="M1201">
            <v>0</v>
          </cell>
          <cell r="N1201">
            <v>0</v>
          </cell>
          <cell r="O1201">
            <v>1370000</v>
          </cell>
          <cell r="P1201">
            <v>0</v>
          </cell>
          <cell r="Q1201">
            <v>0</v>
          </cell>
          <cell r="R1201">
            <v>0</v>
          </cell>
          <cell r="S1201">
            <v>0</v>
          </cell>
          <cell r="T1201">
            <v>0</v>
          </cell>
          <cell r="U1201">
            <v>90173</v>
          </cell>
          <cell r="V1201">
            <v>257291</v>
          </cell>
          <cell r="W1201">
            <v>7582</v>
          </cell>
          <cell r="X1201">
            <v>0</v>
          </cell>
          <cell r="Y1201">
            <v>0</v>
          </cell>
          <cell r="Z1201">
            <v>0</v>
          </cell>
          <cell r="AA1201">
            <v>0</v>
          </cell>
          <cell r="AB1201">
            <v>355046</v>
          </cell>
          <cell r="AC1201">
            <v>0</v>
          </cell>
          <cell r="AD1201">
            <v>0</v>
          </cell>
          <cell r="AE1201">
            <v>0</v>
          </cell>
          <cell r="AF1201">
            <v>0</v>
          </cell>
          <cell r="AG1201">
            <v>0</v>
          </cell>
          <cell r="AH1201">
            <v>0</v>
          </cell>
          <cell r="AI1201">
            <v>0</v>
          </cell>
          <cell r="AJ1201">
            <v>0</v>
          </cell>
          <cell r="AK1201">
            <v>0</v>
          </cell>
          <cell r="AL1201">
            <v>0</v>
          </cell>
          <cell r="AM1201">
            <v>0</v>
          </cell>
          <cell r="AN1201">
            <v>0</v>
          </cell>
          <cell r="AO1201">
            <v>0</v>
          </cell>
          <cell r="AP1201">
            <v>0</v>
          </cell>
          <cell r="AQ1201">
            <v>0</v>
          </cell>
          <cell r="AR1201">
            <v>0</v>
          </cell>
          <cell r="AS1201" t="e">
            <v>#REF!</v>
          </cell>
          <cell r="AU1201" t="str">
            <v/>
          </cell>
          <cell r="AV1201" t="str">
            <v/>
          </cell>
          <cell r="AW1201">
            <v>0</v>
          </cell>
          <cell r="AX1201">
            <v>0</v>
          </cell>
          <cell r="AY1201">
            <v>0</v>
          </cell>
          <cell r="AZ1201">
            <v>0</v>
          </cell>
          <cell r="BA1201">
            <v>0</v>
          </cell>
          <cell r="BB1201">
            <v>0</v>
          </cell>
          <cell r="BC1201">
            <v>0</v>
          </cell>
          <cell r="BD1201">
            <v>0</v>
          </cell>
          <cell r="BE1201">
            <v>0</v>
          </cell>
          <cell r="BF1201">
            <v>0</v>
          </cell>
          <cell r="BG1201" t="str">
            <v/>
          </cell>
          <cell r="BH1201">
            <v>0.25915766423357667</v>
          </cell>
        </row>
        <row r="1202">
          <cell r="A1202" t="str">
            <v>2071-152</v>
          </cell>
          <cell r="B1202" t="str">
            <v xml:space="preserve">BTA-DS CONSTRUCCIONES                             </v>
          </cell>
          <cell r="C1202">
            <v>0</v>
          </cell>
          <cell r="D1202">
            <v>0</v>
          </cell>
          <cell r="E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1560000</v>
          </cell>
          <cell r="K1202">
            <v>0</v>
          </cell>
          <cell r="L1202">
            <v>0</v>
          </cell>
          <cell r="M1202">
            <v>0</v>
          </cell>
          <cell r="N1202">
            <v>1560000</v>
          </cell>
          <cell r="O1202">
            <v>3120000</v>
          </cell>
          <cell r="P1202">
            <v>0</v>
          </cell>
          <cell r="Q1202">
            <v>0</v>
          </cell>
          <cell r="R1202">
            <v>0</v>
          </cell>
          <cell r="S1202">
            <v>0</v>
          </cell>
          <cell r="T1202">
            <v>39972</v>
          </cell>
          <cell r="U1202">
            <v>0</v>
          </cell>
          <cell r="V1202">
            <v>93047</v>
          </cell>
          <cell r="W1202">
            <v>314507</v>
          </cell>
          <cell r="X1202">
            <v>5454</v>
          </cell>
          <cell r="Y1202">
            <v>0</v>
          </cell>
          <cell r="Z1202">
            <v>0</v>
          </cell>
          <cell r="AA1202">
            <v>340742</v>
          </cell>
          <cell r="AB1202">
            <v>793722</v>
          </cell>
          <cell r="AC1202">
            <v>0</v>
          </cell>
          <cell r="AD1202">
            <v>0</v>
          </cell>
          <cell r="AE1202">
            <v>0</v>
          </cell>
          <cell r="AF1202">
            <v>0</v>
          </cell>
          <cell r="AG1202">
            <v>0</v>
          </cell>
          <cell r="AH1202">
            <v>0</v>
          </cell>
          <cell r="AI1202">
            <v>0</v>
          </cell>
          <cell r="AJ1202">
            <v>0</v>
          </cell>
          <cell r="AK1202">
            <v>0</v>
          </cell>
          <cell r="AL1202">
            <v>0</v>
          </cell>
          <cell r="AM1202">
            <v>0</v>
          </cell>
          <cell r="AN1202">
            <v>0</v>
          </cell>
          <cell r="AO1202">
            <v>1747200</v>
          </cell>
          <cell r="AP1202">
            <v>0</v>
          </cell>
          <cell r="AQ1202">
            <v>0</v>
          </cell>
          <cell r="AR1202">
            <v>0</v>
          </cell>
          <cell r="AS1202" t="e">
            <v>#REF!</v>
          </cell>
          <cell r="AU1202" t="str">
            <v/>
          </cell>
          <cell r="AV1202" t="str">
            <v/>
          </cell>
          <cell r="AW1202">
            <v>0</v>
          </cell>
          <cell r="AX1202">
            <v>0</v>
          </cell>
          <cell r="AY1202">
            <v>0</v>
          </cell>
          <cell r="AZ1202">
            <v>0</v>
          </cell>
          <cell r="BA1202">
            <v>0</v>
          </cell>
          <cell r="BB1202">
            <v>0</v>
          </cell>
          <cell r="BC1202">
            <v>0</v>
          </cell>
          <cell r="BD1202">
            <v>0</v>
          </cell>
          <cell r="BE1202">
            <v>0</v>
          </cell>
          <cell r="BF1202">
            <v>0</v>
          </cell>
          <cell r="BG1202" t="str">
            <v/>
          </cell>
          <cell r="BH1202">
            <v>0.25439807692307692</v>
          </cell>
        </row>
        <row r="1203">
          <cell r="A1203" t="str">
            <v>2071-153</v>
          </cell>
          <cell r="B1203" t="str">
            <v xml:space="preserve">BTA-SOCIEDAD HOTELERA CL                          </v>
          </cell>
          <cell r="C1203">
            <v>0</v>
          </cell>
          <cell r="D1203">
            <v>0</v>
          </cell>
          <cell r="E1203">
            <v>0</v>
          </cell>
          <cell r="F1203">
            <v>0</v>
          </cell>
          <cell r="G1203">
            <v>0</v>
          </cell>
          <cell r="H1203">
            <v>0</v>
          </cell>
          <cell r="I1203">
            <v>0</v>
          </cell>
          <cell r="J1203">
            <v>2100000</v>
          </cell>
          <cell r="K1203">
            <v>1140800</v>
          </cell>
          <cell r="L1203">
            <v>2292090</v>
          </cell>
          <cell r="M1203">
            <v>0</v>
          </cell>
          <cell r="N1203">
            <v>3556377</v>
          </cell>
          <cell r="O1203">
            <v>9089267</v>
          </cell>
          <cell r="P1203">
            <v>0</v>
          </cell>
          <cell r="Q1203">
            <v>0</v>
          </cell>
          <cell r="R1203">
            <v>0</v>
          </cell>
          <cell r="S1203">
            <v>0</v>
          </cell>
          <cell r="T1203">
            <v>0</v>
          </cell>
          <cell r="U1203">
            <v>0</v>
          </cell>
          <cell r="V1203">
            <v>1130022</v>
          </cell>
          <cell r="W1203">
            <v>552289</v>
          </cell>
          <cell r="X1203">
            <v>1206225</v>
          </cell>
          <cell r="Y1203">
            <v>151040</v>
          </cell>
          <cell r="Z1203">
            <v>612610</v>
          </cell>
          <cell r="AA1203">
            <v>642253</v>
          </cell>
          <cell r="AB1203">
            <v>4294439</v>
          </cell>
          <cell r="AC1203">
            <v>0</v>
          </cell>
          <cell r="AD1203">
            <v>0</v>
          </cell>
          <cell r="AE1203">
            <v>0</v>
          </cell>
          <cell r="AF1203">
            <v>0</v>
          </cell>
          <cell r="AG1203">
            <v>0</v>
          </cell>
          <cell r="AH1203">
            <v>0</v>
          </cell>
          <cell r="AI1203">
            <v>0</v>
          </cell>
          <cell r="AJ1203">
            <v>0</v>
          </cell>
          <cell r="AK1203">
            <v>0</v>
          </cell>
          <cell r="AL1203">
            <v>0</v>
          </cell>
          <cell r="AM1203">
            <v>0</v>
          </cell>
          <cell r="AN1203">
            <v>0</v>
          </cell>
          <cell r="AO1203">
            <v>3983142</v>
          </cell>
          <cell r="AP1203">
            <v>0</v>
          </cell>
          <cell r="AQ1203">
            <v>0</v>
          </cell>
          <cell r="AR1203">
            <v>0</v>
          </cell>
          <cell r="AS1203" t="e">
            <v>#REF!</v>
          </cell>
          <cell r="AU1203" t="str">
            <v/>
          </cell>
          <cell r="AV1203" t="str">
            <v/>
          </cell>
          <cell r="AW1203">
            <v>0</v>
          </cell>
          <cell r="AX1203">
            <v>0</v>
          </cell>
          <cell r="AY1203">
            <v>0</v>
          </cell>
          <cell r="AZ1203">
            <v>0</v>
          </cell>
          <cell r="BA1203">
            <v>0</v>
          </cell>
          <cell r="BB1203">
            <v>0</v>
          </cell>
          <cell r="BC1203">
            <v>0</v>
          </cell>
          <cell r="BD1203">
            <v>0</v>
          </cell>
          <cell r="BE1203">
            <v>0</v>
          </cell>
          <cell r="BF1203">
            <v>0</v>
          </cell>
          <cell r="BG1203" t="str">
            <v/>
          </cell>
          <cell r="BH1203">
            <v>0.47247363291231292</v>
          </cell>
        </row>
        <row r="1204">
          <cell r="A1204" t="str">
            <v>2071-154</v>
          </cell>
          <cell r="B1204" t="str">
            <v xml:space="preserve">BTA-PETROBRAS COLOMBIA                            </v>
          </cell>
          <cell r="C1204">
            <v>0</v>
          </cell>
          <cell r="D1204">
            <v>0</v>
          </cell>
          <cell r="E1204">
            <v>0</v>
          </cell>
          <cell r="F1204">
            <v>0</v>
          </cell>
          <cell r="G1204">
            <v>0</v>
          </cell>
          <cell r="H1204">
            <v>0</v>
          </cell>
          <cell r="I1204">
            <v>0</v>
          </cell>
          <cell r="J1204">
            <v>0</v>
          </cell>
          <cell r="K1204">
            <v>0</v>
          </cell>
          <cell r="L1204">
            <v>0</v>
          </cell>
          <cell r="M1204">
            <v>1437600</v>
          </cell>
          <cell r="N1204">
            <v>1437600</v>
          </cell>
          <cell r="O1204">
            <v>2875200</v>
          </cell>
          <cell r="P1204">
            <v>0</v>
          </cell>
          <cell r="Q1204">
            <v>0</v>
          </cell>
          <cell r="R1204">
            <v>0</v>
          </cell>
          <cell r="S1204">
            <v>0</v>
          </cell>
          <cell r="T1204">
            <v>0</v>
          </cell>
          <cell r="U1204">
            <v>0</v>
          </cell>
          <cell r="V1204">
            <v>797534</v>
          </cell>
          <cell r="W1204">
            <v>7274</v>
          </cell>
          <cell r="X1204">
            <v>97799</v>
          </cell>
          <cell r="Y1204">
            <v>1056719</v>
          </cell>
          <cell r="Z1204">
            <v>9441</v>
          </cell>
          <cell r="AA1204">
            <v>855678</v>
          </cell>
          <cell r="AB1204">
            <v>2824445</v>
          </cell>
          <cell r="AC1204">
            <v>0</v>
          </cell>
          <cell r="AD1204">
            <v>0</v>
          </cell>
          <cell r="AE1204">
            <v>0</v>
          </cell>
          <cell r="AF1204">
            <v>0</v>
          </cell>
          <cell r="AG1204">
            <v>0</v>
          </cell>
          <cell r="AH1204">
            <v>0</v>
          </cell>
          <cell r="AI1204">
            <v>0</v>
          </cell>
          <cell r="AJ1204">
            <v>0</v>
          </cell>
          <cell r="AK1204">
            <v>0</v>
          </cell>
          <cell r="AL1204">
            <v>0</v>
          </cell>
          <cell r="AM1204">
            <v>0</v>
          </cell>
          <cell r="AN1204">
            <v>0</v>
          </cell>
          <cell r="AO1204">
            <v>1561723</v>
          </cell>
          <cell r="AP1204">
            <v>0</v>
          </cell>
          <cell r="AQ1204">
            <v>0</v>
          </cell>
          <cell r="AR1204">
            <v>0</v>
          </cell>
          <cell r="AS1204" t="e">
            <v>#REF!</v>
          </cell>
          <cell r="AU1204" t="str">
            <v/>
          </cell>
          <cell r="AV1204" t="str">
            <v/>
          </cell>
          <cell r="AW1204">
            <v>0</v>
          </cell>
          <cell r="AX1204">
            <v>0</v>
          </cell>
          <cell r="AY1204">
            <v>0</v>
          </cell>
          <cell r="AZ1204">
            <v>0</v>
          </cell>
          <cell r="BA1204">
            <v>0</v>
          </cell>
          <cell r="BB1204">
            <v>0</v>
          </cell>
          <cell r="BC1204">
            <v>0</v>
          </cell>
          <cell r="BD1204">
            <v>0</v>
          </cell>
          <cell r="BE1204">
            <v>0</v>
          </cell>
          <cell r="BF1204">
            <v>0</v>
          </cell>
          <cell r="BG1204" t="str">
            <v/>
          </cell>
          <cell r="BH1204">
            <v>0.98234731496939343</v>
          </cell>
        </row>
        <row r="1205">
          <cell r="A1205" t="str">
            <v>2071-155</v>
          </cell>
          <cell r="B1205" t="str">
            <v xml:space="preserve">BTA-ADM.CLINICA LA COLINA                         </v>
          </cell>
          <cell r="C1205">
            <v>0</v>
          </cell>
          <cell r="D1205">
            <v>0</v>
          </cell>
          <cell r="E1205">
            <v>0</v>
          </cell>
          <cell r="F1205">
            <v>0</v>
          </cell>
          <cell r="G1205">
            <v>0</v>
          </cell>
          <cell r="H1205">
            <v>0</v>
          </cell>
          <cell r="I1205">
            <v>0</v>
          </cell>
          <cell r="J1205">
            <v>0</v>
          </cell>
          <cell r="K1205">
            <v>13290000</v>
          </cell>
          <cell r="L1205">
            <v>6645000</v>
          </cell>
          <cell r="M1205">
            <v>6645000</v>
          </cell>
          <cell r="N1205">
            <v>3770325</v>
          </cell>
          <cell r="O1205">
            <v>30350325</v>
          </cell>
          <cell r="P1205">
            <v>0</v>
          </cell>
          <cell r="Q1205">
            <v>0</v>
          </cell>
          <cell r="R1205">
            <v>0</v>
          </cell>
          <cell r="S1205">
            <v>0</v>
          </cell>
          <cell r="T1205">
            <v>0</v>
          </cell>
          <cell r="U1205">
            <v>0</v>
          </cell>
          <cell r="V1205">
            <v>123616</v>
          </cell>
          <cell r="W1205">
            <v>2627953</v>
          </cell>
          <cell r="X1205">
            <v>3107592</v>
          </cell>
          <cell r="Y1205">
            <v>2975654</v>
          </cell>
          <cell r="Z1205">
            <v>2469104</v>
          </cell>
          <cell r="AA1205">
            <v>2351406</v>
          </cell>
          <cell r="AB1205">
            <v>13655325</v>
          </cell>
          <cell r="AC1205">
            <v>0</v>
          </cell>
          <cell r="AD1205">
            <v>0</v>
          </cell>
          <cell r="AE1205">
            <v>0</v>
          </cell>
          <cell r="AF1205">
            <v>0</v>
          </cell>
          <cell r="AG1205">
            <v>0</v>
          </cell>
          <cell r="AH1205">
            <v>0</v>
          </cell>
          <cell r="AI1205">
            <v>0</v>
          </cell>
          <cell r="AJ1205">
            <v>0</v>
          </cell>
          <cell r="AK1205">
            <v>0</v>
          </cell>
          <cell r="AL1205">
            <v>0</v>
          </cell>
          <cell r="AM1205">
            <v>0</v>
          </cell>
          <cell r="AN1205">
            <v>0</v>
          </cell>
          <cell r="AO1205">
            <v>11665164</v>
          </cell>
          <cell r="AP1205">
            <v>0</v>
          </cell>
          <cell r="AQ1205">
            <v>0</v>
          </cell>
          <cell r="AR1205">
            <v>0</v>
          </cell>
          <cell r="AS1205" t="e">
            <v>#REF!</v>
          </cell>
          <cell r="AU1205" t="str">
            <v/>
          </cell>
          <cell r="AV1205" t="str">
            <v/>
          </cell>
          <cell r="AW1205">
            <v>0</v>
          </cell>
          <cell r="AX1205">
            <v>0</v>
          </cell>
          <cell r="AY1205">
            <v>0</v>
          </cell>
          <cell r="AZ1205">
            <v>0</v>
          </cell>
          <cell r="BA1205">
            <v>0</v>
          </cell>
          <cell r="BB1205">
            <v>0</v>
          </cell>
          <cell r="BC1205">
            <v>0</v>
          </cell>
          <cell r="BD1205">
            <v>0</v>
          </cell>
          <cell r="BE1205">
            <v>0</v>
          </cell>
          <cell r="BF1205">
            <v>0</v>
          </cell>
          <cell r="BG1205" t="str">
            <v/>
          </cell>
          <cell r="BH1205">
            <v>0.44992351811718656</v>
          </cell>
        </row>
        <row r="1206">
          <cell r="A1206" t="str">
            <v>2071-156</v>
          </cell>
          <cell r="B1206" t="str">
            <v xml:space="preserve">BTA-PERENCOL OIL AND GAS                          </v>
          </cell>
          <cell r="C1206">
            <v>0</v>
          </cell>
          <cell r="D1206">
            <v>0</v>
          </cell>
          <cell r="E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  <cell r="K1206">
            <v>0</v>
          </cell>
          <cell r="L1206">
            <v>0</v>
          </cell>
          <cell r="M1206">
            <v>600000</v>
          </cell>
          <cell r="N1206">
            <v>600000</v>
          </cell>
          <cell r="O1206">
            <v>1200000</v>
          </cell>
          <cell r="P1206">
            <v>0</v>
          </cell>
          <cell r="Q1206">
            <v>0</v>
          </cell>
          <cell r="R1206">
            <v>0</v>
          </cell>
          <cell r="S1206">
            <v>0</v>
          </cell>
          <cell r="T1206">
            <v>0</v>
          </cell>
          <cell r="U1206">
            <v>0</v>
          </cell>
          <cell r="V1206">
            <v>0</v>
          </cell>
          <cell r="W1206">
            <v>0</v>
          </cell>
          <cell r="X1206">
            <v>0</v>
          </cell>
          <cell r="Y1206">
            <v>233319</v>
          </cell>
          <cell r="Z1206">
            <v>4436</v>
          </cell>
          <cell r="AA1206">
            <v>349285</v>
          </cell>
          <cell r="AB1206">
            <v>587040</v>
          </cell>
          <cell r="AC1206">
            <v>0</v>
          </cell>
          <cell r="AD1206">
            <v>0</v>
          </cell>
          <cell r="AE1206">
            <v>0</v>
          </cell>
          <cell r="AF1206">
            <v>0</v>
          </cell>
          <cell r="AG1206">
            <v>0</v>
          </cell>
          <cell r="AH1206">
            <v>0</v>
          </cell>
          <cell r="AI1206">
            <v>0</v>
          </cell>
          <cell r="AJ1206">
            <v>0</v>
          </cell>
          <cell r="AK1206">
            <v>0</v>
          </cell>
          <cell r="AL1206">
            <v>0</v>
          </cell>
          <cell r="AM1206">
            <v>0</v>
          </cell>
          <cell r="AN1206">
            <v>0</v>
          </cell>
          <cell r="AO1206">
            <v>0</v>
          </cell>
          <cell r="AP1206">
            <v>0</v>
          </cell>
          <cell r="AQ1206">
            <v>0</v>
          </cell>
          <cell r="AR1206">
            <v>0</v>
          </cell>
          <cell r="AS1206" t="e">
            <v>#REF!</v>
          </cell>
          <cell r="AU1206" t="str">
            <v/>
          </cell>
          <cell r="AV1206" t="str">
            <v/>
          </cell>
          <cell r="AW1206">
            <v>0</v>
          </cell>
          <cell r="AX1206">
            <v>0</v>
          </cell>
          <cell r="AY1206">
            <v>0</v>
          </cell>
          <cell r="AZ1206">
            <v>0</v>
          </cell>
          <cell r="BA1206">
            <v>0</v>
          </cell>
          <cell r="BB1206">
            <v>0</v>
          </cell>
          <cell r="BC1206">
            <v>0</v>
          </cell>
          <cell r="BD1206">
            <v>0</v>
          </cell>
          <cell r="BE1206">
            <v>0</v>
          </cell>
          <cell r="BF1206">
            <v>0</v>
          </cell>
          <cell r="BG1206" t="str">
            <v/>
          </cell>
          <cell r="BH1206">
            <v>0.48920000000000002</v>
          </cell>
        </row>
        <row r="1207">
          <cell r="A1207" t="str">
            <v>2071-157</v>
          </cell>
          <cell r="B1207" t="str">
            <v xml:space="preserve">BTA-SODEXO SA                                     </v>
          </cell>
          <cell r="C1207">
            <v>0</v>
          </cell>
          <cell r="D1207">
            <v>0</v>
          </cell>
          <cell r="E1207">
            <v>0</v>
          </cell>
          <cell r="F1207">
            <v>0</v>
          </cell>
          <cell r="G1207">
            <v>0</v>
          </cell>
          <cell r="H1207">
            <v>0</v>
          </cell>
          <cell r="I1207">
            <v>0</v>
          </cell>
          <cell r="J1207">
            <v>0</v>
          </cell>
          <cell r="K1207">
            <v>0</v>
          </cell>
          <cell r="L1207">
            <v>2300000</v>
          </cell>
          <cell r="M1207">
            <v>2300000</v>
          </cell>
          <cell r="N1207">
            <v>2300000</v>
          </cell>
          <cell r="O1207">
            <v>6900000</v>
          </cell>
          <cell r="P1207">
            <v>0</v>
          </cell>
          <cell r="Q1207">
            <v>0</v>
          </cell>
          <cell r="R1207">
            <v>0</v>
          </cell>
          <cell r="S1207">
            <v>0</v>
          </cell>
          <cell r="T1207">
            <v>0</v>
          </cell>
          <cell r="U1207">
            <v>0</v>
          </cell>
          <cell r="V1207">
            <v>0</v>
          </cell>
          <cell r="W1207">
            <v>0</v>
          </cell>
          <cell r="X1207">
            <v>0</v>
          </cell>
          <cell r="Y1207">
            <v>556515</v>
          </cell>
          <cell r="Z1207">
            <v>699709</v>
          </cell>
          <cell r="AA1207">
            <v>747967</v>
          </cell>
          <cell r="AB1207">
            <v>2004191</v>
          </cell>
          <cell r="AC1207">
            <v>0</v>
          </cell>
          <cell r="AD1207">
            <v>0</v>
          </cell>
          <cell r="AE1207">
            <v>0</v>
          </cell>
          <cell r="AF1207">
            <v>0</v>
          </cell>
          <cell r="AG1207">
            <v>0</v>
          </cell>
          <cell r="AH1207">
            <v>0</v>
          </cell>
          <cell r="AI1207">
            <v>0</v>
          </cell>
          <cell r="AJ1207">
            <v>0</v>
          </cell>
          <cell r="AK1207">
            <v>0</v>
          </cell>
          <cell r="AL1207">
            <v>0</v>
          </cell>
          <cell r="AM1207">
            <v>0</v>
          </cell>
          <cell r="AN1207">
            <v>0</v>
          </cell>
          <cell r="AO1207">
            <v>7495746</v>
          </cell>
          <cell r="AP1207">
            <v>0</v>
          </cell>
          <cell r="AQ1207">
            <v>0</v>
          </cell>
          <cell r="AR1207">
            <v>0</v>
          </cell>
          <cell r="AS1207" t="e">
            <v>#REF!</v>
          </cell>
          <cell r="AU1207" t="str">
            <v/>
          </cell>
          <cell r="AV1207" t="str">
            <v/>
          </cell>
          <cell r="AW1207">
            <v>0</v>
          </cell>
          <cell r="AX1207">
            <v>0</v>
          </cell>
          <cell r="AY1207">
            <v>0</v>
          </cell>
          <cell r="AZ1207">
            <v>0</v>
          </cell>
          <cell r="BA1207">
            <v>0</v>
          </cell>
          <cell r="BB1207">
            <v>0</v>
          </cell>
          <cell r="BC1207">
            <v>0</v>
          </cell>
          <cell r="BD1207">
            <v>0</v>
          </cell>
          <cell r="BE1207">
            <v>0</v>
          </cell>
          <cell r="BF1207">
            <v>0</v>
          </cell>
          <cell r="BG1207" t="str">
            <v/>
          </cell>
          <cell r="BH1207">
            <v>0.29046246376811596</v>
          </cell>
        </row>
        <row r="1208">
          <cell r="A1208" t="str">
            <v>2071-158</v>
          </cell>
          <cell r="B1208" t="str">
            <v xml:space="preserve">BTA-SUPER NUEVO MILENIO                           </v>
          </cell>
          <cell r="C1208">
            <v>0</v>
          </cell>
          <cell r="D1208">
            <v>0</v>
          </cell>
          <cell r="E1208">
            <v>0</v>
          </cell>
          <cell r="F1208">
            <v>0</v>
          </cell>
          <cell r="G1208">
            <v>0</v>
          </cell>
          <cell r="H1208">
            <v>0</v>
          </cell>
          <cell r="I1208">
            <v>0</v>
          </cell>
          <cell r="J1208">
            <v>0</v>
          </cell>
          <cell r="K1208">
            <v>0</v>
          </cell>
          <cell r="L1208">
            <v>0</v>
          </cell>
          <cell r="M1208">
            <v>0</v>
          </cell>
          <cell r="N1208">
            <v>700000</v>
          </cell>
          <cell r="O1208">
            <v>700000</v>
          </cell>
          <cell r="P1208">
            <v>0</v>
          </cell>
          <cell r="Q1208">
            <v>0</v>
          </cell>
          <cell r="R1208">
            <v>0</v>
          </cell>
          <cell r="S1208">
            <v>0</v>
          </cell>
          <cell r="T1208">
            <v>0</v>
          </cell>
          <cell r="U1208">
            <v>0</v>
          </cell>
          <cell r="V1208">
            <v>0</v>
          </cell>
          <cell r="W1208">
            <v>0</v>
          </cell>
          <cell r="X1208">
            <v>0</v>
          </cell>
          <cell r="Y1208">
            <v>0</v>
          </cell>
          <cell r="Z1208">
            <v>156393</v>
          </cell>
          <cell r="AA1208">
            <v>748679</v>
          </cell>
          <cell r="AB1208">
            <v>905072</v>
          </cell>
          <cell r="AC1208">
            <v>0</v>
          </cell>
          <cell r="AD1208">
            <v>0</v>
          </cell>
          <cell r="AE1208">
            <v>0</v>
          </cell>
          <cell r="AF1208">
            <v>0</v>
          </cell>
          <cell r="AG1208">
            <v>0</v>
          </cell>
          <cell r="AH1208">
            <v>0</v>
          </cell>
          <cell r="AI1208">
            <v>0</v>
          </cell>
          <cell r="AJ1208">
            <v>0</v>
          </cell>
          <cell r="AK1208">
            <v>0</v>
          </cell>
          <cell r="AL1208">
            <v>0</v>
          </cell>
          <cell r="AM1208">
            <v>0</v>
          </cell>
          <cell r="AN1208">
            <v>0</v>
          </cell>
          <cell r="AO1208">
            <v>760438</v>
          </cell>
          <cell r="AP1208">
            <v>0</v>
          </cell>
          <cell r="AQ1208">
            <v>0</v>
          </cell>
          <cell r="AR1208">
            <v>0</v>
          </cell>
          <cell r="AS1208" t="e">
            <v>#REF!</v>
          </cell>
          <cell r="AU1208" t="str">
            <v/>
          </cell>
          <cell r="AV1208" t="str">
            <v/>
          </cell>
          <cell r="AW1208">
            <v>0</v>
          </cell>
          <cell r="AX1208">
            <v>0</v>
          </cell>
          <cell r="AY1208">
            <v>0</v>
          </cell>
          <cell r="AZ1208">
            <v>0</v>
          </cell>
          <cell r="BA1208">
            <v>0</v>
          </cell>
          <cell r="BB1208">
            <v>0</v>
          </cell>
          <cell r="BC1208">
            <v>0</v>
          </cell>
          <cell r="BD1208">
            <v>0</v>
          </cell>
          <cell r="BE1208">
            <v>0</v>
          </cell>
          <cell r="BF1208">
            <v>0</v>
          </cell>
          <cell r="BG1208" t="str">
            <v/>
          </cell>
          <cell r="BH1208">
            <v>1.2929600000000001</v>
          </cell>
        </row>
        <row r="1209">
          <cell r="A1209" t="str">
            <v>2071-190</v>
          </cell>
          <cell r="B1209" t="str">
            <v xml:space="preserve">BTA-EQUANT DE COLOMBIA                            </v>
          </cell>
          <cell r="C1209">
            <v>0</v>
          </cell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  <cell r="J1209">
            <v>0</v>
          </cell>
          <cell r="K1209">
            <v>0</v>
          </cell>
          <cell r="L1209">
            <v>0</v>
          </cell>
          <cell r="M1209">
            <v>0</v>
          </cell>
          <cell r="N1209">
            <v>0</v>
          </cell>
          <cell r="O1209">
            <v>0</v>
          </cell>
          <cell r="P1209">
            <v>0</v>
          </cell>
          <cell r="Q1209">
            <v>0</v>
          </cell>
          <cell r="R1209">
            <v>0</v>
          </cell>
          <cell r="S1209">
            <v>0</v>
          </cell>
          <cell r="T1209">
            <v>0</v>
          </cell>
          <cell r="U1209">
            <v>0</v>
          </cell>
          <cell r="V1209">
            <v>0</v>
          </cell>
          <cell r="W1209">
            <v>0</v>
          </cell>
          <cell r="X1209">
            <v>0</v>
          </cell>
          <cell r="Y1209">
            <v>0</v>
          </cell>
          <cell r="Z1209">
            <v>0</v>
          </cell>
          <cell r="AA1209">
            <v>0</v>
          </cell>
          <cell r="AB1209">
            <v>0</v>
          </cell>
          <cell r="AC1209">
            <v>0</v>
          </cell>
          <cell r="AD1209">
            <v>0</v>
          </cell>
          <cell r="AE1209">
            <v>0</v>
          </cell>
          <cell r="AF1209">
            <v>0</v>
          </cell>
          <cell r="AG1209">
            <v>0</v>
          </cell>
          <cell r="AH1209">
            <v>0</v>
          </cell>
          <cell r="AI1209">
            <v>0</v>
          </cell>
          <cell r="AJ1209">
            <v>0</v>
          </cell>
          <cell r="AK1209">
            <v>0</v>
          </cell>
          <cell r="AL1209">
            <v>0</v>
          </cell>
          <cell r="AM1209">
            <v>0</v>
          </cell>
          <cell r="AN1209">
            <v>0</v>
          </cell>
          <cell r="AO1209">
            <v>0</v>
          </cell>
          <cell r="AP1209">
            <v>0</v>
          </cell>
          <cell r="AQ1209">
            <v>0</v>
          </cell>
          <cell r="AR1209">
            <v>0</v>
          </cell>
          <cell r="AS1209" t="e">
            <v>#REF!</v>
          </cell>
          <cell r="AU1209" t="str">
            <v/>
          </cell>
          <cell r="AV1209" t="str">
            <v/>
          </cell>
          <cell r="AW1209">
            <v>0</v>
          </cell>
          <cell r="AX1209">
            <v>0</v>
          </cell>
          <cell r="AY1209">
            <v>0</v>
          </cell>
          <cell r="AZ1209">
            <v>0</v>
          </cell>
          <cell r="BA1209">
            <v>0</v>
          </cell>
          <cell r="BB1209">
            <v>0</v>
          </cell>
          <cell r="BC1209">
            <v>0</v>
          </cell>
          <cell r="BD1209">
            <v>0</v>
          </cell>
          <cell r="BE1209">
            <v>0</v>
          </cell>
          <cell r="BF1209">
            <v>0</v>
          </cell>
          <cell r="BG1209" t="str">
            <v/>
          </cell>
          <cell r="BH1209" t="str">
            <v/>
          </cell>
        </row>
        <row r="1210">
          <cell r="A1210" t="str">
            <v>2081-001</v>
          </cell>
          <cell r="B1210" t="str">
            <v xml:space="preserve">BTA-PAYC SA                                       </v>
          </cell>
          <cell r="C1210">
            <v>0</v>
          </cell>
          <cell r="D1210">
            <v>0</v>
          </cell>
          <cell r="E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  <cell r="N1210">
            <v>0</v>
          </cell>
          <cell r="O1210">
            <v>0</v>
          </cell>
          <cell r="P1210">
            <v>0</v>
          </cell>
          <cell r="Q1210">
            <v>0</v>
          </cell>
          <cell r="R1210">
            <v>0</v>
          </cell>
          <cell r="S1210">
            <v>0</v>
          </cell>
          <cell r="T1210">
            <v>0</v>
          </cell>
          <cell r="U1210">
            <v>0</v>
          </cell>
          <cell r="V1210">
            <v>0</v>
          </cell>
          <cell r="W1210">
            <v>0</v>
          </cell>
          <cell r="X1210">
            <v>0</v>
          </cell>
          <cell r="Y1210">
            <v>0</v>
          </cell>
          <cell r="Z1210">
            <v>0</v>
          </cell>
          <cell r="AA1210">
            <v>0</v>
          </cell>
          <cell r="AB1210">
            <v>0</v>
          </cell>
          <cell r="AC1210">
            <v>0</v>
          </cell>
          <cell r="AD1210">
            <v>0</v>
          </cell>
          <cell r="AE1210">
            <v>0</v>
          </cell>
          <cell r="AF1210">
            <v>0</v>
          </cell>
          <cell r="AG1210">
            <v>0</v>
          </cell>
          <cell r="AH1210">
            <v>0</v>
          </cell>
          <cell r="AI1210">
            <v>0</v>
          </cell>
          <cell r="AJ1210">
            <v>0</v>
          </cell>
          <cell r="AK1210">
            <v>0</v>
          </cell>
          <cell r="AL1210">
            <v>0</v>
          </cell>
          <cell r="AM1210">
            <v>0</v>
          </cell>
          <cell r="AN1210">
            <v>0</v>
          </cell>
          <cell r="AO1210">
            <v>0</v>
          </cell>
          <cell r="AP1210">
            <v>0</v>
          </cell>
          <cell r="AQ1210">
            <v>0</v>
          </cell>
          <cell r="AR1210">
            <v>0</v>
          </cell>
          <cell r="AS1210" t="e">
            <v>#REF!</v>
          </cell>
          <cell r="AU1210">
            <v>860077099</v>
          </cell>
          <cell r="AV1210" t="str">
            <v xml:space="preserve">PAYC S.A.                               </v>
          </cell>
          <cell r="AW1210">
            <v>0</v>
          </cell>
          <cell r="AX1210">
            <v>0</v>
          </cell>
          <cell r="AY1210">
            <v>0</v>
          </cell>
          <cell r="AZ1210">
            <v>0</v>
          </cell>
          <cell r="BA1210">
            <v>0</v>
          </cell>
          <cell r="BB1210">
            <v>0</v>
          </cell>
          <cell r="BC1210">
            <v>0</v>
          </cell>
          <cell r="BD1210">
            <v>0</v>
          </cell>
          <cell r="BE1210">
            <v>0</v>
          </cell>
          <cell r="BF1210">
            <v>0</v>
          </cell>
          <cell r="BG1210" t="str">
            <v/>
          </cell>
          <cell r="BH1210" t="str">
            <v/>
          </cell>
        </row>
        <row r="1211">
          <cell r="A1211" t="str">
            <v>2081-002</v>
          </cell>
          <cell r="B1211" t="str">
            <v xml:space="preserve">BTA-GRUPO CONTEMPO SAS                            </v>
          </cell>
          <cell r="C1211">
            <v>0</v>
          </cell>
          <cell r="D1211">
            <v>0</v>
          </cell>
          <cell r="E1211">
            <v>0</v>
          </cell>
          <cell r="F1211">
            <v>0</v>
          </cell>
          <cell r="G1211">
            <v>0</v>
          </cell>
          <cell r="H1211">
            <v>0</v>
          </cell>
          <cell r="I1211">
            <v>0</v>
          </cell>
          <cell r="J1211">
            <v>0</v>
          </cell>
          <cell r="K1211">
            <v>0</v>
          </cell>
          <cell r="L1211">
            <v>0</v>
          </cell>
          <cell r="M1211">
            <v>0</v>
          </cell>
          <cell r="N1211">
            <v>0</v>
          </cell>
          <cell r="O1211">
            <v>0</v>
          </cell>
          <cell r="P1211">
            <v>0</v>
          </cell>
          <cell r="Q1211">
            <v>0</v>
          </cell>
          <cell r="R1211">
            <v>0</v>
          </cell>
          <cell r="S1211">
            <v>0</v>
          </cell>
          <cell r="T1211">
            <v>0</v>
          </cell>
          <cell r="U1211">
            <v>0</v>
          </cell>
          <cell r="V1211">
            <v>0</v>
          </cell>
          <cell r="W1211">
            <v>0</v>
          </cell>
          <cell r="X1211">
            <v>0</v>
          </cell>
          <cell r="Y1211">
            <v>0</v>
          </cell>
          <cell r="Z1211">
            <v>0</v>
          </cell>
          <cell r="AA1211">
            <v>0</v>
          </cell>
          <cell r="AB1211">
            <v>0</v>
          </cell>
          <cell r="AC1211">
            <v>0</v>
          </cell>
          <cell r="AD1211">
            <v>0</v>
          </cell>
          <cell r="AE1211">
            <v>0</v>
          </cell>
          <cell r="AF1211">
            <v>0</v>
          </cell>
          <cell r="AG1211">
            <v>0</v>
          </cell>
          <cell r="AH1211">
            <v>0</v>
          </cell>
          <cell r="AI1211">
            <v>0</v>
          </cell>
          <cell r="AJ1211">
            <v>0</v>
          </cell>
          <cell r="AK1211">
            <v>0</v>
          </cell>
          <cell r="AL1211">
            <v>0</v>
          </cell>
          <cell r="AM1211">
            <v>0</v>
          </cell>
          <cell r="AN1211">
            <v>0</v>
          </cell>
          <cell r="AO1211">
            <v>0</v>
          </cell>
          <cell r="AP1211">
            <v>0</v>
          </cell>
          <cell r="AQ1211">
            <v>0</v>
          </cell>
          <cell r="AR1211">
            <v>0</v>
          </cell>
          <cell r="AS1211" t="e">
            <v>#REF!</v>
          </cell>
          <cell r="AU1211">
            <v>860038556</v>
          </cell>
          <cell r="AV1211" t="str">
            <v xml:space="preserve">GRUPO CONTEMPO SAS                      </v>
          </cell>
          <cell r="AW1211">
            <v>0</v>
          </cell>
          <cell r="AX1211">
            <v>0</v>
          </cell>
          <cell r="AY1211">
            <v>0</v>
          </cell>
          <cell r="AZ1211">
            <v>0</v>
          </cell>
          <cell r="BA1211">
            <v>0</v>
          </cell>
          <cell r="BB1211">
            <v>0</v>
          </cell>
          <cell r="BC1211">
            <v>0</v>
          </cell>
          <cell r="BD1211">
            <v>0</v>
          </cell>
          <cell r="BE1211">
            <v>0</v>
          </cell>
          <cell r="BF1211">
            <v>0</v>
          </cell>
          <cell r="BG1211" t="str">
            <v/>
          </cell>
          <cell r="BH1211" t="str">
            <v/>
          </cell>
        </row>
        <row r="1212">
          <cell r="A1212" t="str">
            <v>2081-003</v>
          </cell>
          <cell r="B1212" t="str">
            <v xml:space="preserve">BTA-COL KIMBERLY COLPAPEL                         </v>
          </cell>
          <cell r="C1212">
            <v>0</v>
          </cell>
          <cell r="D1212">
            <v>0</v>
          </cell>
          <cell r="E1212">
            <v>0</v>
          </cell>
          <cell r="F1212">
            <v>0</v>
          </cell>
          <cell r="G1212">
            <v>0</v>
          </cell>
          <cell r="H1212">
            <v>0</v>
          </cell>
          <cell r="I1212">
            <v>0</v>
          </cell>
          <cell r="J1212">
            <v>0</v>
          </cell>
          <cell r="K1212">
            <v>0</v>
          </cell>
          <cell r="L1212">
            <v>0</v>
          </cell>
          <cell r="M1212">
            <v>0</v>
          </cell>
          <cell r="N1212">
            <v>0</v>
          </cell>
          <cell r="O1212">
            <v>0</v>
          </cell>
          <cell r="P1212">
            <v>0</v>
          </cell>
          <cell r="Q1212">
            <v>0</v>
          </cell>
          <cell r="R1212">
            <v>0</v>
          </cell>
          <cell r="S1212">
            <v>0</v>
          </cell>
          <cell r="T1212">
            <v>0</v>
          </cell>
          <cell r="U1212">
            <v>0</v>
          </cell>
          <cell r="V1212">
            <v>0</v>
          </cell>
          <cell r="W1212">
            <v>0</v>
          </cell>
          <cell r="X1212">
            <v>0</v>
          </cell>
          <cell r="Y1212">
            <v>0</v>
          </cell>
          <cell r="Z1212">
            <v>0</v>
          </cell>
          <cell r="AA1212">
            <v>0</v>
          </cell>
          <cell r="AB1212">
            <v>0</v>
          </cell>
          <cell r="AC1212">
            <v>0</v>
          </cell>
          <cell r="AD1212">
            <v>0</v>
          </cell>
          <cell r="AE1212">
            <v>0</v>
          </cell>
          <cell r="AF1212">
            <v>0</v>
          </cell>
          <cell r="AG1212">
            <v>0</v>
          </cell>
          <cell r="AH1212">
            <v>0</v>
          </cell>
          <cell r="AI1212">
            <v>0</v>
          </cell>
          <cell r="AJ1212">
            <v>0</v>
          </cell>
          <cell r="AK1212">
            <v>0</v>
          </cell>
          <cell r="AL1212">
            <v>0</v>
          </cell>
          <cell r="AM1212">
            <v>0</v>
          </cell>
          <cell r="AN1212">
            <v>0</v>
          </cell>
          <cell r="AO1212">
            <v>0</v>
          </cell>
          <cell r="AP1212">
            <v>0</v>
          </cell>
          <cell r="AQ1212">
            <v>0</v>
          </cell>
          <cell r="AR1212">
            <v>0</v>
          </cell>
          <cell r="AS1212" t="e">
            <v>#REF!</v>
          </cell>
          <cell r="AU1212">
            <v>860015753</v>
          </cell>
          <cell r="AV1212" t="str">
            <v xml:space="preserve">COLOMBIANA KIMBERLY COLPAPEL S.A.       </v>
          </cell>
          <cell r="AW1212">
            <v>0</v>
          </cell>
          <cell r="AX1212">
            <v>0</v>
          </cell>
          <cell r="AY1212">
            <v>0</v>
          </cell>
          <cell r="AZ1212">
            <v>0</v>
          </cell>
          <cell r="BA1212">
            <v>0</v>
          </cell>
          <cell r="BB1212">
            <v>0</v>
          </cell>
          <cell r="BC1212">
            <v>0</v>
          </cell>
          <cell r="BD1212">
            <v>0</v>
          </cell>
          <cell r="BE1212">
            <v>0</v>
          </cell>
          <cell r="BF1212">
            <v>0</v>
          </cell>
          <cell r="BG1212" t="str">
            <v/>
          </cell>
          <cell r="BH1212" t="str">
            <v/>
          </cell>
        </row>
        <row r="1213">
          <cell r="A1213" t="str">
            <v>2081-004</v>
          </cell>
          <cell r="B1213" t="str">
            <v xml:space="preserve">BTA-EDUPARQUES SA                                 </v>
          </cell>
          <cell r="C1213">
            <v>0</v>
          </cell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I1213">
            <v>0</v>
          </cell>
          <cell r="J1213">
            <v>0</v>
          </cell>
          <cell r="K1213">
            <v>0</v>
          </cell>
          <cell r="L1213">
            <v>0</v>
          </cell>
          <cell r="M1213">
            <v>0</v>
          </cell>
          <cell r="N1213">
            <v>0</v>
          </cell>
          <cell r="O1213">
            <v>0</v>
          </cell>
          <cell r="P1213">
            <v>14244</v>
          </cell>
          <cell r="Q1213">
            <v>0</v>
          </cell>
          <cell r="R1213">
            <v>0</v>
          </cell>
          <cell r="S1213">
            <v>0</v>
          </cell>
          <cell r="T1213">
            <v>0</v>
          </cell>
          <cell r="U1213">
            <v>0</v>
          </cell>
          <cell r="V1213">
            <v>0</v>
          </cell>
          <cell r="W1213">
            <v>0</v>
          </cell>
          <cell r="X1213">
            <v>0</v>
          </cell>
          <cell r="Y1213">
            <v>0</v>
          </cell>
          <cell r="Z1213">
            <v>0</v>
          </cell>
          <cell r="AA1213">
            <v>0</v>
          </cell>
          <cell r="AB1213">
            <v>14244</v>
          </cell>
          <cell r="AC1213">
            <v>0</v>
          </cell>
          <cell r="AD1213">
            <v>0</v>
          </cell>
          <cell r="AE1213">
            <v>0</v>
          </cell>
          <cell r="AF1213">
            <v>0</v>
          </cell>
          <cell r="AG1213">
            <v>0</v>
          </cell>
          <cell r="AH1213">
            <v>0</v>
          </cell>
          <cell r="AI1213">
            <v>0</v>
          </cell>
          <cell r="AJ1213">
            <v>0</v>
          </cell>
          <cell r="AK1213">
            <v>0</v>
          </cell>
          <cell r="AL1213">
            <v>0</v>
          </cell>
          <cell r="AM1213">
            <v>0</v>
          </cell>
          <cell r="AN1213">
            <v>0</v>
          </cell>
          <cell r="AO1213">
            <v>0</v>
          </cell>
          <cell r="AP1213">
            <v>0</v>
          </cell>
          <cell r="AQ1213">
            <v>0</v>
          </cell>
          <cell r="AR1213">
            <v>0</v>
          </cell>
          <cell r="AS1213" t="e">
            <v>#REF!</v>
          </cell>
          <cell r="AU1213">
            <v>900033567</v>
          </cell>
          <cell r="AV1213" t="str">
            <v xml:space="preserve">EDUPARQUES S.A.                         </v>
          </cell>
          <cell r="AW1213">
            <v>0</v>
          </cell>
          <cell r="AX1213">
            <v>0</v>
          </cell>
          <cell r="AY1213">
            <v>0</v>
          </cell>
          <cell r="AZ1213">
            <v>0</v>
          </cell>
          <cell r="BA1213">
            <v>0</v>
          </cell>
          <cell r="BB1213">
            <v>0</v>
          </cell>
          <cell r="BC1213">
            <v>0</v>
          </cell>
          <cell r="BD1213">
            <v>0</v>
          </cell>
          <cell r="BE1213">
            <v>0</v>
          </cell>
          <cell r="BF1213">
            <v>0</v>
          </cell>
          <cell r="BG1213" t="str">
            <v/>
          </cell>
          <cell r="BH1213" t="str">
            <v/>
          </cell>
        </row>
        <row r="1214">
          <cell r="A1214" t="str">
            <v>2081-005</v>
          </cell>
          <cell r="B1214" t="str">
            <v xml:space="preserve">BTA-EDUPARQUES SA                                 </v>
          </cell>
          <cell r="C1214">
            <v>0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I1214">
            <v>0</v>
          </cell>
          <cell r="J1214">
            <v>0</v>
          </cell>
          <cell r="K1214">
            <v>0</v>
          </cell>
          <cell r="L1214">
            <v>0</v>
          </cell>
          <cell r="M1214">
            <v>0</v>
          </cell>
          <cell r="N1214">
            <v>0</v>
          </cell>
          <cell r="O1214">
            <v>0</v>
          </cell>
          <cell r="P1214">
            <v>0</v>
          </cell>
          <cell r="Q1214">
            <v>0</v>
          </cell>
          <cell r="R1214">
            <v>0</v>
          </cell>
          <cell r="S1214">
            <v>0</v>
          </cell>
          <cell r="T1214">
            <v>0</v>
          </cell>
          <cell r="U1214">
            <v>0</v>
          </cell>
          <cell r="V1214">
            <v>0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  <cell r="AA1214">
            <v>0</v>
          </cell>
          <cell r="AB1214">
            <v>0</v>
          </cell>
          <cell r="AC1214">
            <v>0</v>
          </cell>
          <cell r="AD1214">
            <v>0</v>
          </cell>
          <cell r="AE1214">
            <v>0</v>
          </cell>
          <cell r="AF1214">
            <v>0</v>
          </cell>
          <cell r="AG1214">
            <v>0</v>
          </cell>
          <cell r="AH1214">
            <v>0</v>
          </cell>
          <cell r="AI1214">
            <v>0</v>
          </cell>
          <cell r="AJ1214">
            <v>0</v>
          </cell>
          <cell r="AK1214">
            <v>0</v>
          </cell>
          <cell r="AL1214">
            <v>0</v>
          </cell>
          <cell r="AM1214">
            <v>0</v>
          </cell>
          <cell r="AN1214">
            <v>0</v>
          </cell>
          <cell r="AO1214">
            <v>0</v>
          </cell>
          <cell r="AP1214">
            <v>0</v>
          </cell>
          <cell r="AQ1214">
            <v>0</v>
          </cell>
          <cell r="AR1214">
            <v>0</v>
          </cell>
          <cell r="AS1214" t="e">
            <v>#REF!</v>
          </cell>
          <cell r="AU1214">
            <v>900033567</v>
          </cell>
          <cell r="AV1214" t="str">
            <v xml:space="preserve">EDUPARQUES S.A.                         </v>
          </cell>
          <cell r="AW1214">
            <v>0</v>
          </cell>
          <cell r="AX1214">
            <v>0</v>
          </cell>
          <cell r="AY1214">
            <v>0</v>
          </cell>
          <cell r="AZ1214">
            <v>0</v>
          </cell>
          <cell r="BA1214">
            <v>0</v>
          </cell>
          <cell r="BB1214">
            <v>0</v>
          </cell>
          <cell r="BC1214">
            <v>0</v>
          </cell>
          <cell r="BD1214">
            <v>0</v>
          </cell>
          <cell r="BE1214">
            <v>0</v>
          </cell>
          <cell r="BF1214">
            <v>0</v>
          </cell>
          <cell r="BG1214" t="str">
            <v/>
          </cell>
          <cell r="BH1214" t="str">
            <v/>
          </cell>
        </row>
        <row r="1215">
          <cell r="A1215" t="str">
            <v>2081-006</v>
          </cell>
          <cell r="B1215" t="str">
            <v xml:space="preserve">BTA-C RESID. PLENITUD PH                          </v>
          </cell>
          <cell r="C1215">
            <v>0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I1215">
            <v>0</v>
          </cell>
          <cell r="J1215">
            <v>0</v>
          </cell>
          <cell r="K1215">
            <v>0</v>
          </cell>
          <cell r="L1215">
            <v>0</v>
          </cell>
          <cell r="M1215">
            <v>0</v>
          </cell>
          <cell r="N1215">
            <v>0</v>
          </cell>
          <cell r="O1215">
            <v>0</v>
          </cell>
          <cell r="P1215">
            <v>0</v>
          </cell>
          <cell r="Q1215">
            <v>0</v>
          </cell>
          <cell r="R1215">
            <v>0</v>
          </cell>
          <cell r="S1215">
            <v>0</v>
          </cell>
          <cell r="T1215">
            <v>0</v>
          </cell>
          <cell r="U1215">
            <v>0</v>
          </cell>
          <cell r="V1215">
            <v>0</v>
          </cell>
          <cell r="W1215">
            <v>0</v>
          </cell>
          <cell r="X1215">
            <v>0</v>
          </cell>
          <cell r="Y1215">
            <v>0</v>
          </cell>
          <cell r="Z1215">
            <v>0</v>
          </cell>
          <cell r="AA1215">
            <v>0</v>
          </cell>
          <cell r="AB1215">
            <v>0</v>
          </cell>
          <cell r="AC1215">
            <v>0</v>
          </cell>
          <cell r="AD1215">
            <v>0</v>
          </cell>
          <cell r="AE1215">
            <v>0</v>
          </cell>
          <cell r="AF1215">
            <v>0</v>
          </cell>
          <cell r="AG1215">
            <v>0</v>
          </cell>
          <cell r="AH1215">
            <v>0</v>
          </cell>
          <cell r="AI1215">
            <v>0</v>
          </cell>
          <cell r="AJ1215">
            <v>0</v>
          </cell>
          <cell r="AK1215">
            <v>0</v>
          </cell>
          <cell r="AL1215">
            <v>0</v>
          </cell>
          <cell r="AM1215">
            <v>0</v>
          </cell>
          <cell r="AN1215">
            <v>0</v>
          </cell>
          <cell r="AO1215">
            <v>0</v>
          </cell>
          <cell r="AP1215">
            <v>0</v>
          </cell>
          <cell r="AQ1215">
            <v>0</v>
          </cell>
          <cell r="AR1215">
            <v>0</v>
          </cell>
          <cell r="AS1215" t="e">
            <v>#REF!</v>
          </cell>
          <cell r="AU1215">
            <v>860090787</v>
          </cell>
          <cell r="AV1215" t="str">
            <v xml:space="preserve">CONJUNTO RESIDENCIAL PLENITUD PH        </v>
          </cell>
          <cell r="AW1215">
            <v>0</v>
          </cell>
          <cell r="AX1215">
            <v>0</v>
          </cell>
          <cell r="AY1215">
            <v>0</v>
          </cell>
          <cell r="AZ1215">
            <v>0</v>
          </cell>
          <cell r="BA1215">
            <v>0</v>
          </cell>
          <cell r="BB1215">
            <v>0</v>
          </cell>
          <cell r="BC1215">
            <v>0</v>
          </cell>
          <cell r="BD1215">
            <v>0</v>
          </cell>
          <cell r="BE1215">
            <v>0</v>
          </cell>
          <cell r="BF1215">
            <v>0</v>
          </cell>
          <cell r="BG1215" t="str">
            <v/>
          </cell>
          <cell r="BH1215" t="str">
            <v/>
          </cell>
        </row>
        <row r="1216">
          <cell r="A1216" t="str">
            <v>2081-008</v>
          </cell>
          <cell r="B1216" t="str">
            <v xml:space="preserve">BTA-EDUPARQUES SA                                 </v>
          </cell>
          <cell r="C1216">
            <v>0</v>
          </cell>
          <cell r="D1216">
            <v>0</v>
          </cell>
          <cell r="E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  <cell r="M1216">
            <v>0</v>
          </cell>
          <cell r="N1216">
            <v>0</v>
          </cell>
          <cell r="O1216">
            <v>0</v>
          </cell>
          <cell r="P1216">
            <v>0</v>
          </cell>
          <cell r="Q1216">
            <v>0</v>
          </cell>
          <cell r="R1216">
            <v>0</v>
          </cell>
          <cell r="S1216">
            <v>0</v>
          </cell>
          <cell r="T1216">
            <v>0</v>
          </cell>
          <cell r="U1216">
            <v>0</v>
          </cell>
          <cell r="V1216">
            <v>0</v>
          </cell>
          <cell r="W1216">
            <v>0</v>
          </cell>
          <cell r="X1216">
            <v>0</v>
          </cell>
          <cell r="Y1216">
            <v>0</v>
          </cell>
          <cell r="Z1216">
            <v>0</v>
          </cell>
          <cell r="AA1216">
            <v>0</v>
          </cell>
          <cell r="AB1216">
            <v>0</v>
          </cell>
          <cell r="AC1216">
            <v>0</v>
          </cell>
          <cell r="AD1216">
            <v>0</v>
          </cell>
          <cell r="AE1216">
            <v>0</v>
          </cell>
          <cell r="AF1216">
            <v>0</v>
          </cell>
          <cell r="AG1216">
            <v>0</v>
          </cell>
          <cell r="AH1216">
            <v>0</v>
          </cell>
          <cell r="AI1216">
            <v>0</v>
          </cell>
          <cell r="AJ1216">
            <v>0</v>
          </cell>
          <cell r="AK1216">
            <v>0</v>
          </cell>
          <cell r="AL1216">
            <v>0</v>
          </cell>
          <cell r="AM1216">
            <v>0</v>
          </cell>
          <cell r="AN1216">
            <v>0</v>
          </cell>
          <cell r="AO1216">
            <v>0</v>
          </cell>
          <cell r="AP1216">
            <v>0</v>
          </cell>
          <cell r="AQ1216">
            <v>0</v>
          </cell>
          <cell r="AR1216">
            <v>0</v>
          </cell>
          <cell r="AS1216" t="e">
            <v>#REF!</v>
          </cell>
          <cell r="AU1216">
            <v>900033567</v>
          </cell>
          <cell r="AV1216" t="str">
            <v xml:space="preserve">EDUPARQUES S.A.                         </v>
          </cell>
          <cell r="AW1216">
            <v>0</v>
          </cell>
          <cell r="AX1216">
            <v>0</v>
          </cell>
          <cell r="AY1216">
            <v>0</v>
          </cell>
          <cell r="AZ1216">
            <v>0</v>
          </cell>
          <cell r="BA1216">
            <v>0</v>
          </cell>
          <cell r="BB1216">
            <v>0</v>
          </cell>
          <cell r="BC1216">
            <v>0</v>
          </cell>
          <cell r="BD1216">
            <v>0</v>
          </cell>
          <cell r="BE1216">
            <v>0</v>
          </cell>
          <cell r="BF1216">
            <v>0</v>
          </cell>
          <cell r="BG1216" t="str">
            <v/>
          </cell>
          <cell r="BH1216" t="str">
            <v/>
          </cell>
        </row>
        <row r="1217">
          <cell r="A1217" t="str">
            <v>2081-009</v>
          </cell>
          <cell r="B1217" t="str">
            <v xml:space="preserve">BTA-POLI GRAN COLOMBIANO                          </v>
          </cell>
          <cell r="C1217">
            <v>0</v>
          </cell>
          <cell r="D1217">
            <v>0</v>
          </cell>
          <cell r="E1217">
            <v>0</v>
          </cell>
          <cell r="F1217">
            <v>0</v>
          </cell>
          <cell r="G1217">
            <v>0</v>
          </cell>
          <cell r="H1217">
            <v>0</v>
          </cell>
          <cell r="I1217">
            <v>0</v>
          </cell>
          <cell r="J1217">
            <v>0</v>
          </cell>
          <cell r="K1217">
            <v>0</v>
          </cell>
          <cell r="L1217">
            <v>0</v>
          </cell>
          <cell r="M1217">
            <v>0</v>
          </cell>
          <cell r="N1217">
            <v>0</v>
          </cell>
          <cell r="O1217">
            <v>0</v>
          </cell>
          <cell r="P1217">
            <v>12339</v>
          </cell>
          <cell r="Q1217">
            <v>1545425</v>
          </cell>
          <cell r="R1217">
            <v>0</v>
          </cell>
          <cell r="S1217">
            <v>0</v>
          </cell>
          <cell r="T1217">
            <v>0</v>
          </cell>
          <cell r="U1217">
            <v>0</v>
          </cell>
          <cell r="V1217">
            <v>0</v>
          </cell>
          <cell r="W1217">
            <v>0</v>
          </cell>
          <cell r="X1217">
            <v>0</v>
          </cell>
          <cell r="Y1217">
            <v>0</v>
          </cell>
          <cell r="Z1217">
            <v>0</v>
          </cell>
          <cell r="AA1217">
            <v>0</v>
          </cell>
          <cell r="AB1217">
            <v>1557764</v>
          </cell>
          <cell r="AC1217">
            <v>0</v>
          </cell>
          <cell r="AD1217">
            <v>0</v>
          </cell>
          <cell r="AE1217">
            <v>0</v>
          </cell>
          <cell r="AF1217">
            <v>0</v>
          </cell>
          <cell r="AG1217">
            <v>0</v>
          </cell>
          <cell r="AH1217">
            <v>0</v>
          </cell>
          <cell r="AI1217">
            <v>0</v>
          </cell>
          <cell r="AJ1217">
            <v>0</v>
          </cell>
          <cell r="AK1217">
            <v>0</v>
          </cell>
          <cell r="AL1217">
            <v>0</v>
          </cell>
          <cell r="AM1217">
            <v>0</v>
          </cell>
          <cell r="AN1217">
            <v>0</v>
          </cell>
          <cell r="AO1217">
            <v>0</v>
          </cell>
          <cell r="AP1217">
            <v>0</v>
          </cell>
          <cell r="AQ1217">
            <v>0</v>
          </cell>
          <cell r="AR1217">
            <v>0</v>
          </cell>
          <cell r="AS1217" t="e">
            <v>#REF!</v>
          </cell>
          <cell r="AU1217">
            <v>860078643</v>
          </cell>
          <cell r="AV1217" t="str">
            <v xml:space="preserve">POLITECNICO GRANCOLOMBIANO              </v>
          </cell>
          <cell r="AW1217">
            <v>0</v>
          </cell>
          <cell r="AX1217">
            <v>0</v>
          </cell>
          <cell r="AY1217">
            <v>0</v>
          </cell>
          <cell r="AZ1217">
            <v>0</v>
          </cell>
          <cell r="BA1217">
            <v>0</v>
          </cell>
          <cell r="BB1217">
            <v>0</v>
          </cell>
          <cell r="BC1217">
            <v>0</v>
          </cell>
          <cell r="BD1217">
            <v>0</v>
          </cell>
          <cell r="BE1217">
            <v>0</v>
          </cell>
          <cell r="BF1217">
            <v>0</v>
          </cell>
          <cell r="BG1217" t="str">
            <v/>
          </cell>
          <cell r="BH1217" t="str">
            <v/>
          </cell>
        </row>
        <row r="1218">
          <cell r="A1218" t="str">
            <v>2081-010</v>
          </cell>
          <cell r="B1218" t="str">
            <v xml:space="preserve">BTA-POLI GRAN COLOMBIANO                          </v>
          </cell>
          <cell r="C1218">
            <v>0</v>
          </cell>
          <cell r="D1218">
            <v>2243474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  <cell r="N1218">
            <v>0</v>
          </cell>
          <cell r="O1218">
            <v>2243474</v>
          </cell>
          <cell r="P1218">
            <v>9255</v>
          </cell>
          <cell r="Q1218">
            <v>51550</v>
          </cell>
          <cell r="R1218">
            <v>0</v>
          </cell>
          <cell r="S1218">
            <v>0</v>
          </cell>
          <cell r="T1218">
            <v>0</v>
          </cell>
          <cell r="U1218">
            <v>0</v>
          </cell>
          <cell r="V1218">
            <v>0</v>
          </cell>
          <cell r="W1218">
            <v>0</v>
          </cell>
          <cell r="X1218">
            <v>0</v>
          </cell>
          <cell r="Y1218">
            <v>0</v>
          </cell>
          <cell r="Z1218">
            <v>0</v>
          </cell>
          <cell r="AA1218">
            <v>0</v>
          </cell>
          <cell r="AB1218">
            <v>60805</v>
          </cell>
          <cell r="AC1218">
            <v>0</v>
          </cell>
          <cell r="AD1218">
            <v>0</v>
          </cell>
          <cell r="AE1218">
            <v>0</v>
          </cell>
          <cell r="AF1218">
            <v>0</v>
          </cell>
          <cell r="AG1218">
            <v>0</v>
          </cell>
          <cell r="AH1218">
            <v>0</v>
          </cell>
          <cell r="AI1218">
            <v>0</v>
          </cell>
          <cell r="AJ1218">
            <v>0</v>
          </cell>
          <cell r="AK1218">
            <v>0</v>
          </cell>
          <cell r="AL1218">
            <v>0</v>
          </cell>
          <cell r="AM1218">
            <v>0</v>
          </cell>
          <cell r="AN1218">
            <v>0</v>
          </cell>
          <cell r="AO1218">
            <v>0</v>
          </cell>
          <cell r="AP1218">
            <v>0</v>
          </cell>
          <cell r="AQ1218">
            <v>0</v>
          </cell>
          <cell r="AR1218">
            <v>0</v>
          </cell>
          <cell r="AS1218" t="e">
            <v>#REF!</v>
          </cell>
          <cell r="AU1218" t="str">
            <v/>
          </cell>
          <cell r="AV1218" t="str">
            <v/>
          </cell>
          <cell r="AW1218">
            <v>0</v>
          </cell>
          <cell r="AX1218">
            <v>0</v>
          </cell>
          <cell r="AY1218">
            <v>0</v>
          </cell>
          <cell r="AZ1218">
            <v>0</v>
          </cell>
          <cell r="BA1218">
            <v>0</v>
          </cell>
          <cell r="BB1218">
            <v>0</v>
          </cell>
          <cell r="BC1218">
            <v>0</v>
          </cell>
          <cell r="BD1218">
            <v>0</v>
          </cell>
          <cell r="BE1218">
            <v>0</v>
          </cell>
          <cell r="BF1218">
            <v>0</v>
          </cell>
          <cell r="BG1218" t="str">
            <v/>
          </cell>
          <cell r="BH1218">
            <v>2.7103055350764037E-2</v>
          </cell>
        </row>
        <row r="1219">
          <cell r="A1219" t="str">
            <v>2081-012</v>
          </cell>
          <cell r="B1219" t="str">
            <v xml:space="preserve">BTA-SURAMERICANA SA                               </v>
          </cell>
          <cell r="C1219">
            <v>0</v>
          </cell>
          <cell r="D1219">
            <v>0</v>
          </cell>
          <cell r="E1219">
            <v>0</v>
          </cell>
          <cell r="F1219">
            <v>0</v>
          </cell>
          <cell r="G1219">
            <v>0</v>
          </cell>
          <cell r="H1219">
            <v>0</v>
          </cell>
          <cell r="I1219">
            <v>0</v>
          </cell>
          <cell r="J1219">
            <v>0</v>
          </cell>
          <cell r="K1219">
            <v>0</v>
          </cell>
          <cell r="L1219">
            <v>0</v>
          </cell>
          <cell r="M1219">
            <v>0</v>
          </cell>
          <cell r="N1219">
            <v>0</v>
          </cell>
          <cell r="O1219">
            <v>0</v>
          </cell>
          <cell r="P1219">
            <v>0</v>
          </cell>
          <cell r="Q1219">
            <v>0</v>
          </cell>
          <cell r="R1219">
            <v>0</v>
          </cell>
          <cell r="S1219">
            <v>0</v>
          </cell>
          <cell r="T1219">
            <v>0</v>
          </cell>
          <cell r="U1219">
            <v>3575</v>
          </cell>
          <cell r="V1219">
            <v>0</v>
          </cell>
          <cell r="W1219">
            <v>0</v>
          </cell>
          <cell r="X1219">
            <v>0</v>
          </cell>
          <cell r="Y1219">
            <v>0</v>
          </cell>
          <cell r="Z1219">
            <v>0</v>
          </cell>
          <cell r="AA1219">
            <v>0</v>
          </cell>
          <cell r="AB1219">
            <v>3575</v>
          </cell>
          <cell r="AC1219">
            <v>0</v>
          </cell>
          <cell r="AD1219">
            <v>0</v>
          </cell>
          <cell r="AE1219">
            <v>0</v>
          </cell>
          <cell r="AF1219">
            <v>0</v>
          </cell>
          <cell r="AG1219">
            <v>0</v>
          </cell>
          <cell r="AH1219">
            <v>0</v>
          </cell>
          <cell r="AI1219">
            <v>0</v>
          </cell>
          <cell r="AJ1219">
            <v>0</v>
          </cell>
          <cell r="AK1219">
            <v>0</v>
          </cell>
          <cell r="AL1219">
            <v>0</v>
          </cell>
          <cell r="AM1219">
            <v>0</v>
          </cell>
          <cell r="AN1219">
            <v>0</v>
          </cell>
          <cell r="AO1219">
            <v>0</v>
          </cell>
          <cell r="AP1219">
            <v>0</v>
          </cell>
          <cell r="AQ1219">
            <v>0</v>
          </cell>
          <cell r="AR1219">
            <v>0</v>
          </cell>
          <cell r="AS1219" t="e">
            <v>#REF!</v>
          </cell>
          <cell r="AU1219">
            <v>890903407</v>
          </cell>
          <cell r="AV1219" t="str">
            <v xml:space="preserve">SEGUROS GENERALES SURAMERICANA S.A.     </v>
          </cell>
          <cell r="AW1219">
            <v>0</v>
          </cell>
          <cell r="AX1219">
            <v>0</v>
          </cell>
          <cell r="AY1219">
            <v>0</v>
          </cell>
          <cell r="AZ1219">
            <v>0</v>
          </cell>
          <cell r="BA1219">
            <v>0</v>
          </cell>
          <cell r="BB1219">
            <v>0</v>
          </cell>
          <cell r="BC1219">
            <v>0</v>
          </cell>
          <cell r="BD1219">
            <v>0</v>
          </cell>
          <cell r="BE1219">
            <v>0</v>
          </cell>
          <cell r="BF1219">
            <v>0</v>
          </cell>
          <cell r="BG1219" t="str">
            <v/>
          </cell>
          <cell r="BH1219" t="str">
            <v/>
          </cell>
        </row>
        <row r="1220">
          <cell r="A1220" t="str">
            <v>2081-013</v>
          </cell>
          <cell r="B1220" t="str">
            <v xml:space="preserve">BTA-SURAMERICANA SA                               </v>
          </cell>
          <cell r="C1220">
            <v>0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H1220">
            <v>0</v>
          </cell>
          <cell r="I1220">
            <v>0</v>
          </cell>
          <cell r="J1220">
            <v>0</v>
          </cell>
          <cell r="K1220">
            <v>0</v>
          </cell>
          <cell r="L1220">
            <v>0</v>
          </cell>
          <cell r="M1220">
            <v>0</v>
          </cell>
          <cell r="N1220">
            <v>0</v>
          </cell>
          <cell r="O1220">
            <v>0</v>
          </cell>
          <cell r="P1220">
            <v>0</v>
          </cell>
          <cell r="Q1220">
            <v>0</v>
          </cell>
          <cell r="R1220">
            <v>0</v>
          </cell>
          <cell r="S1220">
            <v>0</v>
          </cell>
          <cell r="T1220">
            <v>0</v>
          </cell>
          <cell r="U1220">
            <v>0</v>
          </cell>
          <cell r="V1220">
            <v>0</v>
          </cell>
          <cell r="W1220">
            <v>0</v>
          </cell>
          <cell r="X1220">
            <v>0</v>
          </cell>
          <cell r="Y1220">
            <v>0</v>
          </cell>
          <cell r="Z1220">
            <v>0</v>
          </cell>
          <cell r="AA1220">
            <v>0</v>
          </cell>
          <cell r="AB1220">
            <v>0</v>
          </cell>
          <cell r="AC1220">
            <v>0</v>
          </cell>
          <cell r="AD1220">
            <v>0</v>
          </cell>
          <cell r="AE1220">
            <v>0</v>
          </cell>
          <cell r="AF1220">
            <v>0</v>
          </cell>
          <cell r="AG1220">
            <v>0</v>
          </cell>
          <cell r="AH1220">
            <v>0</v>
          </cell>
          <cell r="AI1220">
            <v>0</v>
          </cell>
          <cell r="AJ1220">
            <v>0</v>
          </cell>
          <cell r="AK1220">
            <v>0</v>
          </cell>
          <cell r="AL1220">
            <v>0</v>
          </cell>
          <cell r="AM1220">
            <v>0</v>
          </cell>
          <cell r="AN1220">
            <v>0</v>
          </cell>
          <cell r="AO1220">
            <v>0</v>
          </cell>
          <cell r="AP1220">
            <v>0</v>
          </cell>
          <cell r="AQ1220">
            <v>0</v>
          </cell>
          <cell r="AR1220">
            <v>0</v>
          </cell>
          <cell r="AS1220" t="e">
            <v>#REF!</v>
          </cell>
          <cell r="AU1220" t="str">
            <v/>
          </cell>
          <cell r="AV1220" t="str">
            <v/>
          </cell>
          <cell r="AW1220">
            <v>0</v>
          </cell>
          <cell r="AX1220">
            <v>0</v>
          </cell>
          <cell r="AY1220">
            <v>0</v>
          </cell>
          <cell r="AZ1220">
            <v>0</v>
          </cell>
          <cell r="BA1220">
            <v>0</v>
          </cell>
          <cell r="BB1220">
            <v>0</v>
          </cell>
          <cell r="BC1220">
            <v>0</v>
          </cell>
          <cell r="BD1220">
            <v>0</v>
          </cell>
          <cell r="BE1220">
            <v>0</v>
          </cell>
          <cell r="BF1220">
            <v>0</v>
          </cell>
          <cell r="BG1220" t="str">
            <v/>
          </cell>
          <cell r="BH1220" t="str">
            <v/>
          </cell>
        </row>
        <row r="1221">
          <cell r="A1221" t="str">
            <v>2081-014</v>
          </cell>
          <cell r="B1221" t="str">
            <v xml:space="preserve">BTA-EDIF TORRE PROKSOL                            </v>
          </cell>
          <cell r="C1221">
            <v>0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  <cell r="J1221">
            <v>0</v>
          </cell>
          <cell r="K1221">
            <v>0</v>
          </cell>
          <cell r="L1221">
            <v>0</v>
          </cell>
          <cell r="M1221">
            <v>0</v>
          </cell>
          <cell r="N1221">
            <v>0</v>
          </cell>
          <cell r="O1221">
            <v>0</v>
          </cell>
          <cell r="P1221">
            <v>0</v>
          </cell>
          <cell r="Q1221">
            <v>0</v>
          </cell>
          <cell r="R1221">
            <v>0</v>
          </cell>
          <cell r="S1221">
            <v>0</v>
          </cell>
          <cell r="T1221">
            <v>0</v>
          </cell>
          <cell r="U1221">
            <v>73778</v>
          </cell>
          <cell r="V1221">
            <v>0</v>
          </cell>
          <cell r="W1221">
            <v>0</v>
          </cell>
          <cell r="X1221">
            <v>0</v>
          </cell>
          <cell r="Y1221">
            <v>0</v>
          </cell>
          <cell r="Z1221">
            <v>0</v>
          </cell>
          <cell r="AA1221">
            <v>0</v>
          </cell>
          <cell r="AB1221">
            <v>73778</v>
          </cell>
          <cell r="AC1221">
            <v>0</v>
          </cell>
          <cell r="AD1221">
            <v>0</v>
          </cell>
          <cell r="AE1221">
            <v>0</v>
          </cell>
          <cell r="AF1221">
            <v>0</v>
          </cell>
          <cell r="AG1221">
            <v>0</v>
          </cell>
          <cell r="AH1221">
            <v>0</v>
          </cell>
          <cell r="AI1221">
            <v>0</v>
          </cell>
          <cell r="AJ1221">
            <v>0</v>
          </cell>
          <cell r="AK1221">
            <v>0</v>
          </cell>
          <cell r="AL1221">
            <v>0</v>
          </cell>
          <cell r="AM1221">
            <v>0</v>
          </cell>
          <cell r="AN1221">
            <v>0</v>
          </cell>
          <cell r="AO1221">
            <v>0</v>
          </cell>
          <cell r="AP1221">
            <v>0</v>
          </cell>
          <cell r="AQ1221">
            <v>0</v>
          </cell>
          <cell r="AR1221">
            <v>0</v>
          </cell>
          <cell r="AS1221" t="e">
            <v>#REF!</v>
          </cell>
          <cell r="AU1221" t="str">
            <v/>
          </cell>
          <cell r="AV1221" t="str">
            <v/>
          </cell>
          <cell r="AW1221">
            <v>0</v>
          </cell>
          <cell r="AX1221">
            <v>0</v>
          </cell>
          <cell r="AY1221">
            <v>0</v>
          </cell>
          <cell r="AZ1221">
            <v>0</v>
          </cell>
          <cell r="BA1221">
            <v>0</v>
          </cell>
          <cell r="BB1221">
            <v>0</v>
          </cell>
          <cell r="BC1221">
            <v>0</v>
          </cell>
          <cell r="BD1221">
            <v>0</v>
          </cell>
          <cell r="BE1221">
            <v>0</v>
          </cell>
          <cell r="BF1221">
            <v>0</v>
          </cell>
          <cell r="BG1221" t="str">
            <v/>
          </cell>
          <cell r="BH1221" t="str">
            <v/>
          </cell>
        </row>
        <row r="1222">
          <cell r="A1222" t="str">
            <v>2081-015</v>
          </cell>
          <cell r="B1222" t="str">
            <v xml:space="preserve">BMGA-AVIANCA SA                                   </v>
          </cell>
          <cell r="C1222">
            <v>0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  <cell r="K1222">
            <v>0</v>
          </cell>
          <cell r="L1222">
            <v>0</v>
          </cell>
          <cell r="M1222">
            <v>0</v>
          </cell>
          <cell r="N1222">
            <v>0</v>
          </cell>
          <cell r="O1222">
            <v>0</v>
          </cell>
          <cell r="P1222">
            <v>0</v>
          </cell>
          <cell r="Q1222">
            <v>0</v>
          </cell>
          <cell r="R1222">
            <v>0</v>
          </cell>
          <cell r="S1222">
            <v>0</v>
          </cell>
          <cell r="T1222">
            <v>0</v>
          </cell>
          <cell r="U1222">
            <v>0</v>
          </cell>
          <cell r="V1222">
            <v>0</v>
          </cell>
          <cell r="W1222">
            <v>0</v>
          </cell>
          <cell r="X1222">
            <v>0</v>
          </cell>
          <cell r="Y1222">
            <v>0</v>
          </cell>
          <cell r="Z1222">
            <v>0</v>
          </cell>
          <cell r="AA1222">
            <v>0</v>
          </cell>
          <cell r="AB1222">
            <v>0</v>
          </cell>
          <cell r="AC1222">
            <v>0</v>
          </cell>
          <cell r="AD1222">
            <v>0</v>
          </cell>
          <cell r="AE1222">
            <v>0</v>
          </cell>
          <cell r="AF1222">
            <v>0</v>
          </cell>
          <cell r="AG1222">
            <v>0</v>
          </cell>
          <cell r="AH1222">
            <v>0</v>
          </cell>
          <cell r="AI1222">
            <v>0</v>
          </cell>
          <cell r="AJ1222">
            <v>0</v>
          </cell>
          <cell r="AK1222">
            <v>0</v>
          </cell>
          <cell r="AL1222">
            <v>0</v>
          </cell>
          <cell r="AM1222">
            <v>0</v>
          </cell>
          <cell r="AN1222">
            <v>0</v>
          </cell>
          <cell r="AO1222">
            <v>0</v>
          </cell>
          <cell r="AP1222">
            <v>0</v>
          </cell>
          <cell r="AQ1222">
            <v>0</v>
          </cell>
          <cell r="AR1222">
            <v>0</v>
          </cell>
          <cell r="AS1222" t="e">
            <v>#REF!</v>
          </cell>
          <cell r="AU1222">
            <v>890100577</v>
          </cell>
          <cell r="AV1222" t="str">
            <v xml:space="preserve">AVIANCA S.A.                            </v>
          </cell>
          <cell r="AW1222">
            <v>0</v>
          </cell>
          <cell r="AX1222">
            <v>0</v>
          </cell>
          <cell r="AY1222">
            <v>0</v>
          </cell>
          <cell r="AZ1222">
            <v>0</v>
          </cell>
          <cell r="BA1222">
            <v>0</v>
          </cell>
          <cell r="BB1222">
            <v>0</v>
          </cell>
          <cell r="BC1222">
            <v>2586</v>
          </cell>
          <cell r="BD1222">
            <v>0</v>
          </cell>
          <cell r="BE1222">
            <v>0</v>
          </cell>
          <cell r="BF1222">
            <v>2586</v>
          </cell>
          <cell r="BG1222" t="str">
            <v/>
          </cell>
          <cell r="BH1222" t="str">
            <v/>
          </cell>
        </row>
        <row r="1223">
          <cell r="A1223" t="str">
            <v>2081-016</v>
          </cell>
          <cell r="B1223" t="str">
            <v xml:space="preserve">PER-AVIANCA SA                                    </v>
          </cell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  <cell r="J1223">
            <v>0</v>
          </cell>
          <cell r="K1223">
            <v>0</v>
          </cell>
          <cell r="L1223">
            <v>0</v>
          </cell>
          <cell r="M1223">
            <v>0</v>
          </cell>
          <cell r="N1223">
            <v>0</v>
          </cell>
          <cell r="O1223">
            <v>0</v>
          </cell>
          <cell r="P1223">
            <v>0</v>
          </cell>
          <cell r="Q1223">
            <v>0</v>
          </cell>
          <cell r="R1223">
            <v>0</v>
          </cell>
          <cell r="S1223">
            <v>0</v>
          </cell>
          <cell r="T1223">
            <v>0</v>
          </cell>
          <cell r="U1223">
            <v>0</v>
          </cell>
          <cell r="V1223">
            <v>0</v>
          </cell>
          <cell r="W1223">
            <v>0</v>
          </cell>
          <cell r="X1223">
            <v>0</v>
          </cell>
          <cell r="Y1223">
            <v>0</v>
          </cell>
          <cell r="Z1223">
            <v>0</v>
          </cell>
          <cell r="AA1223">
            <v>0</v>
          </cell>
          <cell r="AB1223">
            <v>0</v>
          </cell>
          <cell r="AC1223">
            <v>0</v>
          </cell>
          <cell r="AD1223">
            <v>0</v>
          </cell>
          <cell r="AE1223">
            <v>0</v>
          </cell>
          <cell r="AF1223">
            <v>0</v>
          </cell>
          <cell r="AG1223">
            <v>0</v>
          </cell>
          <cell r="AH1223">
            <v>0</v>
          </cell>
          <cell r="AI1223">
            <v>0</v>
          </cell>
          <cell r="AJ1223">
            <v>0</v>
          </cell>
          <cell r="AK1223">
            <v>0</v>
          </cell>
          <cell r="AL1223">
            <v>0</v>
          </cell>
          <cell r="AM1223">
            <v>0</v>
          </cell>
          <cell r="AN1223">
            <v>0</v>
          </cell>
          <cell r="AO1223">
            <v>0</v>
          </cell>
          <cell r="AP1223">
            <v>0</v>
          </cell>
          <cell r="AQ1223">
            <v>0</v>
          </cell>
          <cell r="AR1223">
            <v>0</v>
          </cell>
          <cell r="AS1223" t="e">
            <v>#REF!</v>
          </cell>
          <cell r="AU1223">
            <v>890100577</v>
          </cell>
          <cell r="AV1223" t="str">
            <v xml:space="preserve">AVIANCA S.A.                            </v>
          </cell>
          <cell r="AW1223">
            <v>0</v>
          </cell>
          <cell r="AX1223">
            <v>0</v>
          </cell>
          <cell r="AY1223">
            <v>0</v>
          </cell>
          <cell r="AZ1223">
            <v>0</v>
          </cell>
          <cell r="BA1223">
            <v>0</v>
          </cell>
          <cell r="BB1223">
            <v>0</v>
          </cell>
          <cell r="BC1223">
            <v>0</v>
          </cell>
          <cell r="BD1223">
            <v>0</v>
          </cell>
          <cell r="BE1223">
            <v>0</v>
          </cell>
          <cell r="BF1223">
            <v>0</v>
          </cell>
          <cell r="BG1223" t="str">
            <v/>
          </cell>
          <cell r="BH1223" t="str">
            <v/>
          </cell>
        </row>
        <row r="1224">
          <cell r="A1224" t="str">
            <v>2081-017</v>
          </cell>
          <cell r="B1224" t="str">
            <v xml:space="preserve">BTA-DINAMICA IPS                                  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I1224">
            <v>0</v>
          </cell>
          <cell r="J1224">
            <v>0</v>
          </cell>
          <cell r="K1224">
            <v>0</v>
          </cell>
          <cell r="L1224">
            <v>0</v>
          </cell>
          <cell r="M1224">
            <v>0</v>
          </cell>
          <cell r="N1224">
            <v>0</v>
          </cell>
          <cell r="O1224">
            <v>0</v>
          </cell>
          <cell r="P1224">
            <v>0</v>
          </cell>
          <cell r="Q1224">
            <v>0</v>
          </cell>
          <cell r="R1224">
            <v>0</v>
          </cell>
          <cell r="S1224">
            <v>0</v>
          </cell>
          <cell r="T1224">
            <v>0</v>
          </cell>
          <cell r="U1224">
            <v>4099</v>
          </cell>
          <cell r="V1224">
            <v>0</v>
          </cell>
          <cell r="W1224">
            <v>0</v>
          </cell>
          <cell r="X1224">
            <v>0</v>
          </cell>
          <cell r="Y1224">
            <v>0</v>
          </cell>
          <cell r="Z1224">
            <v>0</v>
          </cell>
          <cell r="AA1224">
            <v>0</v>
          </cell>
          <cell r="AB1224">
            <v>4099</v>
          </cell>
          <cell r="AC1224">
            <v>0</v>
          </cell>
          <cell r="AD1224">
            <v>0</v>
          </cell>
          <cell r="AE1224">
            <v>0</v>
          </cell>
          <cell r="AF1224">
            <v>0</v>
          </cell>
          <cell r="AG1224">
            <v>0</v>
          </cell>
          <cell r="AH1224">
            <v>0</v>
          </cell>
          <cell r="AI1224">
            <v>0</v>
          </cell>
          <cell r="AJ1224">
            <v>0</v>
          </cell>
          <cell r="AK1224">
            <v>0</v>
          </cell>
          <cell r="AL1224">
            <v>0</v>
          </cell>
          <cell r="AM1224">
            <v>0</v>
          </cell>
          <cell r="AN1224">
            <v>0</v>
          </cell>
          <cell r="AO1224">
            <v>0</v>
          </cell>
          <cell r="AP1224">
            <v>0</v>
          </cell>
          <cell r="AQ1224">
            <v>0</v>
          </cell>
          <cell r="AR1224">
            <v>0</v>
          </cell>
          <cell r="AS1224" t="e">
            <v>#REF!</v>
          </cell>
          <cell r="AU1224">
            <v>800225057</v>
          </cell>
          <cell r="AV1224" t="str">
            <v xml:space="preserve">DINAMICA IPS                            </v>
          </cell>
          <cell r="AW1224">
            <v>0</v>
          </cell>
          <cell r="AX1224">
            <v>0</v>
          </cell>
          <cell r="AY1224">
            <v>0</v>
          </cell>
          <cell r="AZ1224">
            <v>0</v>
          </cell>
          <cell r="BA1224">
            <v>0</v>
          </cell>
          <cell r="BB1224">
            <v>0</v>
          </cell>
          <cell r="BC1224">
            <v>0</v>
          </cell>
          <cell r="BD1224">
            <v>0</v>
          </cell>
          <cell r="BE1224">
            <v>0</v>
          </cell>
          <cell r="BF1224">
            <v>0</v>
          </cell>
          <cell r="BG1224" t="str">
            <v/>
          </cell>
          <cell r="BH1224" t="str">
            <v/>
          </cell>
        </row>
        <row r="1225">
          <cell r="A1225" t="str">
            <v>2081-018</v>
          </cell>
          <cell r="B1225" t="str">
            <v xml:space="preserve">BTA-SUMMUN 82 SAS                                 </v>
          </cell>
          <cell r="C1225">
            <v>0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  <cell r="I1225">
            <v>0</v>
          </cell>
          <cell r="J1225">
            <v>0</v>
          </cell>
          <cell r="K1225">
            <v>0</v>
          </cell>
          <cell r="L1225">
            <v>0</v>
          </cell>
          <cell r="M1225">
            <v>0</v>
          </cell>
          <cell r="N1225">
            <v>0</v>
          </cell>
          <cell r="O1225">
            <v>0</v>
          </cell>
          <cell r="P1225">
            <v>0</v>
          </cell>
          <cell r="Q1225">
            <v>0</v>
          </cell>
          <cell r="R1225">
            <v>0</v>
          </cell>
          <cell r="S1225">
            <v>0</v>
          </cell>
          <cell r="T1225">
            <v>0</v>
          </cell>
          <cell r="U1225">
            <v>0</v>
          </cell>
          <cell r="V1225">
            <v>0</v>
          </cell>
          <cell r="W1225">
            <v>0</v>
          </cell>
          <cell r="X1225">
            <v>0</v>
          </cell>
          <cell r="Y1225">
            <v>0</v>
          </cell>
          <cell r="Z1225">
            <v>0</v>
          </cell>
          <cell r="AA1225">
            <v>0</v>
          </cell>
          <cell r="AB1225">
            <v>0</v>
          </cell>
          <cell r="AC1225">
            <v>0</v>
          </cell>
          <cell r="AD1225">
            <v>0</v>
          </cell>
          <cell r="AE1225">
            <v>0</v>
          </cell>
          <cell r="AF1225">
            <v>0</v>
          </cell>
          <cell r="AG1225">
            <v>0</v>
          </cell>
          <cell r="AH1225">
            <v>0</v>
          </cell>
          <cell r="AI1225">
            <v>0</v>
          </cell>
          <cell r="AJ1225">
            <v>0</v>
          </cell>
          <cell r="AK1225">
            <v>0</v>
          </cell>
          <cell r="AL1225">
            <v>0</v>
          </cell>
          <cell r="AM1225">
            <v>0</v>
          </cell>
          <cell r="AN1225">
            <v>0</v>
          </cell>
          <cell r="AO1225">
            <v>0</v>
          </cell>
          <cell r="AP1225">
            <v>0</v>
          </cell>
          <cell r="AQ1225">
            <v>0</v>
          </cell>
          <cell r="AR1225">
            <v>0</v>
          </cell>
          <cell r="AS1225" t="e">
            <v>#REF!</v>
          </cell>
          <cell r="AU1225">
            <v>900352284</v>
          </cell>
          <cell r="AV1225" t="str">
            <v xml:space="preserve">SUMMUM 82 S.A.S.                        </v>
          </cell>
          <cell r="AW1225">
            <v>0</v>
          </cell>
          <cell r="AX1225">
            <v>0</v>
          </cell>
          <cell r="AY1225">
            <v>0</v>
          </cell>
          <cell r="AZ1225">
            <v>0</v>
          </cell>
          <cell r="BA1225">
            <v>0</v>
          </cell>
          <cell r="BB1225">
            <v>0</v>
          </cell>
          <cell r="BC1225">
            <v>0</v>
          </cell>
          <cell r="BD1225">
            <v>0</v>
          </cell>
          <cell r="BE1225">
            <v>0</v>
          </cell>
          <cell r="BF1225">
            <v>0</v>
          </cell>
          <cell r="BG1225" t="str">
            <v/>
          </cell>
          <cell r="BH1225" t="str">
            <v/>
          </cell>
        </row>
        <row r="1226">
          <cell r="A1226" t="str">
            <v>2081-019</v>
          </cell>
          <cell r="B1226" t="str">
            <v xml:space="preserve">CUC-AVIANCA SA                                    </v>
          </cell>
          <cell r="C1226">
            <v>0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I1226">
            <v>0</v>
          </cell>
          <cell r="J1226">
            <v>0</v>
          </cell>
          <cell r="K1226">
            <v>0</v>
          </cell>
          <cell r="L1226">
            <v>0</v>
          </cell>
          <cell r="M1226">
            <v>0</v>
          </cell>
          <cell r="N1226">
            <v>0</v>
          </cell>
          <cell r="O1226">
            <v>0</v>
          </cell>
          <cell r="P1226">
            <v>0</v>
          </cell>
          <cell r="Q1226">
            <v>0</v>
          </cell>
          <cell r="R1226">
            <v>0</v>
          </cell>
          <cell r="S1226">
            <v>0</v>
          </cell>
          <cell r="T1226">
            <v>0</v>
          </cell>
          <cell r="U1226">
            <v>0</v>
          </cell>
          <cell r="V1226">
            <v>0</v>
          </cell>
          <cell r="W1226">
            <v>0</v>
          </cell>
          <cell r="X1226">
            <v>0</v>
          </cell>
          <cell r="Y1226">
            <v>0</v>
          </cell>
          <cell r="Z1226">
            <v>0</v>
          </cell>
          <cell r="AA1226">
            <v>0</v>
          </cell>
          <cell r="AB1226">
            <v>0</v>
          </cell>
          <cell r="AC1226">
            <v>0</v>
          </cell>
          <cell r="AD1226">
            <v>0</v>
          </cell>
          <cell r="AE1226">
            <v>0</v>
          </cell>
          <cell r="AF1226">
            <v>0</v>
          </cell>
          <cell r="AG1226">
            <v>0</v>
          </cell>
          <cell r="AH1226">
            <v>0</v>
          </cell>
          <cell r="AI1226">
            <v>0</v>
          </cell>
          <cell r="AJ1226">
            <v>0</v>
          </cell>
          <cell r="AK1226">
            <v>0</v>
          </cell>
          <cell r="AL1226">
            <v>0</v>
          </cell>
          <cell r="AM1226">
            <v>0</v>
          </cell>
          <cell r="AN1226">
            <v>0</v>
          </cell>
          <cell r="AO1226">
            <v>0</v>
          </cell>
          <cell r="AP1226">
            <v>0</v>
          </cell>
          <cell r="AQ1226">
            <v>0</v>
          </cell>
          <cell r="AR1226">
            <v>0</v>
          </cell>
          <cell r="AS1226" t="e">
            <v>#REF!</v>
          </cell>
          <cell r="AU1226">
            <v>890100577</v>
          </cell>
          <cell r="AV1226" t="str">
            <v xml:space="preserve">AVIANCA S.A.                            </v>
          </cell>
          <cell r="AW1226">
            <v>0</v>
          </cell>
          <cell r="AX1226">
            <v>0</v>
          </cell>
          <cell r="AY1226">
            <v>0</v>
          </cell>
          <cell r="AZ1226">
            <v>0</v>
          </cell>
          <cell r="BA1226">
            <v>0</v>
          </cell>
          <cell r="BB1226">
            <v>0</v>
          </cell>
          <cell r="BC1226">
            <v>0</v>
          </cell>
          <cell r="BD1226">
            <v>0</v>
          </cell>
          <cell r="BE1226">
            <v>0</v>
          </cell>
          <cell r="BF1226">
            <v>0</v>
          </cell>
          <cell r="BG1226" t="str">
            <v/>
          </cell>
          <cell r="BH1226" t="str">
            <v/>
          </cell>
        </row>
        <row r="1227">
          <cell r="A1227" t="str">
            <v>2081-020</v>
          </cell>
          <cell r="B1227" t="str">
            <v xml:space="preserve">BTA-COL KIMBERLY COLPAPEL                         </v>
          </cell>
          <cell r="C1227">
            <v>0</v>
          </cell>
          <cell r="D1227">
            <v>0</v>
          </cell>
          <cell r="E1227">
            <v>0</v>
          </cell>
          <cell r="F1227">
            <v>0</v>
          </cell>
          <cell r="G1227">
            <v>0</v>
          </cell>
          <cell r="H1227">
            <v>0</v>
          </cell>
          <cell r="I1227">
            <v>0</v>
          </cell>
          <cell r="J1227">
            <v>0</v>
          </cell>
          <cell r="K1227">
            <v>0</v>
          </cell>
          <cell r="L1227">
            <v>0</v>
          </cell>
          <cell r="M1227">
            <v>0</v>
          </cell>
          <cell r="N1227">
            <v>0</v>
          </cell>
          <cell r="O1227">
            <v>0</v>
          </cell>
          <cell r="P1227">
            <v>0</v>
          </cell>
          <cell r="Q1227">
            <v>0</v>
          </cell>
          <cell r="R1227">
            <v>0</v>
          </cell>
          <cell r="S1227">
            <v>0</v>
          </cell>
          <cell r="T1227">
            <v>0</v>
          </cell>
          <cell r="U1227">
            <v>0</v>
          </cell>
          <cell r="V1227">
            <v>0</v>
          </cell>
          <cell r="W1227">
            <v>0</v>
          </cell>
          <cell r="X1227">
            <v>0</v>
          </cell>
          <cell r="Y1227">
            <v>0</v>
          </cell>
          <cell r="Z1227">
            <v>0</v>
          </cell>
          <cell r="AA1227">
            <v>0</v>
          </cell>
          <cell r="AB1227">
            <v>0</v>
          </cell>
          <cell r="AC1227">
            <v>0</v>
          </cell>
          <cell r="AD1227">
            <v>0</v>
          </cell>
          <cell r="AE1227">
            <v>0</v>
          </cell>
          <cell r="AF1227">
            <v>0</v>
          </cell>
          <cell r="AG1227">
            <v>0</v>
          </cell>
          <cell r="AH1227">
            <v>0</v>
          </cell>
          <cell r="AI1227">
            <v>0</v>
          </cell>
          <cell r="AJ1227">
            <v>0</v>
          </cell>
          <cell r="AK1227">
            <v>0</v>
          </cell>
          <cell r="AL1227">
            <v>0</v>
          </cell>
          <cell r="AM1227">
            <v>0</v>
          </cell>
          <cell r="AN1227">
            <v>0</v>
          </cell>
          <cell r="AO1227">
            <v>0</v>
          </cell>
          <cell r="AP1227">
            <v>0</v>
          </cell>
          <cell r="AQ1227">
            <v>0</v>
          </cell>
          <cell r="AR1227">
            <v>0</v>
          </cell>
          <cell r="AS1227" t="e">
            <v>#REF!</v>
          </cell>
          <cell r="AU1227">
            <v>860015753</v>
          </cell>
          <cell r="AV1227" t="str">
            <v xml:space="preserve">COLOMBIANA KIMBERLY COLPAPEL S.A.       </v>
          </cell>
          <cell r="AW1227">
            <v>0</v>
          </cell>
          <cell r="AX1227">
            <v>0</v>
          </cell>
          <cell r="AY1227">
            <v>0</v>
          </cell>
          <cell r="AZ1227">
            <v>0</v>
          </cell>
          <cell r="BA1227">
            <v>0</v>
          </cell>
          <cell r="BB1227">
            <v>0</v>
          </cell>
          <cell r="BC1227">
            <v>0</v>
          </cell>
          <cell r="BD1227">
            <v>0</v>
          </cell>
          <cell r="BE1227">
            <v>0</v>
          </cell>
          <cell r="BF1227">
            <v>0</v>
          </cell>
          <cell r="BG1227" t="str">
            <v/>
          </cell>
          <cell r="BH1227" t="str">
            <v/>
          </cell>
        </row>
        <row r="1228">
          <cell r="A1228" t="str">
            <v>2081-021</v>
          </cell>
          <cell r="B1228" t="str">
            <v xml:space="preserve">BMEJA-AVIANCA SA                                  </v>
          </cell>
          <cell r="C1228">
            <v>0</v>
          </cell>
          <cell r="D1228">
            <v>500071</v>
          </cell>
          <cell r="E1228">
            <v>0</v>
          </cell>
          <cell r="F1228">
            <v>0</v>
          </cell>
          <cell r="G1228">
            <v>0</v>
          </cell>
          <cell r="H1228">
            <v>0</v>
          </cell>
          <cell r="I1228">
            <v>0</v>
          </cell>
          <cell r="J1228">
            <v>0</v>
          </cell>
          <cell r="K1228">
            <v>0</v>
          </cell>
          <cell r="L1228">
            <v>0</v>
          </cell>
          <cell r="M1228">
            <v>0</v>
          </cell>
          <cell r="N1228">
            <v>0</v>
          </cell>
          <cell r="O1228">
            <v>500071</v>
          </cell>
          <cell r="P1228">
            <v>0</v>
          </cell>
          <cell r="Q1228">
            <v>0</v>
          </cell>
          <cell r="R1228">
            <v>0</v>
          </cell>
          <cell r="S1228">
            <v>0</v>
          </cell>
          <cell r="T1228">
            <v>320000</v>
          </cell>
          <cell r="U1228">
            <v>0</v>
          </cell>
          <cell r="V1228">
            <v>0</v>
          </cell>
          <cell r="W1228">
            <v>0</v>
          </cell>
          <cell r="X1228">
            <v>0</v>
          </cell>
          <cell r="Y1228">
            <v>0</v>
          </cell>
          <cell r="Z1228">
            <v>0</v>
          </cell>
          <cell r="AA1228">
            <v>0</v>
          </cell>
          <cell r="AB1228">
            <v>320000</v>
          </cell>
          <cell r="AC1228">
            <v>0</v>
          </cell>
          <cell r="AD1228">
            <v>0</v>
          </cell>
          <cell r="AE1228">
            <v>0</v>
          </cell>
          <cell r="AF1228">
            <v>0</v>
          </cell>
          <cell r="AG1228">
            <v>0</v>
          </cell>
          <cell r="AH1228">
            <v>0</v>
          </cell>
          <cell r="AI1228">
            <v>0</v>
          </cell>
          <cell r="AJ1228">
            <v>0</v>
          </cell>
          <cell r="AK1228">
            <v>0</v>
          </cell>
          <cell r="AL1228">
            <v>0</v>
          </cell>
          <cell r="AM1228">
            <v>0</v>
          </cell>
          <cell r="AN1228">
            <v>0</v>
          </cell>
          <cell r="AO1228">
            <v>0</v>
          </cell>
          <cell r="AP1228">
            <v>0</v>
          </cell>
          <cell r="AQ1228">
            <v>0</v>
          </cell>
          <cell r="AR1228">
            <v>0</v>
          </cell>
          <cell r="AS1228" t="e">
            <v>#REF!</v>
          </cell>
          <cell r="AU1228" t="str">
            <v/>
          </cell>
          <cell r="AV1228" t="str">
            <v/>
          </cell>
          <cell r="AW1228">
            <v>0</v>
          </cell>
          <cell r="AX1228">
            <v>0</v>
          </cell>
          <cell r="AY1228">
            <v>0</v>
          </cell>
          <cell r="AZ1228">
            <v>0</v>
          </cell>
          <cell r="BA1228">
            <v>0</v>
          </cell>
          <cell r="BB1228">
            <v>0</v>
          </cell>
          <cell r="BC1228">
            <v>0</v>
          </cell>
          <cell r="BD1228">
            <v>0</v>
          </cell>
          <cell r="BE1228">
            <v>0</v>
          </cell>
          <cell r="BF1228">
            <v>0</v>
          </cell>
          <cell r="BG1228" t="str">
            <v/>
          </cell>
          <cell r="BH1228">
            <v>0.63990913290312779</v>
          </cell>
        </row>
        <row r="1229">
          <cell r="A1229" t="str">
            <v>2081-022</v>
          </cell>
          <cell r="B1229" t="str">
            <v xml:space="preserve">MANIZ-AVIANCA SA                                  </v>
          </cell>
          <cell r="C1229">
            <v>0</v>
          </cell>
          <cell r="D1229">
            <v>367673</v>
          </cell>
          <cell r="E1229">
            <v>0</v>
          </cell>
          <cell r="F1229">
            <v>0</v>
          </cell>
          <cell r="G1229">
            <v>0</v>
          </cell>
          <cell r="H1229">
            <v>0</v>
          </cell>
          <cell r="I1229">
            <v>0</v>
          </cell>
          <cell r="J1229">
            <v>0</v>
          </cell>
          <cell r="K1229">
            <v>0</v>
          </cell>
          <cell r="L1229">
            <v>0</v>
          </cell>
          <cell r="M1229">
            <v>0</v>
          </cell>
          <cell r="N1229">
            <v>0</v>
          </cell>
          <cell r="O1229">
            <v>367673</v>
          </cell>
          <cell r="P1229">
            <v>0</v>
          </cell>
          <cell r="Q1229">
            <v>0</v>
          </cell>
          <cell r="R1229">
            <v>0</v>
          </cell>
          <cell r="S1229">
            <v>0</v>
          </cell>
          <cell r="T1229">
            <v>0</v>
          </cell>
          <cell r="U1229">
            <v>0</v>
          </cell>
          <cell r="V1229">
            <v>0</v>
          </cell>
          <cell r="W1229">
            <v>0</v>
          </cell>
          <cell r="X1229">
            <v>0</v>
          </cell>
          <cell r="Y1229">
            <v>0</v>
          </cell>
          <cell r="Z1229">
            <v>0</v>
          </cell>
          <cell r="AA1229">
            <v>0</v>
          </cell>
          <cell r="AB1229">
            <v>0</v>
          </cell>
          <cell r="AC1229">
            <v>0</v>
          </cell>
          <cell r="AD1229">
            <v>0</v>
          </cell>
          <cell r="AE1229">
            <v>0</v>
          </cell>
          <cell r="AF1229">
            <v>0</v>
          </cell>
          <cell r="AG1229">
            <v>0</v>
          </cell>
          <cell r="AH1229">
            <v>0</v>
          </cell>
          <cell r="AI1229">
            <v>0</v>
          </cell>
          <cell r="AJ1229">
            <v>0</v>
          </cell>
          <cell r="AK1229">
            <v>0</v>
          </cell>
          <cell r="AL1229">
            <v>0</v>
          </cell>
          <cell r="AM1229">
            <v>0</v>
          </cell>
          <cell r="AN1229">
            <v>0</v>
          </cell>
          <cell r="AO1229">
            <v>0</v>
          </cell>
          <cell r="AP1229">
            <v>0</v>
          </cell>
          <cell r="AQ1229">
            <v>0</v>
          </cell>
          <cell r="AR1229">
            <v>0</v>
          </cell>
          <cell r="AS1229" t="e">
            <v>#REF!</v>
          </cell>
          <cell r="AU1229" t="str">
            <v/>
          </cell>
          <cell r="AV1229" t="str">
            <v/>
          </cell>
          <cell r="AW1229">
            <v>0</v>
          </cell>
          <cell r="AX1229">
            <v>0</v>
          </cell>
          <cell r="AY1229">
            <v>0</v>
          </cell>
          <cell r="AZ1229">
            <v>0</v>
          </cell>
          <cell r="BA1229">
            <v>0</v>
          </cell>
          <cell r="BB1229">
            <v>0</v>
          </cell>
          <cell r="BC1229">
            <v>0</v>
          </cell>
          <cell r="BD1229">
            <v>0</v>
          </cell>
          <cell r="BE1229">
            <v>0</v>
          </cell>
          <cell r="BF1229">
            <v>0</v>
          </cell>
          <cell r="BG1229" t="str">
            <v/>
          </cell>
          <cell r="BH1229">
            <v>0</v>
          </cell>
        </row>
        <row r="1230">
          <cell r="A1230" t="str">
            <v>2081-023</v>
          </cell>
          <cell r="B1230" t="str">
            <v xml:space="preserve">ARM-AVIANCA SA                                    </v>
          </cell>
          <cell r="C1230">
            <v>0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H1230">
            <v>0</v>
          </cell>
          <cell r="I1230">
            <v>0</v>
          </cell>
          <cell r="J1230">
            <v>0</v>
          </cell>
          <cell r="K1230">
            <v>0</v>
          </cell>
          <cell r="L1230">
            <v>0</v>
          </cell>
          <cell r="M1230">
            <v>0</v>
          </cell>
          <cell r="N1230">
            <v>0</v>
          </cell>
          <cell r="O1230">
            <v>0</v>
          </cell>
          <cell r="P1230">
            <v>0</v>
          </cell>
          <cell r="Q1230">
            <v>0</v>
          </cell>
          <cell r="R1230">
            <v>0</v>
          </cell>
          <cell r="S1230">
            <v>0</v>
          </cell>
          <cell r="T1230">
            <v>0</v>
          </cell>
          <cell r="U1230">
            <v>0</v>
          </cell>
          <cell r="V1230">
            <v>0</v>
          </cell>
          <cell r="W1230">
            <v>0</v>
          </cell>
          <cell r="X1230">
            <v>0</v>
          </cell>
          <cell r="Y1230">
            <v>0</v>
          </cell>
          <cell r="Z1230">
            <v>0</v>
          </cell>
          <cell r="AA1230">
            <v>0</v>
          </cell>
          <cell r="AB1230">
            <v>0</v>
          </cell>
          <cell r="AC1230">
            <v>0</v>
          </cell>
          <cell r="AD1230">
            <v>0</v>
          </cell>
          <cell r="AE1230">
            <v>0</v>
          </cell>
          <cell r="AF1230">
            <v>0</v>
          </cell>
          <cell r="AG1230">
            <v>0</v>
          </cell>
          <cell r="AH1230">
            <v>0</v>
          </cell>
          <cell r="AI1230">
            <v>0</v>
          </cell>
          <cell r="AJ1230">
            <v>0</v>
          </cell>
          <cell r="AK1230">
            <v>0</v>
          </cell>
          <cell r="AL1230">
            <v>0</v>
          </cell>
          <cell r="AM1230">
            <v>0</v>
          </cell>
          <cell r="AN1230">
            <v>0</v>
          </cell>
          <cell r="AO1230">
            <v>0</v>
          </cell>
          <cell r="AP1230">
            <v>0</v>
          </cell>
          <cell r="AQ1230">
            <v>0</v>
          </cell>
          <cell r="AR1230">
            <v>0</v>
          </cell>
          <cell r="AS1230" t="e">
            <v>#REF!</v>
          </cell>
          <cell r="AU1230" t="str">
            <v/>
          </cell>
          <cell r="AV1230" t="str">
            <v/>
          </cell>
          <cell r="AW1230">
            <v>0</v>
          </cell>
          <cell r="AX1230">
            <v>0</v>
          </cell>
          <cell r="AY1230">
            <v>0</v>
          </cell>
          <cell r="AZ1230">
            <v>0</v>
          </cell>
          <cell r="BA1230">
            <v>0</v>
          </cell>
          <cell r="BB1230">
            <v>0</v>
          </cell>
          <cell r="BC1230">
            <v>0</v>
          </cell>
          <cell r="BD1230">
            <v>0</v>
          </cell>
          <cell r="BE1230">
            <v>0</v>
          </cell>
          <cell r="BF1230">
            <v>0</v>
          </cell>
          <cell r="BG1230" t="str">
            <v/>
          </cell>
          <cell r="BH1230" t="str">
            <v/>
          </cell>
        </row>
        <row r="1231">
          <cell r="A1231" t="str">
            <v>2081-024</v>
          </cell>
          <cell r="B1231" t="str">
            <v xml:space="preserve">BTA-CC SANTAFE DE BOGOTA                          </v>
          </cell>
          <cell r="C1231">
            <v>0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H1231">
            <v>0</v>
          </cell>
          <cell r="I1231">
            <v>0</v>
          </cell>
          <cell r="J1231">
            <v>0</v>
          </cell>
          <cell r="K1231">
            <v>0</v>
          </cell>
          <cell r="L1231">
            <v>0</v>
          </cell>
          <cell r="M1231">
            <v>0</v>
          </cell>
          <cell r="N1231">
            <v>0</v>
          </cell>
          <cell r="O1231">
            <v>0</v>
          </cell>
          <cell r="P1231">
            <v>0</v>
          </cell>
          <cell r="Q1231">
            <v>0</v>
          </cell>
          <cell r="R1231">
            <v>0</v>
          </cell>
          <cell r="S1231">
            <v>0</v>
          </cell>
          <cell r="T1231">
            <v>0</v>
          </cell>
          <cell r="U1231">
            <v>0</v>
          </cell>
          <cell r="V1231">
            <v>0</v>
          </cell>
          <cell r="W1231">
            <v>0</v>
          </cell>
          <cell r="X1231">
            <v>0</v>
          </cell>
          <cell r="Y1231">
            <v>0</v>
          </cell>
          <cell r="Z1231">
            <v>0</v>
          </cell>
          <cell r="AA1231">
            <v>0</v>
          </cell>
          <cell r="AB1231">
            <v>0</v>
          </cell>
          <cell r="AC1231">
            <v>0</v>
          </cell>
          <cell r="AD1231">
            <v>0</v>
          </cell>
          <cell r="AE1231">
            <v>0</v>
          </cell>
          <cell r="AF1231">
            <v>0</v>
          </cell>
          <cell r="AG1231">
            <v>0</v>
          </cell>
          <cell r="AH1231">
            <v>0</v>
          </cell>
          <cell r="AI1231">
            <v>0</v>
          </cell>
          <cell r="AJ1231">
            <v>0</v>
          </cell>
          <cell r="AK1231">
            <v>0</v>
          </cell>
          <cell r="AL1231">
            <v>0</v>
          </cell>
          <cell r="AM1231">
            <v>0</v>
          </cell>
          <cell r="AN1231">
            <v>0</v>
          </cell>
          <cell r="AO1231">
            <v>0</v>
          </cell>
          <cell r="AP1231">
            <v>0</v>
          </cell>
          <cell r="AQ1231">
            <v>0</v>
          </cell>
          <cell r="AR1231">
            <v>0</v>
          </cell>
          <cell r="AS1231" t="e">
            <v>#REF!</v>
          </cell>
          <cell r="AU1231">
            <v>900083038</v>
          </cell>
          <cell r="AV1231" t="str">
            <v xml:space="preserve">CENTRO COMERCIAL SANTAFE                </v>
          </cell>
          <cell r="AW1231">
            <v>0</v>
          </cell>
          <cell r="AX1231">
            <v>0</v>
          </cell>
          <cell r="AY1231">
            <v>0</v>
          </cell>
          <cell r="AZ1231">
            <v>0</v>
          </cell>
          <cell r="BA1231">
            <v>0</v>
          </cell>
          <cell r="BB1231">
            <v>0</v>
          </cell>
          <cell r="BC1231">
            <v>0</v>
          </cell>
          <cell r="BD1231">
            <v>0</v>
          </cell>
          <cell r="BE1231">
            <v>0</v>
          </cell>
          <cell r="BF1231">
            <v>0</v>
          </cell>
          <cell r="BG1231" t="str">
            <v/>
          </cell>
          <cell r="BH1231" t="str">
            <v/>
          </cell>
        </row>
        <row r="1232">
          <cell r="A1232" t="str">
            <v>2081-025</v>
          </cell>
          <cell r="B1232" t="str">
            <v xml:space="preserve">BTA-TELEPERFORMANCE COLOM                         </v>
          </cell>
          <cell r="C1232">
            <v>0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  <cell r="K1232">
            <v>0</v>
          </cell>
          <cell r="L1232">
            <v>0</v>
          </cell>
          <cell r="M1232">
            <v>0</v>
          </cell>
          <cell r="N1232">
            <v>0</v>
          </cell>
          <cell r="O1232">
            <v>0</v>
          </cell>
          <cell r="P1232">
            <v>0</v>
          </cell>
          <cell r="Q1232">
            <v>0</v>
          </cell>
          <cell r="R1232">
            <v>0</v>
          </cell>
          <cell r="S1232">
            <v>0</v>
          </cell>
          <cell r="T1232">
            <v>0</v>
          </cell>
          <cell r="U1232">
            <v>0</v>
          </cell>
          <cell r="V1232">
            <v>0</v>
          </cell>
          <cell r="W1232">
            <v>0</v>
          </cell>
          <cell r="X1232">
            <v>0</v>
          </cell>
          <cell r="Y1232">
            <v>0</v>
          </cell>
          <cell r="Z1232">
            <v>0</v>
          </cell>
          <cell r="AA1232">
            <v>0</v>
          </cell>
          <cell r="AB1232">
            <v>0</v>
          </cell>
          <cell r="AC1232">
            <v>0</v>
          </cell>
          <cell r="AD1232">
            <v>0</v>
          </cell>
          <cell r="AE1232">
            <v>0</v>
          </cell>
          <cell r="AF1232">
            <v>0</v>
          </cell>
          <cell r="AG1232">
            <v>0</v>
          </cell>
          <cell r="AH1232">
            <v>0</v>
          </cell>
          <cell r="AI1232">
            <v>0</v>
          </cell>
          <cell r="AJ1232">
            <v>0</v>
          </cell>
          <cell r="AK1232">
            <v>0</v>
          </cell>
          <cell r="AL1232">
            <v>0</v>
          </cell>
          <cell r="AM1232">
            <v>0</v>
          </cell>
          <cell r="AN1232">
            <v>0</v>
          </cell>
          <cell r="AO1232">
            <v>0</v>
          </cell>
          <cell r="AP1232">
            <v>0</v>
          </cell>
          <cell r="AQ1232">
            <v>0</v>
          </cell>
          <cell r="AR1232">
            <v>0</v>
          </cell>
          <cell r="AS1232" t="e">
            <v>#REF!</v>
          </cell>
          <cell r="AU1232">
            <v>900323853</v>
          </cell>
          <cell r="AV1232" t="str">
            <v xml:space="preserve">TELEPERFORMANCE COLOMBIA S.A.S.         </v>
          </cell>
          <cell r="AW1232">
            <v>0</v>
          </cell>
          <cell r="AX1232">
            <v>0</v>
          </cell>
          <cell r="AY1232">
            <v>0</v>
          </cell>
          <cell r="AZ1232">
            <v>0</v>
          </cell>
          <cell r="BA1232">
            <v>0</v>
          </cell>
          <cell r="BB1232">
            <v>0</v>
          </cell>
          <cell r="BC1232">
            <v>0</v>
          </cell>
          <cell r="BD1232">
            <v>0</v>
          </cell>
          <cell r="BE1232">
            <v>0</v>
          </cell>
          <cell r="BF1232">
            <v>0</v>
          </cell>
          <cell r="BG1232" t="str">
            <v/>
          </cell>
          <cell r="BH1232" t="str">
            <v/>
          </cell>
        </row>
        <row r="1233">
          <cell r="A1233" t="str">
            <v>2081-026</v>
          </cell>
          <cell r="B1233" t="str">
            <v xml:space="preserve">BTA-COL KIMBERLY COLPAPEL                         </v>
          </cell>
          <cell r="C1233">
            <v>0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  <cell r="I1233">
            <v>0</v>
          </cell>
          <cell r="J1233">
            <v>0</v>
          </cell>
          <cell r="K1233">
            <v>0</v>
          </cell>
          <cell r="L1233">
            <v>938963</v>
          </cell>
          <cell r="M1233">
            <v>0</v>
          </cell>
          <cell r="N1233">
            <v>0</v>
          </cell>
          <cell r="O1233">
            <v>938963</v>
          </cell>
          <cell r="P1233">
            <v>0</v>
          </cell>
          <cell r="Q1233">
            <v>0</v>
          </cell>
          <cell r="R1233">
            <v>0</v>
          </cell>
          <cell r="S1233">
            <v>0</v>
          </cell>
          <cell r="T1233">
            <v>0</v>
          </cell>
          <cell r="U1233">
            <v>0</v>
          </cell>
          <cell r="V1233">
            <v>0</v>
          </cell>
          <cell r="W1233">
            <v>0</v>
          </cell>
          <cell r="X1233">
            <v>0</v>
          </cell>
          <cell r="Y1233">
            <v>0</v>
          </cell>
          <cell r="Z1233">
            <v>0</v>
          </cell>
          <cell r="AA1233">
            <v>0</v>
          </cell>
          <cell r="AB1233">
            <v>0</v>
          </cell>
          <cell r="AC1233">
            <v>0</v>
          </cell>
          <cell r="AD1233">
            <v>0</v>
          </cell>
          <cell r="AE1233">
            <v>0</v>
          </cell>
          <cell r="AF1233">
            <v>0</v>
          </cell>
          <cell r="AG1233">
            <v>0</v>
          </cell>
          <cell r="AH1233">
            <v>0</v>
          </cell>
          <cell r="AI1233">
            <v>0</v>
          </cell>
          <cell r="AJ1233">
            <v>0</v>
          </cell>
          <cell r="AK1233">
            <v>0</v>
          </cell>
          <cell r="AL1233">
            <v>0</v>
          </cell>
          <cell r="AM1233">
            <v>0</v>
          </cell>
          <cell r="AN1233">
            <v>0</v>
          </cell>
          <cell r="AO1233">
            <v>0</v>
          </cell>
          <cell r="AP1233">
            <v>0</v>
          </cell>
          <cell r="AQ1233">
            <v>0</v>
          </cell>
          <cell r="AR1233">
            <v>0</v>
          </cell>
          <cell r="AS1233" t="e">
            <v>#REF!</v>
          </cell>
          <cell r="AU1233" t="str">
            <v/>
          </cell>
          <cell r="AV1233" t="str">
            <v/>
          </cell>
          <cell r="AW1233">
            <v>0</v>
          </cell>
          <cell r="AX1233">
            <v>0</v>
          </cell>
          <cell r="AY1233">
            <v>0</v>
          </cell>
          <cell r="AZ1233">
            <v>0</v>
          </cell>
          <cell r="BA1233">
            <v>0</v>
          </cell>
          <cell r="BB1233">
            <v>0</v>
          </cell>
          <cell r="BC1233">
            <v>0</v>
          </cell>
          <cell r="BD1233">
            <v>0</v>
          </cell>
          <cell r="BE1233">
            <v>0</v>
          </cell>
          <cell r="BF1233">
            <v>0</v>
          </cell>
          <cell r="BG1233" t="str">
            <v/>
          </cell>
          <cell r="BH1233">
            <v>0</v>
          </cell>
        </row>
        <row r="1234">
          <cell r="A1234" t="str">
            <v>2081-027</v>
          </cell>
          <cell r="B1234" t="str">
            <v xml:space="preserve">BTA- CC SANTAFE                                   </v>
          </cell>
          <cell r="C1234">
            <v>0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  <cell r="I1234">
            <v>0</v>
          </cell>
          <cell r="J1234">
            <v>0</v>
          </cell>
          <cell r="K1234">
            <v>0</v>
          </cell>
          <cell r="L1234">
            <v>0</v>
          </cell>
          <cell r="M1234">
            <v>0</v>
          </cell>
          <cell r="N1234">
            <v>0</v>
          </cell>
          <cell r="O1234">
            <v>0</v>
          </cell>
          <cell r="P1234">
            <v>0</v>
          </cell>
          <cell r="Q1234">
            <v>0</v>
          </cell>
          <cell r="R1234">
            <v>0</v>
          </cell>
          <cell r="S1234">
            <v>0</v>
          </cell>
          <cell r="T1234">
            <v>0</v>
          </cell>
          <cell r="U1234">
            <v>0</v>
          </cell>
          <cell r="V1234">
            <v>0</v>
          </cell>
          <cell r="W1234">
            <v>0</v>
          </cell>
          <cell r="X1234">
            <v>0</v>
          </cell>
          <cell r="Y1234">
            <v>0</v>
          </cell>
          <cell r="Z1234">
            <v>0</v>
          </cell>
          <cell r="AA1234">
            <v>0</v>
          </cell>
          <cell r="AB1234">
            <v>0</v>
          </cell>
          <cell r="AC1234">
            <v>0</v>
          </cell>
          <cell r="AD1234">
            <v>0</v>
          </cell>
          <cell r="AE1234">
            <v>0</v>
          </cell>
          <cell r="AF1234">
            <v>0</v>
          </cell>
          <cell r="AG1234">
            <v>0</v>
          </cell>
          <cell r="AH1234">
            <v>0</v>
          </cell>
          <cell r="AI1234">
            <v>0</v>
          </cell>
          <cell r="AJ1234">
            <v>0</v>
          </cell>
          <cell r="AK1234">
            <v>0</v>
          </cell>
          <cell r="AL1234">
            <v>0</v>
          </cell>
          <cell r="AM1234">
            <v>0</v>
          </cell>
          <cell r="AN1234">
            <v>0</v>
          </cell>
          <cell r="AO1234">
            <v>0</v>
          </cell>
          <cell r="AP1234">
            <v>0</v>
          </cell>
          <cell r="AQ1234">
            <v>0</v>
          </cell>
          <cell r="AR1234">
            <v>0</v>
          </cell>
          <cell r="AS1234" t="e">
            <v>#REF!</v>
          </cell>
          <cell r="AU1234">
            <v>900083038</v>
          </cell>
          <cell r="AV1234" t="str">
            <v xml:space="preserve">CENTRO COMERCIAL SANTAFE                </v>
          </cell>
          <cell r="AW1234">
            <v>0</v>
          </cell>
          <cell r="AX1234">
            <v>0</v>
          </cell>
          <cell r="AY1234">
            <v>0</v>
          </cell>
          <cell r="AZ1234">
            <v>0</v>
          </cell>
          <cell r="BA1234">
            <v>0</v>
          </cell>
          <cell r="BB1234">
            <v>0</v>
          </cell>
          <cell r="BC1234">
            <v>0</v>
          </cell>
          <cell r="BD1234">
            <v>0</v>
          </cell>
          <cell r="BE1234">
            <v>0</v>
          </cell>
          <cell r="BF1234">
            <v>0</v>
          </cell>
          <cell r="BG1234" t="str">
            <v/>
          </cell>
          <cell r="BH1234" t="str">
            <v/>
          </cell>
        </row>
        <row r="1235">
          <cell r="A1235" t="str">
            <v>2081-028</v>
          </cell>
          <cell r="B1235" t="str">
            <v xml:space="preserve">BTA-CC SANTAFE                                    </v>
          </cell>
          <cell r="C1235">
            <v>0</v>
          </cell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H1235">
            <v>0</v>
          </cell>
          <cell r="I1235">
            <v>0</v>
          </cell>
          <cell r="J1235">
            <v>0</v>
          </cell>
          <cell r="K1235">
            <v>0</v>
          </cell>
          <cell r="L1235">
            <v>0</v>
          </cell>
          <cell r="M1235">
            <v>0</v>
          </cell>
          <cell r="N1235">
            <v>0</v>
          </cell>
          <cell r="O1235">
            <v>0</v>
          </cell>
          <cell r="P1235">
            <v>0</v>
          </cell>
          <cell r="Q1235">
            <v>0</v>
          </cell>
          <cell r="R1235">
            <v>0</v>
          </cell>
          <cell r="S1235">
            <v>0</v>
          </cell>
          <cell r="T1235">
            <v>0</v>
          </cell>
          <cell r="U1235">
            <v>0</v>
          </cell>
          <cell r="V1235">
            <v>0</v>
          </cell>
          <cell r="W1235">
            <v>0</v>
          </cell>
          <cell r="X1235">
            <v>0</v>
          </cell>
          <cell r="Y1235">
            <v>0</v>
          </cell>
          <cell r="Z1235">
            <v>0</v>
          </cell>
          <cell r="AA1235">
            <v>0</v>
          </cell>
          <cell r="AB1235">
            <v>0</v>
          </cell>
          <cell r="AC1235">
            <v>0</v>
          </cell>
          <cell r="AD1235">
            <v>0</v>
          </cell>
          <cell r="AE1235">
            <v>0</v>
          </cell>
          <cell r="AF1235">
            <v>0</v>
          </cell>
          <cell r="AG1235">
            <v>0</v>
          </cell>
          <cell r="AH1235">
            <v>0</v>
          </cell>
          <cell r="AI1235">
            <v>0</v>
          </cell>
          <cell r="AJ1235">
            <v>0</v>
          </cell>
          <cell r="AK1235">
            <v>0</v>
          </cell>
          <cell r="AL1235">
            <v>0</v>
          </cell>
          <cell r="AM1235">
            <v>0</v>
          </cell>
          <cell r="AN1235">
            <v>0</v>
          </cell>
          <cell r="AO1235">
            <v>0</v>
          </cell>
          <cell r="AP1235">
            <v>0</v>
          </cell>
          <cell r="AQ1235">
            <v>0</v>
          </cell>
          <cell r="AR1235">
            <v>0</v>
          </cell>
          <cell r="AS1235" t="e">
            <v>#REF!</v>
          </cell>
          <cell r="AU1235">
            <v>900083038</v>
          </cell>
          <cell r="AV1235" t="str">
            <v xml:space="preserve">CENTRO COMERCIAL SANTAFE                </v>
          </cell>
          <cell r="AW1235">
            <v>0</v>
          </cell>
          <cell r="AX1235">
            <v>0</v>
          </cell>
          <cell r="AY1235">
            <v>0</v>
          </cell>
          <cell r="AZ1235">
            <v>0</v>
          </cell>
          <cell r="BA1235">
            <v>0</v>
          </cell>
          <cell r="BB1235">
            <v>0</v>
          </cell>
          <cell r="BC1235">
            <v>0</v>
          </cell>
          <cell r="BD1235">
            <v>0</v>
          </cell>
          <cell r="BE1235">
            <v>0</v>
          </cell>
          <cell r="BF1235">
            <v>0</v>
          </cell>
          <cell r="BG1235" t="str">
            <v/>
          </cell>
          <cell r="BH1235" t="str">
            <v/>
          </cell>
        </row>
        <row r="1236">
          <cell r="A1236" t="str">
            <v>2081-029</v>
          </cell>
          <cell r="B1236" t="str">
            <v xml:space="preserve">BTA-CC SANTAFE                                    </v>
          </cell>
          <cell r="C1236">
            <v>0</v>
          </cell>
          <cell r="D1236">
            <v>1444180</v>
          </cell>
          <cell r="E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  <cell r="J1236">
            <v>0</v>
          </cell>
          <cell r="K1236">
            <v>0</v>
          </cell>
          <cell r="L1236">
            <v>0</v>
          </cell>
          <cell r="M1236">
            <v>0</v>
          </cell>
          <cell r="N1236">
            <v>0</v>
          </cell>
          <cell r="O1236">
            <v>1444180</v>
          </cell>
          <cell r="P1236">
            <v>1149000</v>
          </cell>
          <cell r="Q1236">
            <v>366560</v>
          </cell>
          <cell r="R1236">
            <v>0</v>
          </cell>
          <cell r="S1236">
            <v>0</v>
          </cell>
          <cell r="T1236">
            <v>0</v>
          </cell>
          <cell r="U1236">
            <v>0</v>
          </cell>
          <cell r="V1236">
            <v>0</v>
          </cell>
          <cell r="W1236">
            <v>0</v>
          </cell>
          <cell r="X1236">
            <v>0</v>
          </cell>
          <cell r="Y1236">
            <v>0</v>
          </cell>
          <cell r="Z1236">
            <v>0</v>
          </cell>
          <cell r="AA1236">
            <v>0</v>
          </cell>
          <cell r="AB1236">
            <v>1515560</v>
          </cell>
          <cell r="AC1236">
            <v>0</v>
          </cell>
          <cell r="AD1236">
            <v>0</v>
          </cell>
          <cell r="AE1236">
            <v>0</v>
          </cell>
          <cell r="AF1236">
            <v>0</v>
          </cell>
          <cell r="AG1236">
            <v>0</v>
          </cell>
          <cell r="AH1236">
            <v>0</v>
          </cell>
          <cell r="AI1236">
            <v>0</v>
          </cell>
          <cell r="AJ1236">
            <v>0</v>
          </cell>
          <cell r="AK1236">
            <v>0</v>
          </cell>
          <cell r="AL1236">
            <v>0</v>
          </cell>
          <cell r="AM1236">
            <v>0</v>
          </cell>
          <cell r="AN1236">
            <v>0</v>
          </cell>
          <cell r="AO1236">
            <v>0</v>
          </cell>
          <cell r="AP1236">
            <v>0</v>
          </cell>
          <cell r="AQ1236">
            <v>0</v>
          </cell>
          <cell r="AR1236">
            <v>0</v>
          </cell>
          <cell r="AS1236" t="e">
            <v>#REF!</v>
          </cell>
          <cell r="AU1236" t="str">
            <v/>
          </cell>
          <cell r="AV1236" t="str">
            <v/>
          </cell>
          <cell r="AW1236">
            <v>0</v>
          </cell>
          <cell r="AX1236">
            <v>0</v>
          </cell>
          <cell r="AY1236">
            <v>0</v>
          </cell>
          <cell r="AZ1236">
            <v>0</v>
          </cell>
          <cell r="BA1236">
            <v>0</v>
          </cell>
          <cell r="BB1236">
            <v>0</v>
          </cell>
          <cell r="BC1236">
            <v>0</v>
          </cell>
          <cell r="BD1236">
            <v>0</v>
          </cell>
          <cell r="BE1236">
            <v>0</v>
          </cell>
          <cell r="BF1236">
            <v>0</v>
          </cell>
          <cell r="BG1236" t="str">
            <v/>
          </cell>
          <cell r="BH1236">
            <v>1.0494259718317662</v>
          </cell>
        </row>
        <row r="1237">
          <cell r="A1237" t="str">
            <v>2081-030</v>
          </cell>
          <cell r="B1237" t="str">
            <v xml:space="preserve">ARM-AVIANCA SA                                    </v>
          </cell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H1237">
            <v>0</v>
          </cell>
          <cell r="I1237">
            <v>0</v>
          </cell>
          <cell r="J1237">
            <v>0</v>
          </cell>
          <cell r="K1237">
            <v>0</v>
          </cell>
          <cell r="L1237">
            <v>0</v>
          </cell>
          <cell r="M1237">
            <v>0</v>
          </cell>
          <cell r="N1237">
            <v>0</v>
          </cell>
          <cell r="O1237">
            <v>0</v>
          </cell>
          <cell r="P1237">
            <v>0</v>
          </cell>
          <cell r="Q1237">
            <v>0</v>
          </cell>
          <cell r="R1237">
            <v>0</v>
          </cell>
          <cell r="S1237">
            <v>0</v>
          </cell>
          <cell r="T1237">
            <v>0</v>
          </cell>
          <cell r="U1237">
            <v>0</v>
          </cell>
          <cell r="V1237">
            <v>0</v>
          </cell>
          <cell r="W1237">
            <v>0</v>
          </cell>
          <cell r="X1237">
            <v>0</v>
          </cell>
          <cell r="Y1237">
            <v>0</v>
          </cell>
          <cell r="Z1237">
            <v>0</v>
          </cell>
          <cell r="AA1237">
            <v>0</v>
          </cell>
          <cell r="AB1237">
            <v>0</v>
          </cell>
          <cell r="AC1237">
            <v>0</v>
          </cell>
          <cell r="AD1237">
            <v>0</v>
          </cell>
          <cell r="AE1237">
            <v>0</v>
          </cell>
          <cell r="AF1237">
            <v>0</v>
          </cell>
          <cell r="AG1237">
            <v>0</v>
          </cell>
          <cell r="AH1237">
            <v>0</v>
          </cell>
          <cell r="AI1237">
            <v>0</v>
          </cell>
          <cell r="AJ1237">
            <v>0</v>
          </cell>
          <cell r="AK1237">
            <v>0</v>
          </cell>
          <cell r="AL1237">
            <v>0</v>
          </cell>
          <cell r="AM1237">
            <v>0</v>
          </cell>
          <cell r="AN1237">
            <v>0</v>
          </cell>
          <cell r="AO1237">
            <v>0</v>
          </cell>
          <cell r="AP1237">
            <v>0</v>
          </cell>
          <cell r="AQ1237">
            <v>0</v>
          </cell>
          <cell r="AR1237">
            <v>0</v>
          </cell>
          <cell r="AS1237" t="e">
            <v>#REF!</v>
          </cell>
          <cell r="AU1237">
            <v>890100577</v>
          </cell>
          <cell r="AV1237" t="str">
            <v xml:space="preserve">AVIANCA S.A.                            </v>
          </cell>
          <cell r="AW1237">
            <v>0</v>
          </cell>
          <cell r="AX1237">
            <v>0</v>
          </cell>
          <cell r="AY1237">
            <v>0</v>
          </cell>
          <cell r="AZ1237">
            <v>0</v>
          </cell>
          <cell r="BA1237">
            <v>0</v>
          </cell>
          <cell r="BB1237">
            <v>0</v>
          </cell>
          <cell r="BC1237">
            <v>0</v>
          </cell>
          <cell r="BD1237">
            <v>0</v>
          </cell>
          <cell r="BE1237">
            <v>0</v>
          </cell>
          <cell r="BF1237">
            <v>0</v>
          </cell>
          <cell r="BG1237" t="str">
            <v/>
          </cell>
          <cell r="BH1237" t="str">
            <v/>
          </cell>
        </row>
        <row r="1238">
          <cell r="A1238" t="str">
            <v>2081-031</v>
          </cell>
          <cell r="B1238" t="str">
            <v xml:space="preserve">BTA-DRUMMOND LTD                                  </v>
          </cell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  <cell r="I1238">
            <v>0</v>
          </cell>
          <cell r="J1238">
            <v>0</v>
          </cell>
          <cell r="K1238">
            <v>0</v>
          </cell>
          <cell r="L1238">
            <v>0</v>
          </cell>
          <cell r="M1238">
            <v>0</v>
          </cell>
          <cell r="N1238">
            <v>0</v>
          </cell>
          <cell r="O1238">
            <v>0</v>
          </cell>
          <cell r="P1238">
            <v>50000</v>
          </cell>
          <cell r="Q1238">
            <v>0</v>
          </cell>
          <cell r="R1238">
            <v>0</v>
          </cell>
          <cell r="S1238">
            <v>50000</v>
          </cell>
          <cell r="T1238">
            <v>0</v>
          </cell>
          <cell r="U1238">
            <v>0</v>
          </cell>
          <cell r="V1238">
            <v>0</v>
          </cell>
          <cell r="W1238">
            <v>0</v>
          </cell>
          <cell r="X1238">
            <v>0</v>
          </cell>
          <cell r="Y1238">
            <v>0</v>
          </cell>
          <cell r="Z1238">
            <v>0</v>
          </cell>
          <cell r="AA1238">
            <v>0</v>
          </cell>
          <cell r="AB1238">
            <v>100000</v>
          </cell>
          <cell r="AC1238">
            <v>0</v>
          </cell>
          <cell r="AD1238">
            <v>0</v>
          </cell>
          <cell r="AE1238">
            <v>0</v>
          </cell>
          <cell r="AF1238">
            <v>0</v>
          </cell>
          <cell r="AG1238">
            <v>0</v>
          </cell>
          <cell r="AH1238">
            <v>0</v>
          </cell>
          <cell r="AI1238">
            <v>0</v>
          </cell>
          <cell r="AJ1238">
            <v>0</v>
          </cell>
          <cell r="AK1238">
            <v>0</v>
          </cell>
          <cell r="AL1238">
            <v>0</v>
          </cell>
          <cell r="AM1238">
            <v>0</v>
          </cell>
          <cell r="AN1238">
            <v>0</v>
          </cell>
          <cell r="AO1238">
            <v>0</v>
          </cell>
          <cell r="AP1238">
            <v>0</v>
          </cell>
          <cell r="AQ1238">
            <v>0</v>
          </cell>
          <cell r="AR1238">
            <v>0</v>
          </cell>
          <cell r="AS1238" t="e">
            <v>#REF!</v>
          </cell>
          <cell r="AU1238">
            <v>800021308</v>
          </cell>
          <cell r="AV1238" t="str">
            <v xml:space="preserve">DRUMMOND LTD                            </v>
          </cell>
          <cell r="AW1238">
            <v>0</v>
          </cell>
          <cell r="AX1238">
            <v>0</v>
          </cell>
          <cell r="AY1238">
            <v>0</v>
          </cell>
          <cell r="AZ1238">
            <v>0</v>
          </cell>
          <cell r="BA1238">
            <v>0</v>
          </cell>
          <cell r="BB1238">
            <v>0</v>
          </cell>
          <cell r="BC1238">
            <v>0</v>
          </cell>
          <cell r="BD1238">
            <v>0</v>
          </cell>
          <cell r="BE1238">
            <v>0</v>
          </cell>
          <cell r="BF1238">
            <v>0</v>
          </cell>
          <cell r="BG1238" t="str">
            <v/>
          </cell>
          <cell r="BH1238" t="str">
            <v/>
          </cell>
        </row>
        <row r="1239">
          <cell r="A1239" t="str">
            <v>2081-032</v>
          </cell>
          <cell r="B1239" t="str">
            <v xml:space="preserve">BTA-E NNOVVA SAS                                  </v>
          </cell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H1239">
            <v>0</v>
          </cell>
          <cell r="I1239">
            <v>0</v>
          </cell>
          <cell r="J1239">
            <v>0</v>
          </cell>
          <cell r="K1239">
            <v>0</v>
          </cell>
          <cell r="L1239">
            <v>0</v>
          </cell>
          <cell r="M1239">
            <v>0</v>
          </cell>
          <cell r="N1239">
            <v>0</v>
          </cell>
          <cell r="O1239">
            <v>0</v>
          </cell>
          <cell r="P1239">
            <v>0</v>
          </cell>
          <cell r="Q1239">
            <v>0</v>
          </cell>
          <cell r="R1239">
            <v>0</v>
          </cell>
          <cell r="S1239">
            <v>0</v>
          </cell>
          <cell r="T1239">
            <v>0</v>
          </cell>
          <cell r="U1239">
            <v>0</v>
          </cell>
          <cell r="V1239">
            <v>0</v>
          </cell>
          <cell r="W1239">
            <v>0</v>
          </cell>
          <cell r="X1239">
            <v>0</v>
          </cell>
          <cell r="Y1239">
            <v>0</v>
          </cell>
          <cell r="Z1239">
            <v>0</v>
          </cell>
          <cell r="AA1239">
            <v>0</v>
          </cell>
          <cell r="AB1239">
            <v>0</v>
          </cell>
          <cell r="AC1239">
            <v>0</v>
          </cell>
          <cell r="AD1239">
            <v>0</v>
          </cell>
          <cell r="AE1239">
            <v>0</v>
          </cell>
          <cell r="AF1239">
            <v>0</v>
          </cell>
          <cell r="AG1239">
            <v>0</v>
          </cell>
          <cell r="AH1239">
            <v>0</v>
          </cell>
          <cell r="AI1239">
            <v>0</v>
          </cell>
          <cell r="AJ1239">
            <v>0</v>
          </cell>
          <cell r="AK1239">
            <v>0</v>
          </cell>
          <cell r="AL1239">
            <v>0</v>
          </cell>
          <cell r="AM1239">
            <v>0</v>
          </cell>
          <cell r="AN1239">
            <v>0</v>
          </cell>
          <cell r="AO1239">
            <v>0</v>
          </cell>
          <cell r="AP1239">
            <v>0</v>
          </cell>
          <cell r="AQ1239">
            <v>0</v>
          </cell>
          <cell r="AR1239">
            <v>0</v>
          </cell>
          <cell r="AS1239" t="e">
            <v>#REF!</v>
          </cell>
          <cell r="AU1239">
            <v>900224860</v>
          </cell>
          <cell r="AV1239" t="str">
            <v xml:space="preserve">E NNOVVA SAS                            </v>
          </cell>
          <cell r="AW1239">
            <v>0</v>
          </cell>
          <cell r="AX1239">
            <v>0</v>
          </cell>
          <cell r="AY1239">
            <v>0</v>
          </cell>
          <cell r="AZ1239">
            <v>0</v>
          </cell>
          <cell r="BA1239">
            <v>0</v>
          </cell>
          <cell r="BB1239">
            <v>0</v>
          </cell>
          <cell r="BC1239">
            <v>0</v>
          </cell>
          <cell r="BD1239">
            <v>0</v>
          </cell>
          <cell r="BE1239">
            <v>0</v>
          </cell>
          <cell r="BF1239">
            <v>0</v>
          </cell>
          <cell r="BG1239" t="str">
            <v/>
          </cell>
          <cell r="BH1239" t="str">
            <v/>
          </cell>
        </row>
        <row r="1240">
          <cell r="A1240" t="str">
            <v>2081-033</v>
          </cell>
          <cell r="B1240" t="str">
            <v xml:space="preserve">FLOREN-AVIANCA SA                                 </v>
          </cell>
          <cell r="C1240">
            <v>0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H1240">
            <v>0</v>
          </cell>
          <cell r="I1240">
            <v>0</v>
          </cell>
          <cell r="J1240">
            <v>0</v>
          </cell>
          <cell r="K1240">
            <v>0</v>
          </cell>
          <cell r="L1240">
            <v>0</v>
          </cell>
          <cell r="M1240">
            <v>0</v>
          </cell>
          <cell r="N1240">
            <v>0</v>
          </cell>
          <cell r="O1240">
            <v>0</v>
          </cell>
          <cell r="P1240">
            <v>0</v>
          </cell>
          <cell r="Q1240">
            <v>0</v>
          </cell>
          <cell r="R1240">
            <v>0</v>
          </cell>
          <cell r="S1240">
            <v>0</v>
          </cell>
          <cell r="T1240">
            <v>0</v>
          </cell>
          <cell r="U1240">
            <v>0</v>
          </cell>
          <cell r="V1240">
            <v>0</v>
          </cell>
          <cell r="W1240">
            <v>0</v>
          </cell>
          <cell r="X1240">
            <v>0</v>
          </cell>
          <cell r="Y1240">
            <v>0</v>
          </cell>
          <cell r="Z1240">
            <v>0</v>
          </cell>
          <cell r="AA1240">
            <v>0</v>
          </cell>
          <cell r="AB1240">
            <v>0</v>
          </cell>
          <cell r="AC1240">
            <v>0</v>
          </cell>
          <cell r="AD1240">
            <v>0</v>
          </cell>
          <cell r="AE1240">
            <v>0</v>
          </cell>
          <cell r="AF1240">
            <v>0</v>
          </cell>
          <cell r="AG1240">
            <v>0</v>
          </cell>
          <cell r="AH1240">
            <v>0</v>
          </cell>
          <cell r="AI1240">
            <v>0</v>
          </cell>
          <cell r="AJ1240">
            <v>0</v>
          </cell>
          <cell r="AK1240">
            <v>0</v>
          </cell>
          <cell r="AL1240">
            <v>0</v>
          </cell>
          <cell r="AM1240">
            <v>0</v>
          </cell>
          <cell r="AN1240">
            <v>0</v>
          </cell>
          <cell r="AO1240">
            <v>0</v>
          </cell>
          <cell r="AP1240">
            <v>0</v>
          </cell>
          <cell r="AQ1240">
            <v>0</v>
          </cell>
          <cell r="AR1240">
            <v>0</v>
          </cell>
          <cell r="AS1240" t="e">
            <v>#REF!</v>
          </cell>
          <cell r="AU1240">
            <v>890100577</v>
          </cell>
          <cell r="AV1240" t="str">
            <v xml:space="preserve">AVIANCA S.A.                            </v>
          </cell>
          <cell r="AW1240">
            <v>0</v>
          </cell>
          <cell r="AX1240">
            <v>0</v>
          </cell>
          <cell r="AY1240">
            <v>0</v>
          </cell>
          <cell r="AZ1240">
            <v>0</v>
          </cell>
          <cell r="BA1240">
            <v>0</v>
          </cell>
          <cell r="BB1240">
            <v>0</v>
          </cell>
          <cell r="BC1240">
            <v>0</v>
          </cell>
          <cell r="BD1240">
            <v>0</v>
          </cell>
          <cell r="BE1240">
            <v>0</v>
          </cell>
          <cell r="BF1240">
            <v>0</v>
          </cell>
          <cell r="BG1240" t="str">
            <v/>
          </cell>
          <cell r="BH1240" t="str">
            <v/>
          </cell>
        </row>
        <row r="1241">
          <cell r="A1241" t="str">
            <v>2081-034</v>
          </cell>
          <cell r="B1241" t="str">
            <v xml:space="preserve">BTA-EQUION ENERGIA LIMITE                         </v>
          </cell>
          <cell r="C1241">
            <v>0</v>
          </cell>
          <cell r="D1241">
            <v>484260</v>
          </cell>
          <cell r="E1241">
            <v>0</v>
          </cell>
          <cell r="F1241">
            <v>0</v>
          </cell>
          <cell r="G1241">
            <v>0</v>
          </cell>
          <cell r="H1241">
            <v>0</v>
          </cell>
          <cell r="I1241">
            <v>0</v>
          </cell>
          <cell r="J1241">
            <v>0</v>
          </cell>
          <cell r="K1241">
            <v>0</v>
          </cell>
          <cell r="L1241">
            <v>0</v>
          </cell>
          <cell r="M1241">
            <v>0</v>
          </cell>
          <cell r="N1241">
            <v>0</v>
          </cell>
          <cell r="O1241">
            <v>484260</v>
          </cell>
          <cell r="P1241">
            <v>0</v>
          </cell>
          <cell r="Q1241">
            <v>0</v>
          </cell>
          <cell r="R1241">
            <v>0</v>
          </cell>
          <cell r="S1241">
            <v>0</v>
          </cell>
          <cell r="T1241">
            <v>0</v>
          </cell>
          <cell r="U1241">
            <v>0</v>
          </cell>
          <cell r="V1241">
            <v>0</v>
          </cell>
          <cell r="W1241">
            <v>0</v>
          </cell>
          <cell r="X1241">
            <v>0</v>
          </cell>
          <cell r="Y1241">
            <v>0</v>
          </cell>
          <cell r="Z1241">
            <v>0</v>
          </cell>
          <cell r="AA1241">
            <v>0</v>
          </cell>
          <cell r="AB1241">
            <v>0</v>
          </cell>
          <cell r="AC1241">
            <v>0</v>
          </cell>
          <cell r="AD1241">
            <v>0</v>
          </cell>
          <cell r="AE1241">
            <v>0</v>
          </cell>
          <cell r="AF1241">
            <v>0</v>
          </cell>
          <cell r="AG1241">
            <v>0</v>
          </cell>
          <cell r="AH1241">
            <v>0</v>
          </cell>
          <cell r="AI1241">
            <v>0</v>
          </cell>
          <cell r="AJ1241">
            <v>0</v>
          </cell>
          <cell r="AK1241">
            <v>0</v>
          </cell>
          <cell r="AL1241">
            <v>0</v>
          </cell>
          <cell r="AM1241">
            <v>0</v>
          </cell>
          <cell r="AN1241">
            <v>0</v>
          </cell>
          <cell r="AO1241">
            <v>0</v>
          </cell>
          <cell r="AP1241">
            <v>0</v>
          </cell>
          <cell r="AQ1241">
            <v>0</v>
          </cell>
          <cell r="AR1241">
            <v>0</v>
          </cell>
          <cell r="AS1241" t="e">
            <v>#REF!</v>
          </cell>
          <cell r="AU1241" t="str">
            <v/>
          </cell>
          <cell r="AV1241" t="str">
            <v/>
          </cell>
          <cell r="AW1241">
            <v>0</v>
          </cell>
          <cell r="AX1241">
            <v>0</v>
          </cell>
          <cell r="AY1241">
            <v>0</v>
          </cell>
          <cell r="AZ1241">
            <v>0</v>
          </cell>
          <cell r="BA1241">
            <v>0</v>
          </cell>
          <cell r="BB1241">
            <v>0</v>
          </cell>
          <cell r="BC1241">
            <v>0</v>
          </cell>
          <cell r="BD1241">
            <v>0</v>
          </cell>
          <cell r="BE1241">
            <v>0</v>
          </cell>
          <cell r="BF1241">
            <v>0</v>
          </cell>
          <cell r="BG1241" t="str">
            <v/>
          </cell>
          <cell r="BH1241">
            <v>0</v>
          </cell>
        </row>
        <row r="1242">
          <cell r="A1242" t="str">
            <v>2081-035</v>
          </cell>
          <cell r="B1242" t="str">
            <v xml:space="preserve">BTA-CC SANTAFE                                    </v>
          </cell>
          <cell r="C1242">
            <v>0</v>
          </cell>
          <cell r="D1242">
            <v>0</v>
          </cell>
          <cell r="E1242">
            <v>0</v>
          </cell>
          <cell r="F1242">
            <v>0</v>
          </cell>
          <cell r="G1242">
            <v>0</v>
          </cell>
          <cell r="H1242">
            <v>0</v>
          </cell>
          <cell r="I1242">
            <v>0</v>
          </cell>
          <cell r="J1242">
            <v>0</v>
          </cell>
          <cell r="K1242">
            <v>0</v>
          </cell>
          <cell r="L1242">
            <v>0</v>
          </cell>
          <cell r="M1242">
            <v>0</v>
          </cell>
          <cell r="N1242">
            <v>0</v>
          </cell>
          <cell r="O1242">
            <v>0</v>
          </cell>
          <cell r="P1242">
            <v>0</v>
          </cell>
          <cell r="Q1242">
            <v>0</v>
          </cell>
          <cell r="R1242">
            <v>0</v>
          </cell>
          <cell r="S1242">
            <v>0</v>
          </cell>
          <cell r="T1242">
            <v>0</v>
          </cell>
          <cell r="U1242">
            <v>0</v>
          </cell>
          <cell r="V1242">
            <v>0</v>
          </cell>
          <cell r="W1242">
            <v>0</v>
          </cell>
          <cell r="X1242">
            <v>0</v>
          </cell>
          <cell r="Y1242">
            <v>0</v>
          </cell>
          <cell r="Z1242">
            <v>0</v>
          </cell>
          <cell r="AA1242">
            <v>0</v>
          </cell>
          <cell r="AB1242">
            <v>0</v>
          </cell>
          <cell r="AC1242">
            <v>0</v>
          </cell>
          <cell r="AD1242">
            <v>0</v>
          </cell>
          <cell r="AE1242">
            <v>0</v>
          </cell>
          <cell r="AF1242">
            <v>0</v>
          </cell>
          <cell r="AG1242">
            <v>0</v>
          </cell>
          <cell r="AH1242">
            <v>0</v>
          </cell>
          <cell r="AI1242">
            <v>0</v>
          </cell>
          <cell r="AJ1242">
            <v>0</v>
          </cell>
          <cell r="AK1242">
            <v>0</v>
          </cell>
          <cell r="AL1242">
            <v>0</v>
          </cell>
          <cell r="AM1242">
            <v>0</v>
          </cell>
          <cell r="AN1242">
            <v>0</v>
          </cell>
          <cell r="AO1242">
            <v>0</v>
          </cell>
          <cell r="AP1242">
            <v>0</v>
          </cell>
          <cell r="AQ1242">
            <v>0</v>
          </cell>
          <cell r="AR1242">
            <v>0</v>
          </cell>
          <cell r="AS1242" t="e">
            <v>#REF!</v>
          </cell>
          <cell r="AU1242">
            <v>900083038</v>
          </cell>
          <cell r="AV1242" t="str">
            <v xml:space="preserve">CENTRO COMERCIAL SANTAFE                </v>
          </cell>
          <cell r="AW1242">
            <v>0</v>
          </cell>
          <cell r="AX1242">
            <v>0</v>
          </cell>
          <cell r="AY1242">
            <v>0</v>
          </cell>
          <cell r="AZ1242">
            <v>0</v>
          </cell>
          <cell r="BA1242">
            <v>0</v>
          </cell>
          <cell r="BB1242">
            <v>0</v>
          </cell>
          <cell r="BC1242">
            <v>0</v>
          </cell>
          <cell r="BD1242">
            <v>0</v>
          </cell>
          <cell r="BE1242">
            <v>0</v>
          </cell>
          <cell r="BF1242">
            <v>0</v>
          </cell>
          <cell r="BG1242" t="str">
            <v/>
          </cell>
          <cell r="BH1242" t="str">
            <v/>
          </cell>
        </row>
        <row r="1243">
          <cell r="A1243" t="str">
            <v>2081-036</v>
          </cell>
          <cell r="B1243" t="str">
            <v xml:space="preserve">BTA-KIMBERLY COLPAPEL                             </v>
          </cell>
          <cell r="C1243">
            <v>0</v>
          </cell>
          <cell r="D1243">
            <v>0</v>
          </cell>
          <cell r="E1243">
            <v>0</v>
          </cell>
          <cell r="F1243">
            <v>0</v>
          </cell>
          <cell r="G1243">
            <v>0</v>
          </cell>
          <cell r="H1243">
            <v>0</v>
          </cell>
          <cell r="I1243">
            <v>0</v>
          </cell>
          <cell r="J1243">
            <v>0</v>
          </cell>
          <cell r="K1243">
            <v>0</v>
          </cell>
          <cell r="L1243">
            <v>0</v>
          </cell>
          <cell r="M1243">
            <v>0</v>
          </cell>
          <cell r="N1243">
            <v>0</v>
          </cell>
          <cell r="O1243">
            <v>0</v>
          </cell>
          <cell r="P1243">
            <v>0</v>
          </cell>
          <cell r="Q1243">
            <v>0</v>
          </cell>
          <cell r="R1243">
            <v>0</v>
          </cell>
          <cell r="S1243">
            <v>0</v>
          </cell>
          <cell r="T1243">
            <v>0</v>
          </cell>
          <cell r="U1243">
            <v>0</v>
          </cell>
          <cell r="V1243">
            <v>0</v>
          </cell>
          <cell r="W1243">
            <v>0</v>
          </cell>
          <cell r="X1243">
            <v>0</v>
          </cell>
          <cell r="Y1243">
            <v>0</v>
          </cell>
          <cell r="Z1243">
            <v>0</v>
          </cell>
          <cell r="AA1243">
            <v>0</v>
          </cell>
          <cell r="AB1243">
            <v>0</v>
          </cell>
          <cell r="AC1243">
            <v>0</v>
          </cell>
          <cell r="AD1243">
            <v>0</v>
          </cell>
          <cell r="AE1243">
            <v>0</v>
          </cell>
          <cell r="AF1243">
            <v>0</v>
          </cell>
          <cell r="AG1243">
            <v>0</v>
          </cell>
          <cell r="AH1243">
            <v>0</v>
          </cell>
          <cell r="AI1243">
            <v>0</v>
          </cell>
          <cell r="AJ1243">
            <v>0</v>
          </cell>
          <cell r="AK1243">
            <v>0</v>
          </cell>
          <cell r="AL1243">
            <v>0</v>
          </cell>
          <cell r="AM1243">
            <v>0</v>
          </cell>
          <cell r="AN1243">
            <v>0</v>
          </cell>
          <cell r="AO1243">
            <v>0</v>
          </cell>
          <cell r="AP1243">
            <v>0</v>
          </cell>
          <cell r="AQ1243">
            <v>0</v>
          </cell>
          <cell r="AR1243">
            <v>0</v>
          </cell>
          <cell r="AS1243" t="e">
            <v>#REF!</v>
          </cell>
          <cell r="AU1243">
            <v>860015753</v>
          </cell>
          <cell r="AV1243" t="str">
            <v xml:space="preserve">COLOMBIANA KIMBERLY COLPAPEL S.A.       </v>
          </cell>
          <cell r="AW1243">
            <v>0</v>
          </cell>
          <cell r="AX1243">
            <v>0</v>
          </cell>
          <cell r="AY1243">
            <v>0</v>
          </cell>
          <cell r="AZ1243">
            <v>0</v>
          </cell>
          <cell r="BA1243">
            <v>0</v>
          </cell>
          <cell r="BB1243">
            <v>0</v>
          </cell>
          <cell r="BC1243">
            <v>0</v>
          </cell>
          <cell r="BD1243">
            <v>0</v>
          </cell>
          <cell r="BE1243">
            <v>0</v>
          </cell>
          <cell r="BF1243">
            <v>0</v>
          </cell>
          <cell r="BG1243" t="str">
            <v/>
          </cell>
          <cell r="BH1243" t="str">
            <v/>
          </cell>
        </row>
        <row r="1244">
          <cell r="A1244" t="str">
            <v>2081-037</v>
          </cell>
          <cell r="B1244" t="str">
            <v xml:space="preserve">BTA-KIMBERLY COLPAPEL                             </v>
          </cell>
          <cell r="C1244">
            <v>0</v>
          </cell>
          <cell r="D1244">
            <v>2701400</v>
          </cell>
          <cell r="E1244">
            <v>0</v>
          </cell>
          <cell r="F1244">
            <v>0</v>
          </cell>
          <cell r="G1244">
            <v>0</v>
          </cell>
          <cell r="H1244">
            <v>0</v>
          </cell>
          <cell r="I1244">
            <v>0</v>
          </cell>
          <cell r="J1244">
            <v>0</v>
          </cell>
          <cell r="K1244">
            <v>0</v>
          </cell>
          <cell r="L1244">
            <v>0</v>
          </cell>
          <cell r="M1244">
            <v>0</v>
          </cell>
          <cell r="N1244">
            <v>0</v>
          </cell>
          <cell r="O1244">
            <v>2701400</v>
          </cell>
          <cell r="P1244">
            <v>0</v>
          </cell>
          <cell r="Q1244">
            <v>2050000</v>
          </cell>
          <cell r="R1244">
            <v>0</v>
          </cell>
          <cell r="S1244">
            <v>0</v>
          </cell>
          <cell r="T1244">
            <v>0</v>
          </cell>
          <cell r="U1244">
            <v>0</v>
          </cell>
          <cell r="V1244">
            <v>0</v>
          </cell>
          <cell r="W1244">
            <v>0</v>
          </cell>
          <cell r="X1244">
            <v>0</v>
          </cell>
          <cell r="Y1244">
            <v>0</v>
          </cell>
          <cell r="Z1244">
            <v>0</v>
          </cell>
          <cell r="AA1244">
            <v>0</v>
          </cell>
          <cell r="AB1244">
            <v>2050000</v>
          </cell>
          <cell r="AC1244">
            <v>0</v>
          </cell>
          <cell r="AD1244">
            <v>0</v>
          </cell>
          <cell r="AE1244">
            <v>0</v>
          </cell>
          <cell r="AF1244">
            <v>0</v>
          </cell>
          <cell r="AG1244">
            <v>0</v>
          </cell>
          <cell r="AH1244">
            <v>0</v>
          </cell>
          <cell r="AI1244">
            <v>0</v>
          </cell>
          <cell r="AJ1244">
            <v>0</v>
          </cell>
          <cell r="AK1244">
            <v>0</v>
          </cell>
          <cell r="AL1244">
            <v>0</v>
          </cell>
          <cell r="AM1244">
            <v>0</v>
          </cell>
          <cell r="AN1244">
            <v>0</v>
          </cell>
          <cell r="AO1244">
            <v>0</v>
          </cell>
          <cell r="AP1244">
            <v>0</v>
          </cell>
          <cell r="AQ1244">
            <v>0</v>
          </cell>
          <cell r="AR1244">
            <v>0</v>
          </cell>
          <cell r="AS1244" t="e">
            <v>#REF!</v>
          </cell>
          <cell r="AU1244" t="str">
            <v/>
          </cell>
          <cell r="AV1244" t="str">
            <v/>
          </cell>
          <cell r="AW1244">
            <v>0</v>
          </cell>
          <cell r="AX1244">
            <v>0</v>
          </cell>
          <cell r="AY1244">
            <v>0</v>
          </cell>
          <cell r="AZ1244">
            <v>0</v>
          </cell>
          <cell r="BA1244">
            <v>0</v>
          </cell>
          <cell r="BB1244">
            <v>0</v>
          </cell>
          <cell r="BC1244">
            <v>0</v>
          </cell>
          <cell r="BD1244">
            <v>0</v>
          </cell>
          <cell r="BE1244">
            <v>0</v>
          </cell>
          <cell r="BF1244">
            <v>0</v>
          </cell>
          <cell r="BG1244" t="str">
            <v/>
          </cell>
          <cell r="BH1244">
            <v>0.75886577330273197</v>
          </cell>
        </row>
        <row r="1245">
          <cell r="A1245" t="str">
            <v>2081-038</v>
          </cell>
          <cell r="B1245" t="str">
            <v xml:space="preserve">BTA-KIMBERLY COLPAPEL                             </v>
          </cell>
          <cell r="C1245">
            <v>0</v>
          </cell>
          <cell r="D1245">
            <v>5056954</v>
          </cell>
          <cell r="E1245">
            <v>0</v>
          </cell>
          <cell r="F1245">
            <v>0</v>
          </cell>
          <cell r="G1245">
            <v>0</v>
          </cell>
          <cell r="H1245">
            <v>0</v>
          </cell>
          <cell r="I1245">
            <v>0</v>
          </cell>
          <cell r="J1245">
            <v>0</v>
          </cell>
          <cell r="K1245">
            <v>0</v>
          </cell>
          <cell r="L1245">
            <v>0</v>
          </cell>
          <cell r="M1245">
            <v>0</v>
          </cell>
          <cell r="N1245">
            <v>0</v>
          </cell>
          <cell r="O1245">
            <v>5056954</v>
          </cell>
          <cell r="P1245">
            <v>0</v>
          </cell>
          <cell r="Q1245">
            <v>4031562</v>
          </cell>
          <cell r="R1245">
            <v>0</v>
          </cell>
          <cell r="S1245">
            <v>0</v>
          </cell>
          <cell r="T1245">
            <v>0</v>
          </cell>
          <cell r="U1245">
            <v>0</v>
          </cell>
          <cell r="V1245">
            <v>0</v>
          </cell>
          <cell r="W1245">
            <v>0</v>
          </cell>
          <cell r="X1245">
            <v>3448</v>
          </cell>
          <cell r="Y1245">
            <v>0</v>
          </cell>
          <cell r="Z1245">
            <v>0</v>
          </cell>
          <cell r="AA1245">
            <v>0</v>
          </cell>
          <cell r="AB1245">
            <v>4035010</v>
          </cell>
          <cell r="AC1245">
            <v>0</v>
          </cell>
          <cell r="AD1245">
            <v>0</v>
          </cell>
          <cell r="AE1245">
            <v>0</v>
          </cell>
          <cell r="AF1245">
            <v>0</v>
          </cell>
          <cell r="AG1245">
            <v>0</v>
          </cell>
          <cell r="AH1245">
            <v>0</v>
          </cell>
          <cell r="AI1245">
            <v>0</v>
          </cell>
          <cell r="AJ1245">
            <v>0</v>
          </cell>
          <cell r="AK1245">
            <v>0</v>
          </cell>
          <cell r="AL1245">
            <v>0</v>
          </cell>
          <cell r="AM1245">
            <v>0</v>
          </cell>
          <cell r="AN1245">
            <v>0</v>
          </cell>
          <cell r="AO1245">
            <v>0</v>
          </cell>
          <cell r="AP1245">
            <v>0</v>
          </cell>
          <cell r="AQ1245">
            <v>0</v>
          </cell>
          <cell r="AR1245">
            <v>0</v>
          </cell>
          <cell r="AS1245" t="e">
            <v>#REF!</v>
          </cell>
          <cell r="AU1245" t="str">
            <v/>
          </cell>
          <cell r="AV1245" t="str">
            <v/>
          </cell>
          <cell r="AW1245">
            <v>0</v>
          </cell>
          <cell r="AX1245">
            <v>0</v>
          </cell>
          <cell r="AY1245">
            <v>0</v>
          </cell>
          <cell r="AZ1245">
            <v>0</v>
          </cell>
          <cell r="BA1245">
            <v>0</v>
          </cell>
          <cell r="BB1245">
            <v>0</v>
          </cell>
          <cell r="BC1245">
            <v>0</v>
          </cell>
          <cell r="BD1245">
            <v>0</v>
          </cell>
          <cell r="BE1245">
            <v>0</v>
          </cell>
          <cell r="BF1245">
            <v>0</v>
          </cell>
          <cell r="BG1245" t="str">
            <v/>
          </cell>
          <cell r="BH1245">
            <v>0.79791313110619555</v>
          </cell>
        </row>
        <row r="1246">
          <cell r="A1246" t="str">
            <v>2081-039</v>
          </cell>
          <cell r="B1246" t="str">
            <v xml:space="preserve">BTA-TELPERFORMANCE COL                            </v>
          </cell>
          <cell r="C1246">
            <v>0</v>
          </cell>
          <cell r="D1246">
            <v>0</v>
          </cell>
          <cell r="E1246">
            <v>0</v>
          </cell>
          <cell r="F1246">
            <v>0</v>
          </cell>
          <cell r="G1246">
            <v>0</v>
          </cell>
          <cell r="H1246">
            <v>0</v>
          </cell>
          <cell r="I1246">
            <v>0</v>
          </cell>
          <cell r="J1246">
            <v>0</v>
          </cell>
          <cell r="K1246">
            <v>0</v>
          </cell>
          <cell r="L1246">
            <v>0</v>
          </cell>
          <cell r="M1246">
            <v>0</v>
          </cell>
          <cell r="N1246">
            <v>0</v>
          </cell>
          <cell r="O1246">
            <v>0</v>
          </cell>
          <cell r="P1246">
            <v>0</v>
          </cell>
          <cell r="Q1246">
            <v>0</v>
          </cell>
          <cell r="R1246">
            <v>0</v>
          </cell>
          <cell r="S1246">
            <v>0</v>
          </cell>
          <cell r="T1246">
            <v>0</v>
          </cell>
          <cell r="U1246">
            <v>0</v>
          </cell>
          <cell r="V1246">
            <v>0</v>
          </cell>
          <cell r="W1246">
            <v>0</v>
          </cell>
          <cell r="X1246">
            <v>0</v>
          </cell>
          <cell r="Y1246">
            <v>0</v>
          </cell>
          <cell r="Z1246">
            <v>0</v>
          </cell>
          <cell r="AA1246">
            <v>0</v>
          </cell>
          <cell r="AB1246">
            <v>0</v>
          </cell>
          <cell r="AC1246">
            <v>0</v>
          </cell>
          <cell r="AD1246">
            <v>0</v>
          </cell>
          <cell r="AE1246">
            <v>0</v>
          </cell>
          <cell r="AF1246">
            <v>0</v>
          </cell>
          <cell r="AG1246">
            <v>0</v>
          </cell>
          <cell r="AH1246">
            <v>0</v>
          </cell>
          <cell r="AI1246">
            <v>0</v>
          </cell>
          <cell r="AJ1246">
            <v>0</v>
          </cell>
          <cell r="AK1246">
            <v>0</v>
          </cell>
          <cell r="AL1246">
            <v>0</v>
          </cell>
          <cell r="AM1246">
            <v>0</v>
          </cell>
          <cell r="AN1246">
            <v>0</v>
          </cell>
          <cell r="AO1246">
            <v>0</v>
          </cell>
          <cell r="AP1246">
            <v>0</v>
          </cell>
          <cell r="AQ1246">
            <v>0</v>
          </cell>
          <cell r="AR1246">
            <v>0</v>
          </cell>
          <cell r="AS1246" t="e">
            <v>#REF!</v>
          </cell>
          <cell r="AU1246">
            <v>900146231</v>
          </cell>
          <cell r="AV1246" t="str">
            <v xml:space="preserve">TELEDATOS ZONA FRANCA S.A.S.            </v>
          </cell>
          <cell r="AW1246">
            <v>0</v>
          </cell>
          <cell r="AX1246">
            <v>0</v>
          </cell>
          <cell r="AY1246">
            <v>0</v>
          </cell>
          <cell r="AZ1246">
            <v>0</v>
          </cell>
          <cell r="BA1246">
            <v>0</v>
          </cell>
          <cell r="BB1246">
            <v>0</v>
          </cell>
          <cell r="BC1246">
            <v>0</v>
          </cell>
          <cell r="BD1246">
            <v>0</v>
          </cell>
          <cell r="BE1246">
            <v>0</v>
          </cell>
          <cell r="BF1246">
            <v>0</v>
          </cell>
          <cell r="BG1246" t="str">
            <v/>
          </cell>
          <cell r="BH1246" t="str">
            <v/>
          </cell>
        </row>
        <row r="1247">
          <cell r="A1247" t="str">
            <v>2081-040</v>
          </cell>
          <cell r="B1247" t="str">
            <v xml:space="preserve">NEIVA-SURAMERICANA SA                             </v>
          </cell>
          <cell r="C1247">
            <v>1033791</v>
          </cell>
          <cell r="D1247">
            <v>0</v>
          </cell>
          <cell r="E1247">
            <v>0</v>
          </cell>
          <cell r="F1247">
            <v>0</v>
          </cell>
          <cell r="G1247">
            <v>0</v>
          </cell>
          <cell r="H1247">
            <v>0</v>
          </cell>
          <cell r="I1247">
            <v>0</v>
          </cell>
          <cell r="J1247">
            <v>0</v>
          </cell>
          <cell r="K1247">
            <v>0</v>
          </cell>
          <cell r="L1247">
            <v>0</v>
          </cell>
          <cell r="M1247">
            <v>0</v>
          </cell>
          <cell r="N1247">
            <v>0</v>
          </cell>
          <cell r="O1247">
            <v>1033791</v>
          </cell>
          <cell r="P1247">
            <v>0</v>
          </cell>
          <cell r="Q1247">
            <v>0</v>
          </cell>
          <cell r="R1247">
            <v>0</v>
          </cell>
          <cell r="S1247">
            <v>0</v>
          </cell>
          <cell r="T1247">
            <v>0</v>
          </cell>
          <cell r="U1247">
            <v>0</v>
          </cell>
          <cell r="V1247">
            <v>0</v>
          </cell>
          <cell r="W1247">
            <v>0</v>
          </cell>
          <cell r="X1247">
            <v>0</v>
          </cell>
          <cell r="Y1247">
            <v>0</v>
          </cell>
          <cell r="Z1247">
            <v>0</v>
          </cell>
          <cell r="AA1247">
            <v>0</v>
          </cell>
          <cell r="AB1247">
            <v>0</v>
          </cell>
          <cell r="AC1247">
            <v>0</v>
          </cell>
          <cell r="AD1247">
            <v>0</v>
          </cell>
          <cell r="AE1247">
            <v>0</v>
          </cell>
          <cell r="AF1247">
            <v>0</v>
          </cell>
          <cell r="AG1247">
            <v>0</v>
          </cell>
          <cell r="AH1247">
            <v>0</v>
          </cell>
          <cell r="AI1247">
            <v>0</v>
          </cell>
          <cell r="AJ1247">
            <v>0</v>
          </cell>
          <cell r="AK1247">
            <v>0</v>
          </cell>
          <cell r="AL1247">
            <v>0</v>
          </cell>
          <cell r="AM1247">
            <v>0</v>
          </cell>
          <cell r="AN1247">
            <v>0</v>
          </cell>
          <cell r="AO1247">
            <v>0</v>
          </cell>
          <cell r="AP1247">
            <v>0</v>
          </cell>
          <cell r="AQ1247">
            <v>0</v>
          </cell>
          <cell r="AR1247">
            <v>0</v>
          </cell>
          <cell r="AS1247" t="e">
            <v>#REF!</v>
          </cell>
          <cell r="AU1247" t="str">
            <v/>
          </cell>
          <cell r="AV1247" t="str">
            <v/>
          </cell>
          <cell r="AW1247">
            <v>0</v>
          </cell>
          <cell r="AX1247">
            <v>0</v>
          </cell>
          <cell r="AY1247">
            <v>0</v>
          </cell>
          <cell r="AZ1247">
            <v>0</v>
          </cell>
          <cell r="BA1247">
            <v>0</v>
          </cell>
          <cell r="BB1247">
            <v>0</v>
          </cell>
          <cell r="BC1247">
            <v>0</v>
          </cell>
          <cell r="BD1247">
            <v>0</v>
          </cell>
          <cell r="BE1247">
            <v>0</v>
          </cell>
          <cell r="BF1247">
            <v>0</v>
          </cell>
          <cell r="BG1247" t="str">
            <v/>
          </cell>
          <cell r="BH1247">
            <v>0</v>
          </cell>
        </row>
        <row r="1248">
          <cell r="A1248" t="str">
            <v>2081-041</v>
          </cell>
          <cell r="B1248" t="str">
            <v xml:space="preserve">PER-AVIANCA SA                                    </v>
          </cell>
          <cell r="C1248">
            <v>0</v>
          </cell>
          <cell r="D1248">
            <v>385560</v>
          </cell>
          <cell r="E1248">
            <v>0</v>
          </cell>
          <cell r="F1248">
            <v>0</v>
          </cell>
          <cell r="G1248">
            <v>0</v>
          </cell>
          <cell r="H1248">
            <v>0</v>
          </cell>
          <cell r="I1248">
            <v>0</v>
          </cell>
          <cell r="J1248">
            <v>0</v>
          </cell>
          <cell r="K1248">
            <v>0</v>
          </cell>
          <cell r="L1248">
            <v>0</v>
          </cell>
          <cell r="M1248">
            <v>0</v>
          </cell>
          <cell r="N1248">
            <v>0</v>
          </cell>
          <cell r="O1248">
            <v>385560</v>
          </cell>
          <cell r="P1248">
            <v>0</v>
          </cell>
          <cell r="Q1248">
            <v>121032</v>
          </cell>
          <cell r="R1248">
            <v>0</v>
          </cell>
          <cell r="S1248">
            <v>0</v>
          </cell>
          <cell r="T1248">
            <v>0</v>
          </cell>
          <cell r="U1248">
            <v>0</v>
          </cell>
          <cell r="V1248">
            <v>0</v>
          </cell>
          <cell r="W1248">
            <v>0</v>
          </cell>
          <cell r="X1248">
            <v>0</v>
          </cell>
          <cell r="Y1248">
            <v>0</v>
          </cell>
          <cell r="Z1248">
            <v>0</v>
          </cell>
          <cell r="AA1248">
            <v>0</v>
          </cell>
          <cell r="AB1248">
            <v>121032</v>
          </cell>
          <cell r="AC1248">
            <v>0</v>
          </cell>
          <cell r="AD1248">
            <v>0</v>
          </cell>
          <cell r="AE1248">
            <v>0</v>
          </cell>
          <cell r="AF1248">
            <v>0</v>
          </cell>
          <cell r="AG1248">
            <v>0</v>
          </cell>
          <cell r="AH1248">
            <v>0</v>
          </cell>
          <cell r="AI1248">
            <v>0</v>
          </cell>
          <cell r="AJ1248">
            <v>0</v>
          </cell>
          <cell r="AK1248">
            <v>0</v>
          </cell>
          <cell r="AL1248">
            <v>0</v>
          </cell>
          <cell r="AM1248">
            <v>0</v>
          </cell>
          <cell r="AN1248">
            <v>0</v>
          </cell>
          <cell r="AO1248">
            <v>0</v>
          </cell>
          <cell r="AP1248">
            <v>0</v>
          </cell>
          <cell r="AQ1248">
            <v>0</v>
          </cell>
          <cell r="AR1248">
            <v>0</v>
          </cell>
          <cell r="AS1248" t="e">
            <v>#REF!</v>
          </cell>
          <cell r="AU1248" t="str">
            <v/>
          </cell>
          <cell r="AV1248" t="str">
            <v/>
          </cell>
          <cell r="AW1248">
            <v>0</v>
          </cell>
          <cell r="AX1248">
            <v>0</v>
          </cell>
          <cell r="AY1248">
            <v>0</v>
          </cell>
          <cell r="AZ1248">
            <v>0</v>
          </cell>
          <cell r="BA1248">
            <v>0</v>
          </cell>
          <cell r="BB1248">
            <v>0</v>
          </cell>
          <cell r="BC1248">
            <v>0</v>
          </cell>
          <cell r="BD1248">
            <v>0</v>
          </cell>
          <cell r="BE1248">
            <v>0</v>
          </cell>
          <cell r="BF1248">
            <v>0</v>
          </cell>
          <cell r="BG1248" t="str">
            <v/>
          </cell>
          <cell r="BH1248">
            <v>0.31391223155929038</v>
          </cell>
        </row>
        <row r="1249">
          <cell r="A1249" t="str">
            <v>2081-042</v>
          </cell>
          <cell r="B1249" t="str">
            <v xml:space="preserve">CUC-AVIANCA SA                                    </v>
          </cell>
          <cell r="C1249">
            <v>0</v>
          </cell>
          <cell r="D1249">
            <v>0</v>
          </cell>
          <cell r="E1249">
            <v>0</v>
          </cell>
          <cell r="F1249">
            <v>0</v>
          </cell>
          <cell r="G1249">
            <v>0</v>
          </cell>
          <cell r="H1249">
            <v>0</v>
          </cell>
          <cell r="I1249">
            <v>0</v>
          </cell>
          <cell r="J1249">
            <v>0</v>
          </cell>
          <cell r="K1249">
            <v>0</v>
          </cell>
          <cell r="L1249">
            <v>0</v>
          </cell>
          <cell r="M1249">
            <v>0</v>
          </cell>
          <cell r="N1249">
            <v>0</v>
          </cell>
          <cell r="O1249">
            <v>0</v>
          </cell>
          <cell r="P1249">
            <v>0</v>
          </cell>
          <cell r="Q1249">
            <v>0</v>
          </cell>
          <cell r="R1249">
            <v>0</v>
          </cell>
          <cell r="S1249">
            <v>0</v>
          </cell>
          <cell r="T1249">
            <v>0</v>
          </cell>
          <cell r="U1249">
            <v>0</v>
          </cell>
          <cell r="V1249">
            <v>0</v>
          </cell>
          <cell r="W1249">
            <v>0</v>
          </cell>
          <cell r="X1249">
            <v>0</v>
          </cell>
          <cell r="Y1249">
            <v>0</v>
          </cell>
          <cell r="Z1249">
            <v>0</v>
          </cell>
          <cell r="AA1249">
            <v>0</v>
          </cell>
          <cell r="AB1249">
            <v>0</v>
          </cell>
          <cell r="AC1249">
            <v>0</v>
          </cell>
          <cell r="AD1249">
            <v>0</v>
          </cell>
          <cell r="AE1249">
            <v>0</v>
          </cell>
          <cell r="AF1249">
            <v>0</v>
          </cell>
          <cell r="AG1249">
            <v>0</v>
          </cell>
          <cell r="AH1249">
            <v>0</v>
          </cell>
          <cell r="AI1249">
            <v>0</v>
          </cell>
          <cell r="AJ1249">
            <v>0</v>
          </cell>
          <cell r="AK1249">
            <v>0</v>
          </cell>
          <cell r="AL1249">
            <v>0</v>
          </cell>
          <cell r="AM1249">
            <v>0</v>
          </cell>
          <cell r="AN1249">
            <v>0</v>
          </cell>
          <cell r="AO1249">
            <v>0</v>
          </cell>
          <cell r="AP1249">
            <v>0</v>
          </cell>
          <cell r="AQ1249">
            <v>0</v>
          </cell>
          <cell r="AR1249">
            <v>0</v>
          </cell>
          <cell r="AS1249" t="e">
            <v>#REF!</v>
          </cell>
          <cell r="AU1249" t="str">
            <v/>
          </cell>
          <cell r="AV1249" t="str">
            <v/>
          </cell>
          <cell r="AW1249">
            <v>0</v>
          </cell>
          <cell r="AX1249">
            <v>0</v>
          </cell>
          <cell r="AY1249">
            <v>0</v>
          </cell>
          <cell r="AZ1249">
            <v>0</v>
          </cell>
          <cell r="BA1249">
            <v>0</v>
          </cell>
          <cell r="BB1249">
            <v>0</v>
          </cell>
          <cell r="BC1249">
            <v>0</v>
          </cell>
          <cell r="BD1249">
            <v>0</v>
          </cell>
          <cell r="BE1249">
            <v>0</v>
          </cell>
          <cell r="BF1249">
            <v>0</v>
          </cell>
          <cell r="BG1249" t="str">
            <v/>
          </cell>
          <cell r="BH1249" t="str">
            <v/>
          </cell>
        </row>
        <row r="1250">
          <cell r="A1250" t="str">
            <v>2081-043</v>
          </cell>
          <cell r="B1250" t="str">
            <v xml:space="preserve">FLOREN-AVIANCA SA                                 </v>
          </cell>
          <cell r="C1250">
            <v>0</v>
          </cell>
          <cell r="D1250">
            <v>335846</v>
          </cell>
          <cell r="E1250">
            <v>0</v>
          </cell>
          <cell r="F1250">
            <v>0</v>
          </cell>
          <cell r="G1250">
            <v>0</v>
          </cell>
          <cell r="H1250">
            <v>0</v>
          </cell>
          <cell r="I1250">
            <v>0</v>
          </cell>
          <cell r="J1250">
            <v>0</v>
          </cell>
          <cell r="K1250">
            <v>0</v>
          </cell>
          <cell r="L1250">
            <v>0</v>
          </cell>
          <cell r="M1250">
            <v>0</v>
          </cell>
          <cell r="N1250">
            <v>0</v>
          </cell>
          <cell r="O1250">
            <v>335846</v>
          </cell>
          <cell r="P1250">
            <v>0</v>
          </cell>
          <cell r="Q1250">
            <v>0</v>
          </cell>
          <cell r="R1250">
            <v>0</v>
          </cell>
          <cell r="S1250">
            <v>0</v>
          </cell>
          <cell r="T1250">
            <v>0</v>
          </cell>
          <cell r="U1250">
            <v>0</v>
          </cell>
          <cell r="V1250">
            <v>0</v>
          </cell>
          <cell r="W1250">
            <v>0</v>
          </cell>
          <cell r="X1250">
            <v>0</v>
          </cell>
          <cell r="Y1250">
            <v>0</v>
          </cell>
          <cell r="Z1250">
            <v>0</v>
          </cell>
          <cell r="AA1250">
            <v>0</v>
          </cell>
          <cell r="AB1250">
            <v>0</v>
          </cell>
          <cell r="AC1250">
            <v>0</v>
          </cell>
          <cell r="AD1250">
            <v>0</v>
          </cell>
          <cell r="AE1250">
            <v>0</v>
          </cell>
          <cell r="AF1250">
            <v>0</v>
          </cell>
          <cell r="AG1250">
            <v>0</v>
          </cell>
          <cell r="AH1250">
            <v>0</v>
          </cell>
          <cell r="AI1250">
            <v>0</v>
          </cell>
          <cell r="AJ1250">
            <v>0</v>
          </cell>
          <cell r="AK1250">
            <v>0</v>
          </cell>
          <cell r="AL1250">
            <v>0</v>
          </cell>
          <cell r="AM1250">
            <v>0</v>
          </cell>
          <cell r="AN1250">
            <v>0</v>
          </cell>
          <cell r="AO1250">
            <v>0</v>
          </cell>
          <cell r="AP1250">
            <v>0</v>
          </cell>
          <cell r="AQ1250">
            <v>0</v>
          </cell>
          <cell r="AR1250">
            <v>0</v>
          </cell>
          <cell r="AS1250" t="e">
            <v>#REF!</v>
          </cell>
          <cell r="AU1250" t="str">
            <v/>
          </cell>
          <cell r="AV1250" t="str">
            <v/>
          </cell>
          <cell r="AW1250">
            <v>0</v>
          </cell>
          <cell r="AX1250">
            <v>0</v>
          </cell>
          <cell r="AY1250">
            <v>0</v>
          </cell>
          <cell r="AZ1250">
            <v>0</v>
          </cell>
          <cell r="BA1250">
            <v>0</v>
          </cell>
          <cell r="BB1250">
            <v>0</v>
          </cell>
          <cell r="BC1250">
            <v>0</v>
          </cell>
          <cell r="BD1250">
            <v>0</v>
          </cell>
          <cell r="BE1250">
            <v>0</v>
          </cell>
          <cell r="BF1250">
            <v>0</v>
          </cell>
          <cell r="BG1250" t="str">
            <v/>
          </cell>
          <cell r="BH1250">
            <v>0</v>
          </cell>
        </row>
        <row r="1251">
          <cell r="A1251" t="str">
            <v>2081-044</v>
          </cell>
          <cell r="B1251" t="str">
            <v xml:space="preserve">BTA-KIMBERLY COLPAPEL                             </v>
          </cell>
          <cell r="C1251">
            <v>0</v>
          </cell>
          <cell r="D1251">
            <v>2963598</v>
          </cell>
          <cell r="E1251">
            <v>0</v>
          </cell>
          <cell r="F1251">
            <v>0</v>
          </cell>
          <cell r="G1251">
            <v>0</v>
          </cell>
          <cell r="H1251">
            <v>0</v>
          </cell>
          <cell r="I1251">
            <v>0</v>
          </cell>
          <cell r="J1251">
            <v>0</v>
          </cell>
          <cell r="K1251">
            <v>0</v>
          </cell>
          <cell r="L1251">
            <v>0</v>
          </cell>
          <cell r="M1251">
            <v>0</v>
          </cell>
          <cell r="N1251">
            <v>0</v>
          </cell>
          <cell r="O1251">
            <v>2963598</v>
          </cell>
          <cell r="P1251">
            <v>292141</v>
          </cell>
          <cell r="Q1251">
            <v>4738</v>
          </cell>
          <cell r="R1251">
            <v>0</v>
          </cell>
          <cell r="S1251">
            <v>0</v>
          </cell>
          <cell r="T1251">
            <v>0</v>
          </cell>
          <cell r="U1251">
            <v>0</v>
          </cell>
          <cell r="V1251">
            <v>0</v>
          </cell>
          <cell r="W1251">
            <v>0</v>
          </cell>
          <cell r="X1251">
            <v>0</v>
          </cell>
          <cell r="Y1251">
            <v>0</v>
          </cell>
          <cell r="Z1251">
            <v>0</v>
          </cell>
          <cell r="AA1251">
            <v>0</v>
          </cell>
          <cell r="AB1251">
            <v>296879</v>
          </cell>
          <cell r="AC1251">
            <v>0</v>
          </cell>
          <cell r="AD1251">
            <v>0</v>
          </cell>
          <cell r="AE1251">
            <v>0</v>
          </cell>
          <cell r="AF1251">
            <v>0</v>
          </cell>
          <cell r="AG1251">
            <v>0</v>
          </cell>
          <cell r="AH1251">
            <v>0</v>
          </cell>
          <cell r="AI1251">
            <v>0</v>
          </cell>
          <cell r="AJ1251">
            <v>0</v>
          </cell>
          <cell r="AK1251">
            <v>0</v>
          </cell>
          <cell r="AL1251">
            <v>0</v>
          </cell>
          <cell r="AM1251">
            <v>0</v>
          </cell>
          <cell r="AN1251">
            <v>0</v>
          </cell>
          <cell r="AO1251">
            <v>0</v>
          </cell>
          <cell r="AP1251">
            <v>0</v>
          </cell>
          <cell r="AQ1251">
            <v>0</v>
          </cell>
          <cell r="AR1251">
            <v>0</v>
          </cell>
          <cell r="AS1251" t="e">
            <v>#REF!</v>
          </cell>
          <cell r="AU1251" t="str">
            <v/>
          </cell>
          <cell r="AV1251" t="str">
            <v/>
          </cell>
          <cell r="AW1251">
            <v>0</v>
          </cell>
          <cell r="AX1251">
            <v>0</v>
          </cell>
          <cell r="AY1251">
            <v>0</v>
          </cell>
          <cell r="AZ1251">
            <v>0</v>
          </cell>
          <cell r="BA1251">
            <v>0</v>
          </cell>
          <cell r="BB1251">
            <v>0</v>
          </cell>
          <cell r="BC1251">
            <v>0</v>
          </cell>
          <cell r="BD1251">
            <v>0</v>
          </cell>
          <cell r="BE1251">
            <v>0</v>
          </cell>
          <cell r="BF1251">
            <v>0</v>
          </cell>
          <cell r="BG1251" t="str">
            <v/>
          </cell>
          <cell r="BH1251">
            <v>0.10017519245187775</v>
          </cell>
        </row>
        <row r="1252">
          <cell r="A1252" t="str">
            <v>2081-045</v>
          </cell>
          <cell r="B1252" t="str">
            <v xml:space="preserve">BTA-DINAMICA IPS                                  </v>
          </cell>
          <cell r="C1252">
            <v>352622</v>
          </cell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  <cell r="J1252">
            <v>0</v>
          </cell>
          <cell r="K1252">
            <v>0</v>
          </cell>
          <cell r="L1252">
            <v>0</v>
          </cell>
          <cell r="M1252">
            <v>0</v>
          </cell>
          <cell r="N1252">
            <v>0</v>
          </cell>
          <cell r="O1252">
            <v>352622</v>
          </cell>
          <cell r="P1252">
            <v>359337</v>
          </cell>
          <cell r="Q1252">
            <v>4028</v>
          </cell>
          <cell r="R1252">
            <v>0</v>
          </cell>
          <cell r="S1252">
            <v>0</v>
          </cell>
          <cell r="T1252">
            <v>0</v>
          </cell>
          <cell r="U1252">
            <v>0</v>
          </cell>
          <cell r="V1252">
            <v>0</v>
          </cell>
          <cell r="W1252">
            <v>0</v>
          </cell>
          <cell r="X1252">
            <v>0</v>
          </cell>
          <cell r="Y1252">
            <v>0</v>
          </cell>
          <cell r="Z1252">
            <v>0</v>
          </cell>
          <cell r="AA1252">
            <v>0</v>
          </cell>
          <cell r="AB1252">
            <v>363365</v>
          </cell>
          <cell r="AC1252">
            <v>0</v>
          </cell>
          <cell r="AD1252">
            <v>0</v>
          </cell>
          <cell r="AE1252">
            <v>0</v>
          </cell>
          <cell r="AF1252">
            <v>0</v>
          </cell>
          <cell r="AG1252">
            <v>0</v>
          </cell>
          <cell r="AH1252">
            <v>0</v>
          </cell>
          <cell r="AI1252">
            <v>0</v>
          </cell>
          <cell r="AJ1252">
            <v>0</v>
          </cell>
          <cell r="AK1252">
            <v>0</v>
          </cell>
          <cell r="AL1252">
            <v>0</v>
          </cell>
          <cell r="AM1252">
            <v>0</v>
          </cell>
          <cell r="AN1252">
            <v>0</v>
          </cell>
          <cell r="AO1252">
            <v>0</v>
          </cell>
          <cell r="AP1252">
            <v>0</v>
          </cell>
          <cell r="AQ1252">
            <v>0</v>
          </cell>
          <cell r="AR1252">
            <v>0</v>
          </cell>
          <cell r="AS1252" t="e">
            <v>#REF!</v>
          </cell>
          <cell r="AU1252" t="str">
            <v/>
          </cell>
          <cell r="AV1252" t="str">
            <v/>
          </cell>
          <cell r="AW1252">
            <v>0</v>
          </cell>
          <cell r="AX1252">
            <v>0</v>
          </cell>
          <cell r="AY1252">
            <v>0</v>
          </cell>
          <cell r="AZ1252">
            <v>0</v>
          </cell>
          <cell r="BA1252">
            <v>0</v>
          </cell>
          <cell r="BB1252">
            <v>0</v>
          </cell>
          <cell r="BC1252">
            <v>0</v>
          </cell>
          <cell r="BD1252">
            <v>0</v>
          </cell>
          <cell r="BE1252">
            <v>0</v>
          </cell>
          <cell r="BF1252">
            <v>0</v>
          </cell>
          <cell r="BG1252" t="str">
            <v/>
          </cell>
          <cell r="BH1252">
            <v>1.0304660514658757</v>
          </cell>
        </row>
        <row r="1253">
          <cell r="A1253" t="str">
            <v>2081-046</v>
          </cell>
          <cell r="B1253" t="str">
            <v xml:space="preserve">NEIVA-R L SURAMERICANA SA                         </v>
          </cell>
          <cell r="C1253">
            <v>2517484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H1253">
            <v>0</v>
          </cell>
          <cell r="I1253">
            <v>0</v>
          </cell>
          <cell r="J1253">
            <v>0</v>
          </cell>
          <cell r="K1253">
            <v>0</v>
          </cell>
          <cell r="L1253">
            <v>0</v>
          </cell>
          <cell r="M1253">
            <v>0</v>
          </cell>
          <cell r="N1253">
            <v>0</v>
          </cell>
          <cell r="O1253">
            <v>2517484</v>
          </cell>
          <cell r="P1253">
            <v>0</v>
          </cell>
          <cell r="Q1253">
            <v>0</v>
          </cell>
          <cell r="R1253">
            <v>0</v>
          </cell>
          <cell r="S1253">
            <v>0</v>
          </cell>
          <cell r="T1253">
            <v>0</v>
          </cell>
          <cell r="U1253">
            <v>0</v>
          </cell>
          <cell r="V1253">
            <v>0</v>
          </cell>
          <cell r="W1253">
            <v>0</v>
          </cell>
          <cell r="X1253">
            <v>0</v>
          </cell>
          <cell r="Y1253">
            <v>0</v>
          </cell>
          <cell r="Z1253">
            <v>0</v>
          </cell>
          <cell r="AA1253">
            <v>0</v>
          </cell>
          <cell r="AB1253">
            <v>0</v>
          </cell>
          <cell r="AC1253">
            <v>0</v>
          </cell>
          <cell r="AD1253">
            <v>0</v>
          </cell>
          <cell r="AE1253">
            <v>0</v>
          </cell>
          <cell r="AF1253">
            <v>0</v>
          </cell>
          <cell r="AG1253">
            <v>0</v>
          </cell>
          <cell r="AH1253">
            <v>0</v>
          </cell>
          <cell r="AI1253">
            <v>0</v>
          </cell>
          <cell r="AJ1253">
            <v>0</v>
          </cell>
          <cell r="AK1253">
            <v>0</v>
          </cell>
          <cell r="AL1253">
            <v>0</v>
          </cell>
          <cell r="AM1253">
            <v>0</v>
          </cell>
          <cell r="AN1253">
            <v>0</v>
          </cell>
          <cell r="AO1253">
            <v>0</v>
          </cell>
          <cell r="AP1253">
            <v>0</v>
          </cell>
          <cell r="AQ1253">
            <v>0</v>
          </cell>
          <cell r="AR1253">
            <v>0</v>
          </cell>
          <cell r="AS1253" t="e">
            <v>#REF!</v>
          </cell>
          <cell r="AU1253" t="str">
            <v/>
          </cell>
          <cell r="AV1253" t="str">
            <v/>
          </cell>
          <cell r="AW1253">
            <v>0</v>
          </cell>
          <cell r="AX1253">
            <v>0</v>
          </cell>
          <cell r="AY1253">
            <v>0</v>
          </cell>
          <cell r="AZ1253">
            <v>0</v>
          </cell>
          <cell r="BA1253">
            <v>0</v>
          </cell>
          <cell r="BB1253">
            <v>0</v>
          </cell>
          <cell r="BC1253">
            <v>0</v>
          </cell>
          <cell r="BD1253">
            <v>0</v>
          </cell>
          <cell r="BE1253">
            <v>0</v>
          </cell>
          <cell r="BF1253">
            <v>0</v>
          </cell>
          <cell r="BG1253" t="str">
            <v/>
          </cell>
          <cell r="BH1253">
            <v>0</v>
          </cell>
        </row>
        <row r="1254">
          <cell r="A1254" t="str">
            <v>2081-047</v>
          </cell>
          <cell r="B1254" t="str">
            <v xml:space="preserve">BTA-POLI GRAN COLOMBIANO                          </v>
          </cell>
          <cell r="C1254">
            <v>0</v>
          </cell>
          <cell r="D1254">
            <v>988302</v>
          </cell>
          <cell r="E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  <cell r="K1254">
            <v>0</v>
          </cell>
          <cell r="L1254">
            <v>0</v>
          </cell>
          <cell r="M1254">
            <v>0</v>
          </cell>
          <cell r="N1254">
            <v>0</v>
          </cell>
          <cell r="O1254">
            <v>988302</v>
          </cell>
          <cell r="P1254">
            <v>43397</v>
          </cell>
          <cell r="Q1254">
            <v>0</v>
          </cell>
          <cell r="R1254">
            <v>0</v>
          </cell>
          <cell r="S1254">
            <v>0</v>
          </cell>
          <cell r="T1254">
            <v>0</v>
          </cell>
          <cell r="U1254">
            <v>0</v>
          </cell>
          <cell r="V1254">
            <v>0</v>
          </cell>
          <cell r="W1254">
            <v>0</v>
          </cell>
          <cell r="X1254">
            <v>0</v>
          </cell>
          <cell r="Y1254">
            <v>0</v>
          </cell>
          <cell r="Z1254">
            <v>0</v>
          </cell>
          <cell r="AA1254">
            <v>0</v>
          </cell>
          <cell r="AB1254">
            <v>43397</v>
          </cell>
          <cell r="AC1254">
            <v>0</v>
          </cell>
          <cell r="AD1254">
            <v>0</v>
          </cell>
          <cell r="AE1254">
            <v>0</v>
          </cell>
          <cell r="AF1254">
            <v>0</v>
          </cell>
          <cell r="AG1254">
            <v>0</v>
          </cell>
          <cell r="AH1254">
            <v>0</v>
          </cell>
          <cell r="AI1254">
            <v>0</v>
          </cell>
          <cell r="AJ1254">
            <v>0</v>
          </cell>
          <cell r="AK1254">
            <v>0</v>
          </cell>
          <cell r="AL1254">
            <v>0</v>
          </cell>
          <cell r="AM1254">
            <v>0</v>
          </cell>
          <cell r="AN1254">
            <v>0</v>
          </cell>
          <cell r="AO1254">
            <v>0</v>
          </cell>
          <cell r="AP1254">
            <v>0</v>
          </cell>
          <cell r="AQ1254">
            <v>0</v>
          </cell>
          <cell r="AR1254">
            <v>0</v>
          </cell>
          <cell r="AS1254" t="e">
            <v>#REF!</v>
          </cell>
          <cell r="AU1254" t="str">
            <v/>
          </cell>
          <cell r="AV1254" t="str">
            <v/>
          </cell>
          <cell r="AW1254">
            <v>0</v>
          </cell>
          <cell r="AX1254">
            <v>0</v>
          </cell>
          <cell r="AY1254">
            <v>0</v>
          </cell>
          <cell r="AZ1254">
            <v>0</v>
          </cell>
          <cell r="BA1254">
            <v>0</v>
          </cell>
          <cell r="BB1254">
            <v>0</v>
          </cell>
          <cell r="BC1254">
            <v>0</v>
          </cell>
          <cell r="BD1254">
            <v>0</v>
          </cell>
          <cell r="BE1254">
            <v>0</v>
          </cell>
          <cell r="BF1254">
            <v>0</v>
          </cell>
          <cell r="BG1254" t="str">
            <v/>
          </cell>
          <cell r="BH1254">
            <v>4.3910666982359646E-2</v>
          </cell>
        </row>
        <row r="1255">
          <cell r="A1255" t="str">
            <v>2081-049</v>
          </cell>
          <cell r="B1255" t="str">
            <v xml:space="preserve">BTA-COL KIMBERLY COLPAPEL                         </v>
          </cell>
          <cell r="C1255">
            <v>0</v>
          </cell>
          <cell r="D1255">
            <v>0</v>
          </cell>
          <cell r="E1255">
            <v>0</v>
          </cell>
          <cell r="F1255">
            <v>684400</v>
          </cell>
          <cell r="G1255">
            <v>0</v>
          </cell>
          <cell r="H1255">
            <v>0</v>
          </cell>
          <cell r="I1255">
            <v>0</v>
          </cell>
          <cell r="J1255">
            <v>0</v>
          </cell>
          <cell r="K1255">
            <v>0</v>
          </cell>
          <cell r="L1255">
            <v>0</v>
          </cell>
          <cell r="M1255">
            <v>0</v>
          </cell>
          <cell r="N1255">
            <v>0</v>
          </cell>
          <cell r="O1255">
            <v>684400</v>
          </cell>
          <cell r="P1255">
            <v>50000</v>
          </cell>
          <cell r="Q1255">
            <v>2241</v>
          </cell>
          <cell r="R1255">
            <v>237</v>
          </cell>
          <cell r="S1255">
            <v>0</v>
          </cell>
          <cell r="T1255">
            <v>0</v>
          </cell>
          <cell r="U1255">
            <v>0</v>
          </cell>
          <cell r="V1255">
            <v>0</v>
          </cell>
          <cell r="W1255">
            <v>0</v>
          </cell>
          <cell r="X1255">
            <v>0</v>
          </cell>
          <cell r="Y1255">
            <v>0</v>
          </cell>
          <cell r="Z1255">
            <v>0</v>
          </cell>
          <cell r="AA1255">
            <v>0</v>
          </cell>
          <cell r="AB1255">
            <v>52478</v>
          </cell>
          <cell r="AC1255">
            <v>0</v>
          </cell>
          <cell r="AD1255">
            <v>0</v>
          </cell>
          <cell r="AE1255">
            <v>0</v>
          </cell>
          <cell r="AF1255">
            <v>0</v>
          </cell>
          <cell r="AG1255">
            <v>0</v>
          </cell>
          <cell r="AH1255">
            <v>0</v>
          </cell>
          <cell r="AI1255">
            <v>0</v>
          </cell>
          <cell r="AJ1255">
            <v>0</v>
          </cell>
          <cell r="AK1255">
            <v>0</v>
          </cell>
          <cell r="AL1255">
            <v>0</v>
          </cell>
          <cell r="AM1255">
            <v>0</v>
          </cell>
          <cell r="AN1255">
            <v>0</v>
          </cell>
          <cell r="AO1255">
            <v>0</v>
          </cell>
          <cell r="AP1255">
            <v>0</v>
          </cell>
          <cell r="AQ1255">
            <v>0</v>
          </cell>
          <cell r="AR1255">
            <v>0</v>
          </cell>
          <cell r="AS1255" t="e">
            <v>#REF!</v>
          </cell>
          <cell r="AU1255" t="str">
            <v/>
          </cell>
          <cell r="AV1255" t="str">
            <v/>
          </cell>
          <cell r="AW1255">
            <v>0</v>
          </cell>
          <cell r="AX1255">
            <v>0</v>
          </cell>
          <cell r="AY1255">
            <v>0</v>
          </cell>
          <cell r="AZ1255">
            <v>0</v>
          </cell>
          <cell r="BA1255">
            <v>0</v>
          </cell>
          <cell r="BB1255">
            <v>0</v>
          </cell>
          <cell r="BC1255">
            <v>0</v>
          </cell>
          <cell r="BD1255">
            <v>0</v>
          </cell>
          <cell r="BE1255">
            <v>0</v>
          </cell>
          <cell r="BF1255">
            <v>0</v>
          </cell>
          <cell r="BG1255" t="str">
            <v/>
          </cell>
          <cell r="BH1255">
            <v>7.6677381648158974E-2</v>
          </cell>
        </row>
        <row r="1256">
          <cell r="A1256" t="str">
            <v>2081-050</v>
          </cell>
          <cell r="B1256" t="str">
            <v xml:space="preserve">BTA-CC SANTAFE                                    </v>
          </cell>
          <cell r="C1256">
            <v>0</v>
          </cell>
          <cell r="D1256">
            <v>904246</v>
          </cell>
          <cell r="E1256">
            <v>0</v>
          </cell>
          <cell r="F1256">
            <v>0</v>
          </cell>
          <cell r="G1256">
            <v>0</v>
          </cell>
          <cell r="H1256">
            <v>0</v>
          </cell>
          <cell r="I1256">
            <v>0</v>
          </cell>
          <cell r="J1256">
            <v>0</v>
          </cell>
          <cell r="K1256">
            <v>0</v>
          </cell>
          <cell r="L1256">
            <v>0</v>
          </cell>
          <cell r="M1256">
            <v>0</v>
          </cell>
          <cell r="N1256">
            <v>0</v>
          </cell>
          <cell r="O1256">
            <v>904246</v>
          </cell>
          <cell r="P1256">
            <v>156210</v>
          </cell>
          <cell r="Q1256">
            <v>0</v>
          </cell>
          <cell r="R1256">
            <v>0</v>
          </cell>
          <cell r="S1256">
            <v>0</v>
          </cell>
          <cell r="T1256">
            <v>0</v>
          </cell>
          <cell r="U1256">
            <v>0</v>
          </cell>
          <cell r="V1256">
            <v>100000</v>
          </cell>
          <cell r="W1256">
            <v>0</v>
          </cell>
          <cell r="X1256">
            <v>0</v>
          </cell>
          <cell r="Y1256">
            <v>0</v>
          </cell>
          <cell r="Z1256">
            <v>0</v>
          </cell>
          <cell r="AA1256">
            <v>0</v>
          </cell>
          <cell r="AB1256">
            <v>256210</v>
          </cell>
          <cell r="AC1256">
            <v>0</v>
          </cell>
          <cell r="AD1256">
            <v>0</v>
          </cell>
          <cell r="AE1256">
            <v>0</v>
          </cell>
          <cell r="AF1256">
            <v>0</v>
          </cell>
          <cell r="AG1256">
            <v>0</v>
          </cell>
          <cell r="AH1256">
            <v>0</v>
          </cell>
          <cell r="AI1256">
            <v>0</v>
          </cell>
          <cell r="AJ1256">
            <v>0</v>
          </cell>
          <cell r="AK1256">
            <v>0</v>
          </cell>
          <cell r="AL1256">
            <v>0</v>
          </cell>
          <cell r="AM1256">
            <v>0</v>
          </cell>
          <cell r="AN1256">
            <v>0</v>
          </cell>
          <cell r="AO1256">
            <v>0</v>
          </cell>
          <cell r="AP1256">
            <v>0</v>
          </cell>
          <cell r="AQ1256">
            <v>0</v>
          </cell>
          <cell r="AR1256">
            <v>0</v>
          </cell>
          <cell r="AS1256" t="e">
            <v>#REF!</v>
          </cell>
          <cell r="AU1256" t="str">
            <v/>
          </cell>
          <cell r="AV1256" t="str">
            <v/>
          </cell>
          <cell r="AW1256">
            <v>0</v>
          </cell>
          <cell r="AX1256">
            <v>0</v>
          </cell>
          <cell r="AY1256">
            <v>0</v>
          </cell>
          <cell r="AZ1256">
            <v>0</v>
          </cell>
          <cell r="BA1256">
            <v>0</v>
          </cell>
          <cell r="BB1256">
            <v>0</v>
          </cell>
          <cell r="BC1256">
            <v>0</v>
          </cell>
          <cell r="BD1256">
            <v>0</v>
          </cell>
          <cell r="BE1256">
            <v>0</v>
          </cell>
          <cell r="BF1256">
            <v>0</v>
          </cell>
          <cell r="BG1256" t="str">
            <v/>
          </cell>
          <cell r="BH1256">
            <v>0.28334103772645941</v>
          </cell>
        </row>
        <row r="1257">
          <cell r="A1257" t="str">
            <v>2081-051</v>
          </cell>
          <cell r="B1257" t="str">
            <v xml:space="preserve">BTA-COL KIMBERLY COLPAPEL                         </v>
          </cell>
          <cell r="C1257">
            <v>0</v>
          </cell>
          <cell r="D1257">
            <v>1149995</v>
          </cell>
          <cell r="E1257">
            <v>0</v>
          </cell>
          <cell r="F1257">
            <v>0</v>
          </cell>
          <cell r="G1257">
            <v>0</v>
          </cell>
          <cell r="H1257">
            <v>0</v>
          </cell>
          <cell r="I1257">
            <v>0</v>
          </cell>
          <cell r="J1257">
            <v>0</v>
          </cell>
          <cell r="K1257">
            <v>0</v>
          </cell>
          <cell r="L1257">
            <v>0</v>
          </cell>
          <cell r="M1257">
            <v>0</v>
          </cell>
          <cell r="N1257">
            <v>0</v>
          </cell>
          <cell r="O1257">
            <v>1149995</v>
          </cell>
          <cell r="P1257">
            <v>469809</v>
          </cell>
          <cell r="Q1257">
            <v>0</v>
          </cell>
          <cell r="R1257">
            <v>0</v>
          </cell>
          <cell r="S1257">
            <v>0</v>
          </cell>
          <cell r="T1257">
            <v>0</v>
          </cell>
          <cell r="U1257">
            <v>0</v>
          </cell>
          <cell r="V1257">
            <v>0</v>
          </cell>
          <cell r="W1257">
            <v>0</v>
          </cell>
          <cell r="X1257">
            <v>0</v>
          </cell>
          <cell r="Y1257">
            <v>0</v>
          </cell>
          <cell r="Z1257">
            <v>0</v>
          </cell>
          <cell r="AA1257">
            <v>0</v>
          </cell>
          <cell r="AB1257">
            <v>469809</v>
          </cell>
          <cell r="AC1257">
            <v>0</v>
          </cell>
          <cell r="AD1257">
            <v>0</v>
          </cell>
          <cell r="AE1257">
            <v>0</v>
          </cell>
          <cell r="AF1257">
            <v>0</v>
          </cell>
          <cell r="AG1257">
            <v>0</v>
          </cell>
          <cell r="AH1257">
            <v>0</v>
          </cell>
          <cell r="AI1257">
            <v>0</v>
          </cell>
          <cell r="AJ1257">
            <v>0</v>
          </cell>
          <cell r="AK1257">
            <v>0</v>
          </cell>
          <cell r="AL1257">
            <v>0</v>
          </cell>
          <cell r="AM1257">
            <v>0</v>
          </cell>
          <cell r="AN1257">
            <v>0</v>
          </cell>
          <cell r="AO1257">
            <v>0</v>
          </cell>
          <cell r="AP1257">
            <v>0</v>
          </cell>
          <cell r="AQ1257">
            <v>0</v>
          </cell>
          <cell r="AR1257">
            <v>0</v>
          </cell>
          <cell r="AS1257" t="e">
            <v>#REF!</v>
          </cell>
          <cell r="AU1257" t="str">
            <v/>
          </cell>
          <cell r="AV1257" t="str">
            <v/>
          </cell>
          <cell r="AW1257">
            <v>0</v>
          </cell>
          <cell r="AX1257">
            <v>0</v>
          </cell>
          <cell r="AY1257">
            <v>0</v>
          </cell>
          <cell r="AZ1257">
            <v>0</v>
          </cell>
          <cell r="BA1257">
            <v>0</v>
          </cell>
          <cell r="BB1257">
            <v>0</v>
          </cell>
          <cell r="BC1257">
            <v>0</v>
          </cell>
          <cell r="BD1257">
            <v>0</v>
          </cell>
          <cell r="BE1257">
            <v>0</v>
          </cell>
          <cell r="BF1257">
            <v>0</v>
          </cell>
          <cell r="BG1257" t="str">
            <v/>
          </cell>
          <cell r="BH1257">
            <v>0.40853134144061498</v>
          </cell>
        </row>
        <row r="1258">
          <cell r="A1258" t="str">
            <v>2081-052</v>
          </cell>
          <cell r="B1258" t="str">
            <v xml:space="preserve">BTA-EDUPARQUES SA                                 </v>
          </cell>
          <cell r="C1258">
            <v>0</v>
          </cell>
          <cell r="D1258">
            <v>921113</v>
          </cell>
          <cell r="E1258">
            <v>0</v>
          </cell>
          <cell r="F1258">
            <v>0</v>
          </cell>
          <cell r="G1258">
            <v>0</v>
          </cell>
          <cell r="H1258">
            <v>0</v>
          </cell>
          <cell r="I1258">
            <v>0</v>
          </cell>
          <cell r="J1258">
            <v>0</v>
          </cell>
          <cell r="K1258">
            <v>0</v>
          </cell>
          <cell r="L1258">
            <v>0</v>
          </cell>
          <cell r="M1258">
            <v>0</v>
          </cell>
          <cell r="N1258">
            <v>0</v>
          </cell>
          <cell r="O1258">
            <v>921113</v>
          </cell>
          <cell r="P1258">
            <v>298250</v>
          </cell>
          <cell r="Q1258">
            <v>67240</v>
          </cell>
          <cell r="R1258">
            <v>5553</v>
          </cell>
          <cell r="S1258">
            <v>0</v>
          </cell>
          <cell r="T1258">
            <v>0</v>
          </cell>
          <cell r="U1258">
            <v>0</v>
          </cell>
          <cell r="V1258">
            <v>0</v>
          </cell>
          <cell r="W1258">
            <v>0</v>
          </cell>
          <cell r="X1258">
            <v>0</v>
          </cell>
          <cell r="Y1258">
            <v>135000</v>
          </cell>
          <cell r="Z1258">
            <v>0</v>
          </cell>
          <cell r="AA1258">
            <v>0</v>
          </cell>
          <cell r="AB1258">
            <v>506043</v>
          </cell>
          <cell r="AC1258">
            <v>0</v>
          </cell>
          <cell r="AD1258">
            <v>0</v>
          </cell>
          <cell r="AE1258">
            <v>0</v>
          </cell>
          <cell r="AF1258">
            <v>0</v>
          </cell>
          <cell r="AG1258">
            <v>0</v>
          </cell>
          <cell r="AH1258">
            <v>0</v>
          </cell>
          <cell r="AI1258">
            <v>0</v>
          </cell>
          <cell r="AJ1258">
            <v>0</v>
          </cell>
          <cell r="AK1258">
            <v>0</v>
          </cell>
          <cell r="AL1258">
            <v>0</v>
          </cell>
          <cell r="AM1258">
            <v>0</v>
          </cell>
          <cell r="AN1258">
            <v>0</v>
          </cell>
          <cell r="AO1258">
            <v>0</v>
          </cell>
          <cell r="AP1258">
            <v>0</v>
          </cell>
          <cell r="AQ1258">
            <v>0</v>
          </cell>
          <cell r="AR1258">
            <v>0</v>
          </cell>
          <cell r="AS1258" t="e">
            <v>#REF!</v>
          </cell>
          <cell r="AU1258" t="str">
            <v/>
          </cell>
          <cell r="AV1258" t="str">
            <v/>
          </cell>
          <cell r="AW1258">
            <v>0</v>
          </cell>
          <cell r="AX1258">
            <v>0</v>
          </cell>
          <cell r="AY1258">
            <v>0</v>
          </cell>
          <cell r="AZ1258">
            <v>0</v>
          </cell>
          <cell r="BA1258">
            <v>0</v>
          </cell>
          <cell r="BB1258">
            <v>0</v>
          </cell>
          <cell r="BC1258">
            <v>0</v>
          </cell>
          <cell r="BD1258">
            <v>0</v>
          </cell>
          <cell r="BE1258">
            <v>0</v>
          </cell>
          <cell r="BF1258">
            <v>0</v>
          </cell>
          <cell r="BG1258" t="str">
            <v/>
          </cell>
          <cell r="BH1258">
            <v>0.54938210621280992</v>
          </cell>
        </row>
        <row r="1259">
          <cell r="A1259" t="str">
            <v>2081-053</v>
          </cell>
          <cell r="B1259" t="str">
            <v xml:space="preserve">BMGA-AVIANCA SA                                   </v>
          </cell>
          <cell r="C1259">
            <v>0</v>
          </cell>
          <cell r="D1259">
            <v>632540</v>
          </cell>
          <cell r="E1259">
            <v>0</v>
          </cell>
          <cell r="F1259">
            <v>0</v>
          </cell>
          <cell r="G1259">
            <v>0</v>
          </cell>
          <cell r="H1259">
            <v>0</v>
          </cell>
          <cell r="I1259">
            <v>0</v>
          </cell>
          <cell r="J1259">
            <v>0</v>
          </cell>
          <cell r="K1259">
            <v>0</v>
          </cell>
          <cell r="L1259">
            <v>0</v>
          </cell>
          <cell r="M1259">
            <v>0</v>
          </cell>
          <cell r="N1259">
            <v>0</v>
          </cell>
          <cell r="O1259">
            <v>632540</v>
          </cell>
          <cell r="P1259">
            <v>0</v>
          </cell>
          <cell r="Q1259">
            <v>0</v>
          </cell>
          <cell r="R1259">
            <v>0</v>
          </cell>
          <cell r="S1259">
            <v>0</v>
          </cell>
          <cell r="T1259">
            <v>0</v>
          </cell>
          <cell r="U1259">
            <v>0</v>
          </cell>
          <cell r="V1259">
            <v>0</v>
          </cell>
          <cell r="W1259">
            <v>0</v>
          </cell>
          <cell r="X1259">
            <v>0</v>
          </cell>
          <cell r="Y1259">
            <v>0</v>
          </cell>
          <cell r="Z1259">
            <v>0</v>
          </cell>
          <cell r="AA1259">
            <v>0</v>
          </cell>
          <cell r="AB1259">
            <v>0</v>
          </cell>
          <cell r="AC1259">
            <v>0</v>
          </cell>
          <cell r="AD1259">
            <v>0</v>
          </cell>
          <cell r="AE1259">
            <v>0</v>
          </cell>
          <cell r="AF1259">
            <v>0</v>
          </cell>
          <cell r="AG1259">
            <v>0</v>
          </cell>
          <cell r="AH1259">
            <v>0</v>
          </cell>
          <cell r="AI1259">
            <v>0</v>
          </cell>
          <cell r="AJ1259">
            <v>0</v>
          </cell>
          <cell r="AK1259">
            <v>0</v>
          </cell>
          <cell r="AL1259">
            <v>0</v>
          </cell>
          <cell r="AM1259">
            <v>0</v>
          </cell>
          <cell r="AN1259">
            <v>0</v>
          </cell>
          <cell r="AO1259">
            <v>0</v>
          </cell>
          <cell r="AP1259">
            <v>0</v>
          </cell>
          <cell r="AQ1259">
            <v>0</v>
          </cell>
          <cell r="AR1259">
            <v>0</v>
          </cell>
          <cell r="AS1259" t="e">
            <v>#REF!</v>
          </cell>
          <cell r="AU1259" t="str">
            <v/>
          </cell>
          <cell r="AV1259" t="str">
            <v/>
          </cell>
          <cell r="AW1259">
            <v>0</v>
          </cell>
          <cell r="AX1259">
            <v>0</v>
          </cell>
          <cell r="AY1259">
            <v>0</v>
          </cell>
          <cell r="AZ1259">
            <v>0</v>
          </cell>
          <cell r="BA1259">
            <v>0</v>
          </cell>
          <cell r="BB1259">
            <v>0</v>
          </cell>
          <cell r="BC1259">
            <v>0</v>
          </cell>
          <cell r="BD1259">
            <v>0</v>
          </cell>
          <cell r="BE1259">
            <v>0</v>
          </cell>
          <cell r="BF1259">
            <v>0</v>
          </cell>
          <cell r="BG1259" t="str">
            <v/>
          </cell>
          <cell r="BH1259">
            <v>0</v>
          </cell>
        </row>
        <row r="1260">
          <cell r="A1260" t="str">
            <v>2081-054</v>
          </cell>
          <cell r="B1260" t="str">
            <v xml:space="preserve">BTA-CC SANTAFE                                    </v>
          </cell>
          <cell r="C1260">
            <v>0</v>
          </cell>
          <cell r="D1260">
            <v>237735</v>
          </cell>
          <cell r="E1260">
            <v>0</v>
          </cell>
          <cell r="F1260">
            <v>0</v>
          </cell>
          <cell r="G1260">
            <v>0</v>
          </cell>
          <cell r="H1260">
            <v>0</v>
          </cell>
          <cell r="I1260">
            <v>0</v>
          </cell>
          <cell r="J1260">
            <v>0</v>
          </cell>
          <cell r="K1260">
            <v>0</v>
          </cell>
          <cell r="L1260">
            <v>0</v>
          </cell>
          <cell r="M1260">
            <v>0</v>
          </cell>
          <cell r="N1260">
            <v>0</v>
          </cell>
          <cell r="O1260">
            <v>237735</v>
          </cell>
          <cell r="P1260">
            <v>133100</v>
          </cell>
          <cell r="Q1260">
            <v>0</v>
          </cell>
          <cell r="R1260">
            <v>0</v>
          </cell>
          <cell r="S1260">
            <v>0</v>
          </cell>
          <cell r="T1260">
            <v>0</v>
          </cell>
          <cell r="U1260">
            <v>0</v>
          </cell>
          <cell r="V1260">
            <v>0</v>
          </cell>
          <cell r="W1260">
            <v>0</v>
          </cell>
          <cell r="X1260">
            <v>0</v>
          </cell>
          <cell r="Y1260">
            <v>0</v>
          </cell>
          <cell r="Z1260">
            <v>0</v>
          </cell>
          <cell r="AA1260">
            <v>0</v>
          </cell>
          <cell r="AB1260">
            <v>133100</v>
          </cell>
          <cell r="AC1260">
            <v>0</v>
          </cell>
          <cell r="AD1260">
            <v>0</v>
          </cell>
          <cell r="AE1260">
            <v>0</v>
          </cell>
          <cell r="AF1260">
            <v>0</v>
          </cell>
          <cell r="AG1260">
            <v>0</v>
          </cell>
          <cell r="AH1260">
            <v>0</v>
          </cell>
          <cell r="AI1260">
            <v>0</v>
          </cell>
          <cell r="AJ1260">
            <v>0</v>
          </cell>
          <cell r="AK1260">
            <v>0</v>
          </cell>
          <cell r="AL1260">
            <v>0</v>
          </cell>
          <cell r="AM1260">
            <v>0</v>
          </cell>
          <cell r="AN1260">
            <v>0</v>
          </cell>
          <cell r="AO1260">
            <v>0</v>
          </cell>
          <cell r="AP1260">
            <v>0</v>
          </cell>
          <cell r="AQ1260">
            <v>0</v>
          </cell>
          <cell r="AR1260">
            <v>0</v>
          </cell>
          <cell r="AS1260" t="e">
            <v>#REF!</v>
          </cell>
          <cell r="AU1260" t="str">
            <v/>
          </cell>
          <cell r="AV1260" t="str">
            <v/>
          </cell>
          <cell r="AW1260">
            <v>0</v>
          </cell>
          <cell r="AX1260">
            <v>0</v>
          </cell>
          <cell r="AY1260">
            <v>0</v>
          </cell>
          <cell r="AZ1260">
            <v>0</v>
          </cell>
          <cell r="BA1260">
            <v>0</v>
          </cell>
          <cell r="BB1260">
            <v>0</v>
          </cell>
          <cell r="BC1260">
            <v>0</v>
          </cell>
          <cell r="BD1260">
            <v>0</v>
          </cell>
          <cell r="BE1260">
            <v>0</v>
          </cell>
          <cell r="BF1260">
            <v>0</v>
          </cell>
          <cell r="BG1260" t="str">
            <v/>
          </cell>
          <cell r="BH1260">
            <v>0.55986707889036114</v>
          </cell>
        </row>
        <row r="1261">
          <cell r="A1261" t="str">
            <v>2081-055</v>
          </cell>
          <cell r="B1261" t="str">
            <v xml:space="preserve">BTA-CC SANTA FE                                   </v>
          </cell>
          <cell r="C1261">
            <v>0</v>
          </cell>
          <cell r="D1261">
            <v>664300</v>
          </cell>
          <cell r="E1261">
            <v>0</v>
          </cell>
          <cell r="F1261">
            <v>0</v>
          </cell>
          <cell r="G1261">
            <v>0</v>
          </cell>
          <cell r="H1261">
            <v>0</v>
          </cell>
          <cell r="I1261">
            <v>0</v>
          </cell>
          <cell r="J1261">
            <v>0</v>
          </cell>
          <cell r="K1261">
            <v>0</v>
          </cell>
          <cell r="L1261">
            <v>0</v>
          </cell>
          <cell r="M1261">
            <v>0</v>
          </cell>
          <cell r="N1261">
            <v>0</v>
          </cell>
          <cell r="O1261">
            <v>664300</v>
          </cell>
          <cell r="P1261">
            <v>320834</v>
          </cell>
          <cell r="Q1261">
            <v>0</v>
          </cell>
          <cell r="R1261">
            <v>0</v>
          </cell>
          <cell r="S1261">
            <v>0</v>
          </cell>
          <cell r="T1261">
            <v>0</v>
          </cell>
          <cell r="U1261">
            <v>0</v>
          </cell>
          <cell r="V1261">
            <v>0</v>
          </cell>
          <cell r="W1261">
            <v>0</v>
          </cell>
          <cell r="X1261">
            <v>0</v>
          </cell>
          <cell r="Y1261">
            <v>0</v>
          </cell>
          <cell r="Z1261">
            <v>0</v>
          </cell>
          <cell r="AA1261">
            <v>0</v>
          </cell>
          <cell r="AB1261">
            <v>320834</v>
          </cell>
          <cell r="AC1261">
            <v>0</v>
          </cell>
          <cell r="AD1261">
            <v>0</v>
          </cell>
          <cell r="AE1261">
            <v>0</v>
          </cell>
          <cell r="AF1261">
            <v>0</v>
          </cell>
          <cell r="AG1261">
            <v>0</v>
          </cell>
          <cell r="AH1261">
            <v>0</v>
          </cell>
          <cell r="AI1261">
            <v>0</v>
          </cell>
          <cell r="AJ1261">
            <v>0</v>
          </cell>
          <cell r="AK1261">
            <v>0</v>
          </cell>
          <cell r="AL1261">
            <v>0</v>
          </cell>
          <cell r="AM1261">
            <v>0</v>
          </cell>
          <cell r="AN1261">
            <v>0</v>
          </cell>
          <cell r="AO1261">
            <v>0</v>
          </cell>
          <cell r="AP1261">
            <v>0</v>
          </cell>
          <cell r="AQ1261">
            <v>0</v>
          </cell>
          <cell r="AR1261">
            <v>0</v>
          </cell>
          <cell r="AS1261" t="e">
            <v>#REF!</v>
          </cell>
          <cell r="AU1261" t="str">
            <v/>
          </cell>
          <cell r="AV1261" t="str">
            <v/>
          </cell>
          <cell r="AW1261">
            <v>0</v>
          </cell>
          <cell r="AX1261">
            <v>0</v>
          </cell>
          <cell r="AY1261">
            <v>0</v>
          </cell>
          <cell r="AZ1261">
            <v>0</v>
          </cell>
          <cell r="BA1261">
            <v>0</v>
          </cell>
          <cell r="BB1261">
            <v>0</v>
          </cell>
          <cell r="BC1261">
            <v>0</v>
          </cell>
          <cell r="BD1261">
            <v>0</v>
          </cell>
          <cell r="BE1261">
            <v>0</v>
          </cell>
          <cell r="BF1261">
            <v>0</v>
          </cell>
          <cell r="BG1261" t="str">
            <v/>
          </cell>
          <cell r="BH1261">
            <v>0.48296552762306189</v>
          </cell>
        </row>
        <row r="1262">
          <cell r="A1262" t="str">
            <v>2081-056</v>
          </cell>
          <cell r="B1262" t="str">
            <v xml:space="preserve">BTA-TELPERFORMANCE COL                            </v>
          </cell>
          <cell r="C1262">
            <v>0</v>
          </cell>
          <cell r="D1262">
            <v>0</v>
          </cell>
          <cell r="E1262">
            <v>0</v>
          </cell>
          <cell r="F1262">
            <v>1089984</v>
          </cell>
          <cell r="G1262">
            <v>0</v>
          </cell>
          <cell r="H1262">
            <v>0</v>
          </cell>
          <cell r="I1262">
            <v>0</v>
          </cell>
          <cell r="J1262">
            <v>0</v>
          </cell>
          <cell r="K1262">
            <v>0</v>
          </cell>
          <cell r="L1262">
            <v>0</v>
          </cell>
          <cell r="M1262">
            <v>0</v>
          </cell>
          <cell r="N1262">
            <v>0</v>
          </cell>
          <cell r="O1262">
            <v>1089984</v>
          </cell>
          <cell r="P1262">
            <v>0</v>
          </cell>
          <cell r="Q1262">
            <v>0</v>
          </cell>
          <cell r="R1262">
            <v>750000</v>
          </cell>
          <cell r="S1262">
            <v>0</v>
          </cell>
          <cell r="T1262">
            <v>0</v>
          </cell>
          <cell r="U1262">
            <v>0</v>
          </cell>
          <cell r="V1262">
            <v>0</v>
          </cell>
          <cell r="W1262">
            <v>0</v>
          </cell>
          <cell r="X1262">
            <v>0</v>
          </cell>
          <cell r="Y1262">
            <v>0</v>
          </cell>
          <cell r="Z1262">
            <v>0</v>
          </cell>
          <cell r="AA1262">
            <v>0</v>
          </cell>
          <cell r="AB1262">
            <v>750000</v>
          </cell>
          <cell r="AC1262">
            <v>0</v>
          </cell>
          <cell r="AD1262">
            <v>0</v>
          </cell>
          <cell r="AE1262">
            <v>0</v>
          </cell>
          <cell r="AF1262">
            <v>0</v>
          </cell>
          <cell r="AG1262">
            <v>0</v>
          </cell>
          <cell r="AH1262">
            <v>0</v>
          </cell>
          <cell r="AI1262">
            <v>0</v>
          </cell>
          <cell r="AJ1262">
            <v>0</v>
          </cell>
          <cell r="AK1262">
            <v>0</v>
          </cell>
          <cell r="AL1262">
            <v>0</v>
          </cell>
          <cell r="AM1262">
            <v>0</v>
          </cell>
          <cell r="AN1262">
            <v>0</v>
          </cell>
          <cell r="AO1262">
            <v>0</v>
          </cell>
          <cell r="AP1262">
            <v>0</v>
          </cell>
          <cell r="AQ1262">
            <v>0</v>
          </cell>
          <cell r="AR1262">
            <v>0</v>
          </cell>
          <cell r="AS1262" t="e">
            <v>#REF!</v>
          </cell>
          <cell r="AU1262" t="str">
            <v/>
          </cell>
          <cell r="AV1262" t="str">
            <v/>
          </cell>
          <cell r="AW1262">
            <v>0</v>
          </cell>
          <cell r="AX1262">
            <v>0</v>
          </cell>
          <cell r="AY1262">
            <v>0</v>
          </cell>
          <cell r="AZ1262">
            <v>0</v>
          </cell>
          <cell r="BA1262">
            <v>0</v>
          </cell>
          <cell r="BB1262">
            <v>0</v>
          </cell>
          <cell r="BC1262">
            <v>0</v>
          </cell>
          <cell r="BD1262">
            <v>0</v>
          </cell>
          <cell r="BE1262">
            <v>0</v>
          </cell>
          <cell r="BF1262">
            <v>0</v>
          </cell>
          <cell r="BG1262" t="str">
            <v/>
          </cell>
          <cell r="BH1262">
            <v>0.68808349480359343</v>
          </cell>
        </row>
        <row r="1263">
          <cell r="A1263" t="str">
            <v>2081-057</v>
          </cell>
          <cell r="B1263" t="str">
            <v xml:space="preserve">BTA-ARIAS SERNA Y SARAVIA                         </v>
          </cell>
          <cell r="C1263">
            <v>0</v>
          </cell>
          <cell r="D1263">
            <v>0</v>
          </cell>
          <cell r="E1263">
            <v>0</v>
          </cell>
          <cell r="F1263">
            <v>1930824</v>
          </cell>
          <cell r="G1263">
            <v>0</v>
          </cell>
          <cell r="H1263">
            <v>0</v>
          </cell>
          <cell r="I1263">
            <v>0</v>
          </cell>
          <cell r="J1263">
            <v>0</v>
          </cell>
          <cell r="K1263">
            <v>0</v>
          </cell>
          <cell r="L1263">
            <v>0</v>
          </cell>
          <cell r="M1263">
            <v>0</v>
          </cell>
          <cell r="N1263">
            <v>0</v>
          </cell>
          <cell r="O1263">
            <v>1930824</v>
          </cell>
          <cell r="P1263">
            <v>990193</v>
          </cell>
          <cell r="Q1263">
            <v>1550</v>
          </cell>
          <cell r="R1263">
            <v>56076</v>
          </cell>
          <cell r="S1263">
            <v>15000</v>
          </cell>
          <cell r="T1263">
            <v>0</v>
          </cell>
          <cell r="U1263">
            <v>0</v>
          </cell>
          <cell r="V1263">
            <v>0</v>
          </cell>
          <cell r="W1263">
            <v>0</v>
          </cell>
          <cell r="X1263">
            <v>0</v>
          </cell>
          <cell r="Y1263">
            <v>0</v>
          </cell>
          <cell r="Z1263">
            <v>0</v>
          </cell>
          <cell r="AA1263">
            <v>0</v>
          </cell>
          <cell r="AB1263">
            <v>1062819</v>
          </cell>
          <cell r="AC1263">
            <v>0</v>
          </cell>
          <cell r="AD1263">
            <v>0</v>
          </cell>
          <cell r="AE1263">
            <v>0</v>
          </cell>
          <cell r="AF1263">
            <v>0</v>
          </cell>
          <cell r="AG1263">
            <v>0</v>
          </cell>
          <cell r="AH1263">
            <v>0</v>
          </cell>
          <cell r="AI1263">
            <v>0</v>
          </cell>
          <cell r="AJ1263">
            <v>0</v>
          </cell>
          <cell r="AK1263">
            <v>0</v>
          </cell>
          <cell r="AL1263">
            <v>0</v>
          </cell>
          <cell r="AM1263">
            <v>0</v>
          </cell>
          <cell r="AN1263">
            <v>0</v>
          </cell>
          <cell r="AO1263">
            <v>0</v>
          </cell>
          <cell r="AP1263">
            <v>0</v>
          </cell>
          <cell r="AQ1263">
            <v>0</v>
          </cell>
          <cell r="AR1263">
            <v>0</v>
          </cell>
          <cell r="AS1263" t="e">
            <v>#REF!</v>
          </cell>
          <cell r="AU1263" t="str">
            <v/>
          </cell>
          <cell r="AV1263" t="str">
            <v/>
          </cell>
          <cell r="AW1263">
            <v>0</v>
          </cell>
          <cell r="AX1263">
            <v>0</v>
          </cell>
          <cell r="AY1263">
            <v>0</v>
          </cell>
          <cell r="AZ1263">
            <v>0</v>
          </cell>
          <cell r="BA1263">
            <v>0</v>
          </cell>
          <cell r="BB1263">
            <v>0</v>
          </cell>
          <cell r="BC1263">
            <v>0</v>
          </cell>
          <cell r="BD1263">
            <v>0</v>
          </cell>
          <cell r="BE1263">
            <v>0</v>
          </cell>
          <cell r="BF1263">
            <v>0</v>
          </cell>
          <cell r="BG1263" t="str">
            <v/>
          </cell>
          <cell r="BH1263">
            <v>0.55044840959093111</v>
          </cell>
        </row>
        <row r="1264">
          <cell r="A1264" t="str">
            <v>2081-058</v>
          </cell>
          <cell r="B1264" t="str">
            <v xml:space="preserve">BTA-INV SEQUOIAN SAS                              </v>
          </cell>
          <cell r="C1264">
            <v>0</v>
          </cell>
          <cell r="D1264">
            <v>140560</v>
          </cell>
          <cell r="E1264">
            <v>0</v>
          </cell>
          <cell r="F1264">
            <v>0</v>
          </cell>
          <cell r="G1264">
            <v>0</v>
          </cell>
          <cell r="H1264">
            <v>0</v>
          </cell>
          <cell r="I1264">
            <v>0</v>
          </cell>
          <cell r="J1264">
            <v>0</v>
          </cell>
          <cell r="K1264">
            <v>0</v>
          </cell>
          <cell r="L1264">
            <v>0</v>
          </cell>
          <cell r="M1264">
            <v>0</v>
          </cell>
          <cell r="N1264">
            <v>0</v>
          </cell>
          <cell r="O1264">
            <v>140560</v>
          </cell>
          <cell r="P1264">
            <v>60000</v>
          </cell>
          <cell r="Q1264">
            <v>0</v>
          </cell>
          <cell r="R1264">
            <v>0</v>
          </cell>
          <cell r="S1264">
            <v>0</v>
          </cell>
          <cell r="T1264">
            <v>0</v>
          </cell>
          <cell r="U1264">
            <v>0</v>
          </cell>
          <cell r="V1264">
            <v>0</v>
          </cell>
          <cell r="W1264">
            <v>0</v>
          </cell>
          <cell r="X1264">
            <v>0</v>
          </cell>
          <cell r="Y1264">
            <v>0</v>
          </cell>
          <cell r="Z1264">
            <v>0</v>
          </cell>
          <cell r="AA1264">
            <v>0</v>
          </cell>
          <cell r="AB1264">
            <v>60000</v>
          </cell>
          <cell r="AC1264">
            <v>0</v>
          </cell>
          <cell r="AD1264">
            <v>0</v>
          </cell>
          <cell r="AE1264">
            <v>0</v>
          </cell>
          <cell r="AF1264">
            <v>0</v>
          </cell>
          <cell r="AG1264">
            <v>0</v>
          </cell>
          <cell r="AH1264">
            <v>0</v>
          </cell>
          <cell r="AI1264">
            <v>0</v>
          </cell>
          <cell r="AJ1264">
            <v>0</v>
          </cell>
          <cell r="AK1264">
            <v>0</v>
          </cell>
          <cell r="AL1264">
            <v>0</v>
          </cell>
          <cell r="AM1264">
            <v>0</v>
          </cell>
          <cell r="AN1264">
            <v>0</v>
          </cell>
          <cell r="AO1264">
            <v>0</v>
          </cell>
          <cell r="AP1264">
            <v>0</v>
          </cell>
          <cell r="AQ1264">
            <v>0</v>
          </cell>
          <cell r="AR1264">
            <v>0</v>
          </cell>
          <cell r="AS1264" t="e">
            <v>#REF!</v>
          </cell>
          <cell r="AU1264" t="str">
            <v/>
          </cell>
          <cell r="AV1264" t="str">
            <v/>
          </cell>
          <cell r="AW1264">
            <v>0</v>
          </cell>
          <cell r="AX1264">
            <v>0</v>
          </cell>
          <cell r="AY1264">
            <v>0</v>
          </cell>
          <cell r="AZ1264">
            <v>0</v>
          </cell>
          <cell r="BA1264">
            <v>0</v>
          </cell>
          <cell r="BB1264">
            <v>0</v>
          </cell>
          <cell r="BC1264">
            <v>0</v>
          </cell>
          <cell r="BD1264">
            <v>0</v>
          </cell>
          <cell r="BE1264">
            <v>0</v>
          </cell>
          <cell r="BF1264">
            <v>0</v>
          </cell>
          <cell r="BG1264" t="str">
            <v/>
          </cell>
          <cell r="BH1264">
            <v>0.42686397268070575</v>
          </cell>
        </row>
        <row r="1265">
          <cell r="A1265" t="str">
            <v>2081-059</v>
          </cell>
          <cell r="B1265" t="str">
            <v xml:space="preserve">PER-AVIANCA SA                                    </v>
          </cell>
          <cell r="C1265">
            <v>0</v>
          </cell>
          <cell r="D1265">
            <v>0</v>
          </cell>
          <cell r="E1265">
            <v>0</v>
          </cell>
          <cell r="F1265">
            <v>0</v>
          </cell>
          <cell r="G1265">
            <v>1265696</v>
          </cell>
          <cell r="H1265">
            <v>0</v>
          </cell>
          <cell r="I1265">
            <v>0</v>
          </cell>
          <cell r="J1265">
            <v>0</v>
          </cell>
          <cell r="K1265">
            <v>0</v>
          </cell>
          <cell r="L1265">
            <v>0</v>
          </cell>
          <cell r="M1265">
            <v>0</v>
          </cell>
          <cell r="N1265">
            <v>0</v>
          </cell>
          <cell r="O1265">
            <v>1265696</v>
          </cell>
          <cell r="P1265">
            <v>850000</v>
          </cell>
          <cell r="Q1265">
            <v>0</v>
          </cell>
          <cell r="R1265">
            <v>0</v>
          </cell>
          <cell r="S1265">
            <v>234000</v>
          </cell>
          <cell r="T1265">
            <v>0</v>
          </cell>
          <cell r="U1265">
            <v>0</v>
          </cell>
          <cell r="V1265">
            <v>0</v>
          </cell>
          <cell r="W1265">
            <v>0</v>
          </cell>
          <cell r="X1265">
            <v>0</v>
          </cell>
          <cell r="Y1265">
            <v>0</v>
          </cell>
          <cell r="Z1265">
            <v>0</v>
          </cell>
          <cell r="AA1265">
            <v>0</v>
          </cell>
          <cell r="AB1265">
            <v>1084000</v>
          </cell>
          <cell r="AC1265">
            <v>0</v>
          </cell>
          <cell r="AD1265">
            <v>0</v>
          </cell>
          <cell r="AE1265">
            <v>0</v>
          </cell>
          <cell r="AF1265">
            <v>0</v>
          </cell>
          <cell r="AG1265">
            <v>0</v>
          </cell>
          <cell r="AH1265">
            <v>0</v>
          </cell>
          <cell r="AI1265">
            <v>0</v>
          </cell>
          <cell r="AJ1265">
            <v>0</v>
          </cell>
          <cell r="AK1265">
            <v>0</v>
          </cell>
          <cell r="AL1265">
            <v>0</v>
          </cell>
          <cell r="AM1265">
            <v>0</v>
          </cell>
          <cell r="AN1265">
            <v>0</v>
          </cell>
          <cell r="AO1265">
            <v>0</v>
          </cell>
          <cell r="AP1265">
            <v>0</v>
          </cell>
          <cell r="AQ1265">
            <v>0</v>
          </cell>
          <cell r="AR1265">
            <v>0</v>
          </cell>
          <cell r="AS1265" t="e">
            <v>#REF!</v>
          </cell>
          <cell r="AU1265" t="str">
            <v/>
          </cell>
          <cell r="AV1265" t="str">
            <v/>
          </cell>
          <cell r="AW1265">
            <v>0</v>
          </cell>
          <cell r="AX1265">
            <v>0</v>
          </cell>
          <cell r="AY1265">
            <v>0</v>
          </cell>
          <cell r="AZ1265">
            <v>0</v>
          </cell>
          <cell r="BA1265">
            <v>0</v>
          </cell>
          <cell r="BB1265">
            <v>0</v>
          </cell>
          <cell r="BC1265">
            <v>0</v>
          </cell>
          <cell r="BD1265">
            <v>0</v>
          </cell>
          <cell r="BE1265">
            <v>0</v>
          </cell>
          <cell r="BF1265">
            <v>0</v>
          </cell>
          <cell r="BG1265" t="str">
            <v/>
          </cell>
          <cell r="BH1265">
            <v>0.85644578160948603</v>
          </cell>
        </row>
        <row r="1266">
          <cell r="A1266" t="str">
            <v>2081-060</v>
          </cell>
          <cell r="B1266" t="str">
            <v xml:space="preserve">BTA-CC GRAN ESTACION                              </v>
          </cell>
          <cell r="C1266">
            <v>0</v>
          </cell>
          <cell r="D1266">
            <v>2183782</v>
          </cell>
          <cell r="E1266">
            <v>0</v>
          </cell>
          <cell r="F1266">
            <v>0</v>
          </cell>
          <cell r="G1266">
            <v>0</v>
          </cell>
          <cell r="H1266">
            <v>0</v>
          </cell>
          <cell r="I1266">
            <v>0</v>
          </cell>
          <cell r="J1266">
            <v>0</v>
          </cell>
          <cell r="K1266">
            <v>0</v>
          </cell>
          <cell r="L1266">
            <v>0</v>
          </cell>
          <cell r="M1266">
            <v>0</v>
          </cell>
          <cell r="N1266">
            <v>0</v>
          </cell>
          <cell r="O1266">
            <v>2183782</v>
          </cell>
          <cell r="P1266">
            <v>1428200</v>
          </cell>
          <cell r="Q1266">
            <v>40344</v>
          </cell>
          <cell r="R1266">
            <v>3085</v>
          </cell>
          <cell r="S1266">
            <v>0</v>
          </cell>
          <cell r="T1266">
            <v>0</v>
          </cell>
          <cell r="U1266">
            <v>0</v>
          </cell>
          <cell r="V1266">
            <v>0</v>
          </cell>
          <cell r="W1266">
            <v>0</v>
          </cell>
          <cell r="X1266">
            <v>0</v>
          </cell>
          <cell r="Y1266">
            <v>0</v>
          </cell>
          <cell r="Z1266">
            <v>0</v>
          </cell>
          <cell r="AA1266">
            <v>0</v>
          </cell>
          <cell r="AB1266">
            <v>1471629</v>
          </cell>
          <cell r="AC1266">
            <v>0</v>
          </cell>
          <cell r="AD1266">
            <v>0</v>
          </cell>
          <cell r="AE1266">
            <v>0</v>
          </cell>
          <cell r="AF1266">
            <v>0</v>
          </cell>
          <cell r="AG1266">
            <v>0</v>
          </cell>
          <cell r="AH1266">
            <v>0</v>
          </cell>
          <cell r="AI1266">
            <v>0</v>
          </cell>
          <cell r="AJ1266">
            <v>0</v>
          </cell>
          <cell r="AK1266">
            <v>0</v>
          </cell>
          <cell r="AL1266">
            <v>0</v>
          </cell>
          <cell r="AM1266">
            <v>0</v>
          </cell>
          <cell r="AN1266">
            <v>0</v>
          </cell>
          <cell r="AO1266">
            <v>0</v>
          </cell>
          <cell r="AP1266">
            <v>0</v>
          </cell>
          <cell r="AQ1266">
            <v>0</v>
          </cell>
          <cell r="AR1266">
            <v>0</v>
          </cell>
          <cell r="AS1266" t="e">
            <v>#REF!</v>
          </cell>
          <cell r="AU1266" t="str">
            <v/>
          </cell>
          <cell r="AV1266" t="str">
            <v/>
          </cell>
          <cell r="AW1266">
            <v>0</v>
          </cell>
          <cell r="AX1266">
            <v>0</v>
          </cell>
          <cell r="AY1266">
            <v>0</v>
          </cell>
          <cell r="AZ1266">
            <v>0</v>
          </cell>
          <cell r="BA1266">
            <v>0</v>
          </cell>
          <cell r="BB1266">
            <v>0</v>
          </cell>
          <cell r="BC1266">
            <v>0</v>
          </cell>
          <cell r="BD1266">
            <v>0</v>
          </cell>
          <cell r="BE1266">
            <v>0</v>
          </cell>
          <cell r="BF1266">
            <v>0</v>
          </cell>
          <cell r="BG1266" t="str">
            <v/>
          </cell>
          <cell r="BH1266">
            <v>0.67389006778149096</v>
          </cell>
        </row>
        <row r="1267">
          <cell r="A1267" t="str">
            <v>2081-061</v>
          </cell>
          <cell r="B1267" t="str">
            <v xml:space="preserve">BTA-SURAMERICANA SA                               </v>
          </cell>
          <cell r="C1267">
            <v>0</v>
          </cell>
          <cell r="D1267">
            <v>371602</v>
          </cell>
          <cell r="E1267">
            <v>0</v>
          </cell>
          <cell r="F1267">
            <v>0</v>
          </cell>
          <cell r="G1267">
            <v>0</v>
          </cell>
          <cell r="H1267">
            <v>0</v>
          </cell>
          <cell r="I1267">
            <v>0</v>
          </cell>
          <cell r="J1267">
            <v>0</v>
          </cell>
          <cell r="K1267">
            <v>0</v>
          </cell>
          <cell r="L1267">
            <v>0</v>
          </cell>
          <cell r="M1267">
            <v>0</v>
          </cell>
          <cell r="N1267">
            <v>0</v>
          </cell>
          <cell r="O1267">
            <v>371602</v>
          </cell>
          <cell r="P1267">
            <v>0</v>
          </cell>
          <cell r="Q1267">
            <v>97301</v>
          </cell>
          <cell r="R1267">
            <v>0</v>
          </cell>
          <cell r="S1267">
            <v>0</v>
          </cell>
          <cell r="T1267">
            <v>0</v>
          </cell>
          <cell r="U1267">
            <v>0</v>
          </cell>
          <cell r="V1267">
            <v>0</v>
          </cell>
          <cell r="W1267">
            <v>0</v>
          </cell>
          <cell r="X1267">
            <v>0</v>
          </cell>
          <cell r="Y1267">
            <v>0</v>
          </cell>
          <cell r="Z1267">
            <v>0</v>
          </cell>
          <cell r="AA1267">
            <v>0</v>
          </cell>
          <cell r="AB1267">
            <v>97301</v>
          </cell>
          <cell r="AC1267">
            <v>0</v>
          </cell>
          <cell r="AD1267">
            <v>0</v>
          </cell>
          <cell r="AE1267">
            <v>0</v>
          </cell>
          <cell r="AF1267">
            <v>0</v>
          </cell>
          <cell r="AG1267">
            <v>0</v>
          </cell>
          <cell r="AH1267">
            <v>0</v>
          </cell>
          <cell r="AI1267">
            <v>0</v>
          </cell>
          <cell r="AJ1267">
            <v>0</v>
          </cell>
          <cell r="AK1267">
            <v>0</v>
          </cell>
          <cell r="AL1267">
            <v>0</v>
          </cell>
          <cell r="AM1267">
            <v>0</v>
          </cell>
          <cell r="AN1267">
            <v>0</v>
          </cell>
          <cell r="AO1267">
            <v>0</v>
          </cell>
          <cell r="AP1267">
            <v>0</v>
          </cell>
          <cell r="AQ1267">
            <v>0</v>
          </cell>
          <cell r="AR1267">
            <v>0</v>
          </cell>
          <cell r="AS1267" t="e">
            <v>#REF!</v>
          </cell>
          <cell r="AU1267" t="str">
            <v/>
          </cell>
          <cell r="AV1267" t="str">
            <v/>
          </cell>
          <cell r="AW1267">
            <v>0</v>
          </cell>
          <cell r="AX1267">
            <v>0</v>
          </cell>
          <cell r="AY1267">
            <v>0</v>
          </cell>
          <cell r="AZ1267">
            <v>0</v>
          </cell>
          <cell r="BA1267">
            <v>0</v>
          </cell>
          <cell r="BB1267">
            <v>0</v>
          </cell>
          <cell r="BC1267">
            <v>0</v>
          </cell>
          <cell r="BD1267">
            <v>0</v>
          </cell>
          <cell r="BE1267">
            <v>0</v>
          </cell>
          <cell r="BF1267">
            <v>0</v>
          </cell>
          <cell r="BG1267" t="str">
            <v/>
          </cell>
          <cell r="BH1267">
            <v>0.26184197071059895</v>
          </cell>
        </row>
        <row r="1268">
          <cell r="A1268" t="str">
            <v>2081-062</v>
          </cell>
          <cell r="B1268" t="str">
            <v xml:space="preserve">BTA-SURAMERICANA SA                               </v>
          </cell>
          <cell r="C1268">
            <v>0</v>
          </cell>
          <cell r="D1268">
            <v>269128</v>
          </cell>
          <cell r="E1268">
            <v>0</v>
          </cell>
          <cell r="F1268">
            <v>0</v>
          </cell>
          <cell r="G1268">
            <v>0</v>
          </cell>
          <cell r="H1268">
            <v>0</v>
          </cell>
          <cell r="I1268">
            <v>0</v>
          </cell>
          <cell r="J1268">
            <v>0</v>
          </cell>
          <cell r="K1268">
            <v>0</v>
          </cell>
          <cell r="L1268">
            <v>0</v>
          </cell>
          <cell r="M1268">
            <v>0</v>
          </cell>
          <cell r="N1268">
            <v>0</v>
          </cell>
          <cell r="O1268">
            <v>269128</v>
          </cell>
          <cell r="P1268">
            <v>0</v>
          </cell>
          <cell r="Q1268">
            <v>97151</v>
          </cell>
          <cell r="R1268">
            <v>0</v>
          </cell>
          <cell r="S1268">
            <v>0</v>
          </cell>
          <cell r="T1268">
            <v>0</v>
          </cell>
          <cell r="U1268">
            <v>0</v>
          </cell>
          <cell r="V1268">
            <v>0</v>
          </cell>
          <cell r="W1268">
            <v>0</v>
          </cell>
          <cell r="X1268">
            <v>0</v>
          </cell>
          <cell r="Y1268">
            <v>0</v>
          </cell>
          <cell r="Z1268">
            <v>0</v>
          </cell>
          <cell r="AA1268">
            <v>0</v>
          </cell>
          <cell r="AB1268">
            <v>97151</v>
          </cell>
          <cell r="AC1268">
            <v>0</v>
          </cell>
          <cell r="AD1268">
            <v>0</v>
          </cell>
          <cell r="AE1268">
            <v>0</v>
          </cell>
          <cell r="AF1268">
            <v>0</v>
          </cell>
          <cell r="AG1268">
            <v>0</v>
          </cell>
          <cell r="AH1268">
            <v>0</v>
          </cell>
          <cell r="AI1268">
            <v>0</v>
          </cell>
          <cell r="AJ1268">
            <v>0</v>
          </cell>
          <cell r="AK1268">
            <v>0</v>
          </cell>
          <cell r="AL1268">
            <v>0</v>
          </cell>
          <cell r="AM1268">
            <v>0</v>
          </cell>
          <cell r="AN1268">
            <v>0</v>
          </cell>
          <cell r="AO1268">
            <v>0</v>
          </cell>
          <cell r="AP1268">
            <v>0</v>
          </cell>
          <cell r="AQ1268">
            <v>0</v>
          </cell>
          <cell r="AR1268">
            <v>0</v>
          </cell>
          <cell r="AS1268" t="e">
            <v>#REF!</v>
          </cell>
          <cell r="AU1268" t="str">
            <v/>
          </cell>
          <cell r="AV1268" t="str">
            <v/>
          </cell>
          <cell r="AW1268">
            <v>0</v>
          </cell>
          <cell r="AX1268">
            <v>0</v>
          </cell>
          <cell r="AY1268">
            <v>0</v>
          </cell>
          <cell r="AZ1268">
            <v>0</v>
          </cell>
          <cell r="BA1268">
            <v>0</v>
          </cell>
          <cell r="BB1268">
            <v>0</v>
          </cell>
          <cell r="BC1268">
            <v>0</v>
          </cell>
          <cell r="BD1268">
            <v>0</v>
          </cell>
          <cell r="BE1268">
            <v>0</v>
          </cell>
          <cell r="BF1268">
            <v>0</v>
          </cell>
          <cell r="BG1268" t="str">
            <v/>
          </cell>
          <cell r="BH1268">
            <v>0.36098436431735087</v>
          </cell>
        </row>
        <row r="1269">
          <cell r="A1269" t="str">
            <v>2081-063</v>
          </cell>
          <cell r="B1269" t="str">
            <v xml:space="preserve">NEIVA-R L SURAMERICANA SA                         </v>
          </cell>
          <cell r="C1269">
            <v>0</v>
          </cell>
          <cell r="D1269">
            <v>0</v>
          </cell>
          <cell r="E1269">
            <v>299100</v>
          </cell>
          <cell r="F1269">
            <v>0</v>
          </cell>
          <cell r="G1269">
            <v>0</v>
          </cell>
          <cell r="H1269">
            <v>0</v>
          </cell>
          <cell r="I1269">
            <v>0</v>
          </cell>
          <cell r="J1269">
            <v>0</v>
          </cell>
          <cell r="K1269">
            <v>0</v>
          </cell>
          <cell r="L1269">
            <v>0</v>
          </cell>
          <cell r="M1269">
            <v>0</v>
          </cell>
          <cell r="N1269">
            <v>0</v>
          </cell>
          <cell r="O1269">
            <v>299100</v>
          </cell>
          <cell r="P1269">
            <v>0</v>
          </cell>
          <cell r="Q1269">
            <v>0</v>
          </cell>
          <cell r="R1269">
            <v>127000</v>
          </cell>
          <cell r="S1269">
            <v>0</v>
          </cell>
          <cell r="T1269">
            <v>0</v>
          </cell>
          <cell r="U1269">
            <v>0</v>
          </cell>
          <cell r="V1269">
            <v>0</v>
          </cell>
          <cell r="W1269">
            <v>0</v>
          </cell>
          <cell r="X1269">
            <v>0</v>
          </cell>
          <cell r="Y1269">
            <v>0</v>
          </cell>
          <cell r="Z1269">
            <v>0</v>
          </cell>
          <cell r="AA1269">
            <v>0</v>
          </cell>
          <cell r="AB1269">
            <v>127000</v>
          </cell>
          <cell r="AC1269">
            <v>0</v>
          </cell>
          <cell r="AD1269">
            <v>0</v>
          </cell>
          <cell r="AE1269">
            <v>0</v>
          </cell>
          <cell r="AF1269">
            <v>0</v>
          </cell>
          <cell r="AG1269">
            <v>0</v>
          </cell>
          <cell r="AH1269">
            <v>0</v>
          </cell>
          <cell r="AI1269">
            <v>0</v>
          </cell>
          <cell r="AJ1269">
            <v>0</v>
          </cell>
          <cell r="AK1269">
            <v>0</v>
          </cell>
          <cell r="AL1269">
            <v>0</v>
          </cell>
          <cell r="AM1269">
            <v>0</v>
          </cell>
          <cell r="AN1269">
            <v>0</v>
          </cell>
          <cell r="AO1269">
            <v>0</v>
          </cell>
          <cell r="AP1269">
            <v>0</v>
          </cell>
          <cell r="AQ1269">
            <v>0</v>
          </cell>
          <cell r="AR1269">
            <v>0</v>
          </cell>
          <cell r="AS1269" t="e">
            <v>#REF!</v>
          </cell>
          <cell r="AU1269" t="str">
            <v/>
          </cell>
          <cell r="AV1269" t="str">
            <v/>
          </cell>
          <cell r="AW1269">
            <v>0</v>
          </cell>
          <cell r="AX1269">
            <v>0</v>
          </cell>
          <cell r="AY1269">
            <v>0</v>
          </cell>
          <cell r="AZ1269">
            <v>0</v>
          </cell>
          <cell r="BA1269">
            <v>0</v>
          </cell>
          <cell r="BB1269">
            <v>0</v>
          </cell>
          <cell r="BC1269">
            <v>0</v>
          </cell>
          <cell r="BD1269">
            <v>0</v>
          </cell>
          <cell r="BE1269">
            <v>0</v>
          </cell>
          <cell r="BF1269">
            <v>0</v>
          </cell>
          <cell r="BG1269" t="str">
            <v/>
          </cell>
          <cell r="BH1269">
            <v>0.42460715479772654</v>
          </cell>
        </row>
        <row r="1270">
          <cell r="A1270" t="str">
            <v>2081-064</v>
          </cell>
          <cell r="B1270" t="str">
            <v xml:space="preserve">BTA-COL KIMBERLY COLPAPEL                         </v>
          </cell>
          <cell r="C1270">
            <v>0</v>
          </cell>
          <cell r="D1270">
            <v>0</v>
          </cell>
          <cell r="E1270">
            <v>0</v>
          </cell>
          <cell r="F1270">
            <v>0</v>
          </cell>
          <cell r="G1270">
            <v>5069658</v>
          </cell>
          <cell r="H1270">
            <v>0</v>
          </cell>
          <cell r="I1270">
            <v>0</v>
          </cell>
          <cell r="J1270">
            <v>0</v>
          </cell>
          <cell r="K1270">
            <v>0</v>
          </cell>
          <cell r="L1270">
            <v>0</v>
          </cell>
          <cell r="M1270">
            <v>0</v>
          </cell>
          <cell r="N1270">
            <v>0</v>
          </cell>
          <cell r="O1270">
            <v>5069658</v>
          </cell>
          <cell r="P1270">
            <v>0</v>
          </cell>
          <cell r="Q1270">
            <v>1403125</v>
          </cell>
          <cell r="R1270">
            <v>1794000</v>
          </cell>
          <cell r="S1270">
            <v>0</v>
          </cell>
          <cell r="T1270">
            <v>0</v>
          </cell>
          <cell r="U1270">
            <v>0</v>
          </cell>
          <cell r="V1270">
            <v>0</v>
          </cell>
          <cell r="W1270">
            <v>0</v>
          </cell>
          <cell r="X1270">
            <v>0</v>
          </cell>
          <cell r="Y1270">
            <v>0</v>
          </cell>
          <cell r="Z1270">
            <v>0</v>
          </cell>
          <cell r="AA1270">
            <v>0</v>
          </cell>
          <cell r="AB1270">
            <v>3197125</v>
          </cell>
          <cell r="AC1270">
            <v>0</v>
          </cell>
          <cell r="AD1270">
            <v>0</v>
          </cell>
          <cell r="AE1270">
            <v>0</v>
          </cell>
          <cell r="AF1270">
            <v>0</v>
          </cell>
          <cell r="AG1270">
            <v>0</v>
          </cell>
          <cell r="AH1270">
            <v>0</v>
          </cell>
          <cell r="AI1270">
            <v>0</v>
          </cell>
          <cell r="AJ1270">
            <v>0</v>
          </cell>
          <cell r="AK1270">
            <v>0</v>
          </cell>
          <cell r="AL1270">
            <v>0</v>
          </cell>
          <cell r="AM1270">
            <v>0</v>
          </cell>
          <cell r="AN1270">
            <v>0</v>
          </cell>
          <cell r="AO1270">
            <v>0</v>
          </cell>
          <cell r="AP1270">
            <v>0</v>
          </cell>
          <cell r="AQ1270">
            <v>0</v>
          </cell>
          <cell r="AR1270">
            <v>0</v>
          </cell>
          <cell r="AS1270" t="e">
            <v>#REF!</v>
          </cell>
          <cell r="AU1270" t="str">
            <v/>
          </cell>
          <cell r="AV1270" t="str">
            <v/>
          </cell>
          <cell r="AW1270">
            <v>0</v>
          </cell>
          <cell r="AX1270">
            <v>0</v>
          </cell>
          <cell r="AY1270">
            <v>0</v>
          </cell>
          <cell r="AZ1270">
            <v>0</v>
          </cell>
          <cell r="BA1270">
            <v>0</v>
          </cell>
          <cell r="BB1270">
            <v>0</v>
          </cell>
          <cell r="BC1270">
            <v>0</v>
          </cell>
          <cell r="BD1270">
            <v>0</v>
          </cell>
          <cell r="BE1270">
            <v>0</v>
          </cell>
          <cell r="BF1270">
            <v>0</v>
          </cell>
          <cell r="BG1270" t="str">
            <v/>
          </cell>
          <cell r="BH1270">
            <v>0.63063918710098388</v>
          </cell>
        </row>
        <row r="1271">
          <cell r="A1271" t="str">
            <v>2081-065</v>
          </cell>
          <cell r="B1271" t="str">
            <v xml:space="preserve">BTA-TELEDATOS ZONA FRANCA                         </v>
          </cell>
          <cell r="C1271">
            <v>0</v>
          </cell>
          <cell r="D1271">
            <v>0</v>
          </cell>
          <cell r="E1271">
            <v>0</v>
          </cell>
          <cell r="F1271">
            <v>0</v>
          </cell>
          <cell r="G1271">
            <v>3084690</v>
          </cell>
          <cell r="H1271">
            <v>0</v>
          </cell>
          <cell r="I1271">
            <v>0</v>
          </cell>
          <cell r="J1271">
            <v>0</v>
          </cell>
          <cell r="K1271">
            <v>0</v>
          </cell>
          <cell r="L1271">
            <v>0</v>
          </cell>
          <cell r="M1271">
            <v>0</v>
          </cell>
          <cell r="N1271">
            <v>0</v>
          </cell>
          <cell r="O1271">
            <v>3084690</v>
          </cell>
          <cell r="P1271">
            <v>0</v>
          </cell>
          <cell r="Q1271">
            <v>0</v>
          </cell>
          <cell r="R1271">
            <v>0</v>
          </cell>
          <cell r="S1271">
            <v>90000</v>
          </cell>
          <cell r="T1271">
            <v>1665000</v>
          </cell>
          <cell r="U1271">
            <v>0</v>
          </cell>
          <cell r="V1271">
            <v>0</v>
          </cell>
          <cell r="W1271">
            <v>0</v>
          </cell>
          <cell r="X1271">
            <v>0</v>
          </cell>
          <cell r="Y1271">
            <v>0</v>
          </cell>
          <cell r="Z1271">
            <v>0</v>
          </cell>
          <cell r="AA1271">
            <v>0</v>
          </cell>
          <cell r="AB1271">
            <v>1755000</v>
          </cell>
          <cell r="AC1271">
            <v>0</v>
          </cell>
          <cell r="AD1271">
            <v>0</v>
          </cell>
          <cell r="AE1271">
            <v>0</v>
          </cell>
          <cell r="AF1271">
            <v>0</v>
          </cell>
          <cell r="AG1271">
            <v>0</v>
          </cell>
          <cell r="AH1271">
            <v>0</v>
          </cell>
          <cell r="AI1271">
            <v>0</v>
          </cell>
          <cell r="AJ1271">
            <v>0</v>
          </cell>
          <cell r="AK1271">
            <v>0</v>
          </cell>
          <cell r="AL1271">
            <v>0</v>
          </cell>
          <cell r="AM1271">
            <v>0</v>
          </cell>
          <cell r="AN1271">
            <v>0</v>
          </cell>
          <cell r="AO1271">
            <v>0</v>
          </cell>
          <cell r="AP1271">
            <v>0</v>
          </cell>
          <cell r="AQ1271">
            <v>0</v>
          </cell>
          <cell r="AR1271">
            <v>0</v>
          </cell>
          <cell r="AS1271" t="e">
            <v>#REF!</v>
          </cell>
          <cell r="AU1271" t="str">
            <v/>
          </cell>
          <cell r="AV1271" t="str">
            <v/>
          </cell>
          <cell r="AW1271">
            <v>0</v>
          </cell>
          <cell r="AX1271">
            <v>0</v>
          </cell>
          <cell r="AY1271">
            <v>0</v>
          </cell>
          <cell r="AZ1271">
            <v>0</v>
          </cell>
          <cell r="BA1271">
            <v>0</v>
          </cell>
          <cell r="BB1271">
            <v>0</v>
          </cell>
          <cell r="BC1271">
            <v>0</v>
          </cell>
          <cell r="BD1271">
            <v>0</v>
          </cell>
          <cell r="BE1271">
            <v>0</v>
          </cell>
          <cell r="BF1271">
            <v>0</v>
          </cell>
          <cell r="BG1271" t="str">
            <v/>
          </cell>
          <cell r="BH1271">
            <v>0.56893885609250849</v>
          </cell>
        </row>
        <row r="1272">
          <cell r="A1272" t="str">
            <v>2081-066</v>
          </cell>
          <cell r="B1272" t="str">
            <v xml:space="preserve">BTA-HOTELES ESTELAR SA                            </v>
          </cell>
          <cell r="C1272">
            <v>0</v>
          </cell>
          <cell r="D1272">
            <v>0</v>
          </cell>
          <cell r="E1272">
            <v>0</v>
          </cell>
          <cell r="F1272">
            <v>0</v>
          </cell>
          <cell r="G1272">
            <v>36440</v>
          </cell>
          <cell r="H1272">
            <v>0</v>
          </cell>
          <cell r="I1272">
            <v>0</v>
          </cell>
          <cell r="J1272">
            <v>0</v>
          </cell>
          <cell r="K1272">
            <v>0</v>
          </cell>
          <cell r="L1272">
            <v>0</v>
          </cell>
          <cell r="M1272">
            <v>0</v>
          </cell>
          <cell r="N1272">
            <v>0</v>
          </cell>
          <cell r="O1272">
            <v>36440</v>
          </cell>
          <cell r="P1272">
            <v>0</v>
          </cell>
          <cell r="Q1272">
            <v>328080</v>
          </cell>
          <cell r="R1272">
            <v>0</v>
          </cell>
          <cell r="S1272">
            <v>0</v>
          </cell>
          <cell r="T1272">
            <v>459752</v>
          </cell>
          <cell r="U1272">
            <v>0</v>
          </cell>
          <cell r="V1272">
            <v>0</v>
          </cell>
          <cell r="W1272">
            <v>0</v>
          </cell>
          <cell r="X1272">
            <v>0</v>
          </cell>
          <cell r="Y1272">
            <v>0</v>
          </cell>
          <cell r="Z1272">
            <v>0</v>
          </cell>
          <cell r="AA1272">
            <v>-314280</v>
          </cell>
          <cell r="AB1272">
            <v>473552</v>
          </cell>
          <cell r="AC1272">
            <v>0</v>
          </cell>
          <cell r="AD1272">
            <v>0</v>
          </cell>
          <cell r="AE1272">
            <v>0</v>
          </cell>
          <cell r="AF1272">
            <v>0</v>
          </cell>
          <cell r="AG1272">
            <v>0</v>
          </cell>
          <cell r="AH1272">
            <v>0</v>
          </cell>
          <cell r="AI1272">
            <v>0</v>
          </cell>
          <cell r="AJ1272">
            <v>0</v>
          </cell>
          <cell r="AK1272">
            <v>0</v>
          </cell>
          <cell r="AL1272">
            <v>0</v>
          </cell>
          <cell r="AM1272">
            <v>0</v>
          </cell>
          <cell r="AN1272">
            <v>0</v>
          </cell>
          <cell r="AO1272">
            <v>0</v>
          </cell>
          <cell r="AP1272">
            <v>0</v>
          </cell>
          <cell r="AQ1272">
            <v>0</v>
          </cell>
          <cell r="AR1272">
            <v>0</v>
          </cell>
          <cell r="AS1272" t="e">
            <v>#REF!</v>
          </cell>
          <cell r="AU1272" t="str">
            <v/>
          </cell>
          <cell r="AV1272" t="str">
            <v/>
          </cell>
          <cell r="AW1272">
            <v>0</v>
          </cell>
          <cell r="AX1272">
            <v>0</v>
          </cell>
          <cell r="AY1272">
            <v>0</v>
          </cell>
          <cell r="AZ1272">
            <v>0</v>
          </cell>
          <cell r="BA1272">
            <v>0</v>
          </cell>
          <cell r="BB1272">
            <v>0</v>
          </cell>
          <cell r="BC1272">
            <v>0</v>
          </cell>
          <cell r="BD1272">
            <v>0</v>
          </cell>
          <cell r="BE1272">
            <v>0</v>
          </cell>
          <cell r="BF1272">
            <v>0</v>
          </cell>
          <cell r="BG1272" t="str">
            <v/>
          </cell>
          <cell r="BH1272">
            <v>12.995389681668495</v>
          </cell>
        </row>
        <row r="1273">
          <cell r="A1273" t="str">
            <v>2081-067</v>
          </cell>
          <cell r="B1273" t="str">
            <v xml:space="preserve">BTA-CAMARA CIO DE V/CIO                           </v>
          </cell>
          <cell r="C1273">
            <v>0</v>
          </cell>
          <cell r="D1273">
            <v>800000</v>
          </cell>
          <cell r="E1273">
            <v>0</v>
          </cell>
          <cell r="F1273">
            <v>0</v>
          </cell>
          <cell r="G1273">
            <v>0</v>
          </cell>
          <cell r="H1273">
            <v>0</v>
          </cell>
          <cell r="I1273">
            <v>0</v>
          </cell>
          <cell r="J1273">
            <v>0</v>
          </cell>
          <cell r="K1273">
            <v>0</v>
          </cell>
          <cell r="L1273">
            <v>0</v>
          </cell>
          <cell r="M1273">
            <v>0</v>
          </cell>
          <cell r="N1273">
            <v>0</v>
          </cell>
          <cell r="O1273">
            <v>800000</v>
          </cell>
          <cell r="P1273">
            <v>0</v>
          </cell>
          <cell r="Q1273">
            <v>136699</v>
          </cell>
          <cell r="R1273">
            <v>0</v>
          </cell>
          <cell r="S1273">
            <v>0</v>
          </cell>
          <cell r="T1273">
            <v>0</v>
          </cell>
          <cell r="U1273">
            <v>0</v>
          </cell>
          <cell r="V1273">
            <v>0</v>
          </cell>
          <cell r="W1273">
            <v>0</v>
          </cell>
          <cell r="X1273">
            <v>0</v>
          </cell>
          <cell r="Y1273">
            <v>0</v>
          </cell>
          <cell r="Z1273">
            <v>0</v>
          </cell>
          <cell r="AA1273">
            <v>0</v>
          </cell>
          <cell r="AB1273">
            <v>136699</v>
          </cell>
          <cell r="AC1273">
            <v>0</v>
          </cell>
          <cell r="AD1273">
            <v>0</v>
          </cell>
          <cell r="AE1273">
            <v>0</v>
          </cell>
          <cell r="AF1273">
            <v>0</v>
          </cell>
          <cell r="AG1273">
            <v>0</v>
          </cell>
          <cell r="AH1273">
            <v>0</v>
          </cell>
          <cell r="AI1273">
            <v>0</v>
          </cell>
          <cell r="AJ1273">
            <v>0</v>
          </cell>
          <cell r="AK1273">
            <v>0</v>
          </cell>
          <cell r="AL1273">
            <v>0</v>
          </cell>
          <cell r="AM1273">
            <v>0</v>
          </cell>
          <cell r="AN1273">
            <v>0</v>
          </cell>
          <cell r="AO1273">
            <v>0</v>
          </cell>
          <cell r="AP1273">
            <v>0</v>
          </cell>
          <cell r="AQ1273">
            <v>0</v>
          </cell>
          <cell r="AR1273">
            <v>0</v>
          </cell>
          <cell r="AS1273" t="e">
            <v>#REF!</v>
          </cell>
          <cell r="AU1273" t="str">
            <v/>
          </cell>
          <cell r="AV1273" t="str">
            <v/>
          </cell>
          <cell r="AW1273">
            <v>0</v>
          </cell>
          <cell r="AX1273">
            <v>0</v>
          </cell>
          <cell r="AY1273">
            <v>0</v>
          </cell>
          <cell r="AZ1273">
            <v>0</v>
          </cell>
          <cell r="BA1273">
            <v>0</v>
          </cell>
          <cell r="BB1273">
            <v>0</v>
          </cell>
          <cell r="BC1273">
            <v>0</v>
          </cell>
          <cell r="BD1273">
            <v>0</v>
          </cell>
          <cell r="BE1273">
            <v>0</v>
          </cell>
          <cell r="BF1273">
            <v>0</v>
          </cell>
          <cell r="BG1273" t="str">
            <v/>
          </cell>
          <cell r="BH1273">
            <v>0.17087374999999999</v>
          </cell>
        </row>
        <row r="1274">
          <cell r="A1274" t="str">
            <v>2081-068</v>
          </cell>
          <cell r="B1274" t="str">
            <v xml:space="preserve">BTA-TELEDATOS ZONA FRANCA                         </v>
          </cell>
          <cell r="C1274">
            <v>0</v>
          </cell>
          <cell r="D1274">
            <v>0</v>
          </cell>
          <cell r="E1274">
            <v>0</v>
          </cell>
          <cell r="F1274">
            <v>0</v>
          </cell>
          <cell r="G1274">
            <v>0</v>
          </cell>
          <cell r="H1274">
            <v>0</v>
          </cell>
          <cell r="I1274">
            <v>0</v>
          </cell>
          <cell r="J1274">
            <v>0</v>
          </cell>
          <cell r="K1274">
            <v>0</v>
          </cell>
          <cell r="L1274">
            <v>0</v>
          </cell>
          <cell r="M1274">
            <v>972650</v>
          </cell>
          <cell r="N1274">
            <v>0</v>
          </cell>
          <cell r="O1274">
            <v>972650</v>
          </cell>
          <cell r="P1274">
            <v>0</v>
          </cell>
          <cell r="Q1274">
            <v>525000</v>
          </cell>
          <cell r="R1274">
            <v>0</v>
          </cell>
          <cell r="S1274">
            <v>0</v>
          </cell>
          <cell r="T1274">
            <v>0</v>
          </cell>
          <cell r="U1274">
            <v>0</v>
          </cell>
          <cell r="V1274">
            <v>0</v>
          </cell>
          <cell r="W1274">
            <v>0</v>
          </cell>
          <cell r="X1274">
            <v>0</v>
          </cell>
          <cell r="Y1274">
            <v>0</v>
          </cell>
          <cell r="Z1274">
            <v>1897</v>
          </cell>
          <cell r="AA1274">
            <v>0</v>
          </cell>
          <cell r="AB1274">
            <v>526897</v>
          </cell>
          <cell r="AC1274">
            <v>0</v>
          </cell>
          <cell r="AD1274">
            <v>0</v>
          </cell>
          <cell r="AE1274">
            <v>0</v>
          </cell>
          <cell r="AF1274">
            <v>0</v>
          </cell>
          <cell r="AG1274">
            <v>0</v>
          </cell>
          <cell r="AH1274">
            <v>0</v>
          </cell>
          <cell r="AI1274">
            <v>0</v>
          </cell>
          <cell r="AJ1274">
            <v>0</v>
          </cell>
          <cell r="AK1274">
            <v>0</v>
          </cell>
          <cell r="AL1274">
            <v>0</v>
          </cell>
          <cell r="AM1274">
            <v>0</v>
          </cell>
          <cell r="AN1274">
            <v>0</v>
          </cell>
          <cell r="AO1274">
            <v>1056628</v>
          </cell>
          <cell r="AP1274">
            <v>0</v>
          </cell>
          <cell r="AQ1274">
            <v>0</v>
          </cell>
          <cell r="AR1274">
            <v>0</v>
          </cell>
          <cell r="AS1274" t="e">
            <v>#REF!</v>
          </cell>
          <cell r="AU1274" t="str">
            <v/>
          </cell>
          <cell r="AV1274" t="str">
            <v/>
          </cell>
          <cell r="AW1274">
            <v>0</v>
          </cell>
          <cell r="AX1274">
            <v>0</v>
          </cell>
          <cell r="AY1274">
            <v>0</v>
          </cell>
          <cell r="AZ1274">
            <v>0</v>
          </cell>
          <cell r="BA1274">
            <v>0</v>
          </cell>
          <cell r="BB1274">
            <v>0</v>
          </cell>
          <cell r="BC1274">
            <v>0</v>
          </cell>
          <cell r="BD1274">
            <v>0</v>
          </cell>
          <cell r="BE1274">
            <v>0</v>
          </cell>
          <cell r="BF1274">
            <v>0</v>
          </cell>
          <cell r="BG1274" t="str">
            <v/>
          </cell>
          <cell r="BH1274">
            <v>0.54171284634760708</v>
          </cell>
        </row>
        <row r="1275">
          <cell r="A1275" t="str">
            <v>2081-069</v>
          </cell>
          <cell r="B1275" t="str">
            <v xml:space="preserve">BTA-CENTRO COMP. REGISTRA                         </v>
          </cell>
          <cell r="C1275">
            <v>0</v>
          </cell>
          <cell r="D1275">
            <v>524010</v>
          </cell>
          <cell r="E1275">
            <v>0</v>
          </cell>
          <cell r="F1275">
            <v>0</v>
          </cell>
          <cell r="G1275">
            <v>0</v>
          </cell>
          <cell r="H1275">
            <v>0</v>
          </cell>
          <cell r="I1275">
            <v>0</v>
          </cell>
          <cell r="J1275">
            <v>0</v>
          </cell>
          <cell r="K1275">
            <v>0</v>
          </cell>
          <cell r="L1275">
            <v>0</v>
          </cell>
          <cell r="M1275">
            <v>0</v>
          </cell>
          <cell r="N1275">
            <v>0</v>
          </cell>
          <cell r="O1275">
            <v>524010</v>
          </cell>
          <cell r="P1275">
            <v>0</v>
          </cell>
          <cell r="Q1275">
            <v>315700</v>
          </cell>
          <cell r="R1275">
            <v>0</v>
          </cell>
          <cell r="S1275">
            <v>0</v>
          </cell>
          <cell r="T1275">
            <v>0</v>
          </cell>
          <cell r="U1275">
            <v>0</v>
          </cell>
          <cell r="V1275">
            <v>0</v>
          </cell>
          <cell r="W1275">
            <v>0</v>
          </cell>
          <cell r="X1275">
            <v>0</v>
          </cell>
          <cell r="Y1275">
            <v>0</v>
          </cell>
          <cell r="Z1275">
            <v>0</v>
          </cell>
          <cell r="AA1275">
            <v>0</v>
          </cell>
          <cell r="AB1275">
            <v>315700</v>
          </cell>
          <cell r="AC1275">
            <v>0</v>
          </cell>
          <cell r="AD1275">
            <v>0</v>
          </cell>
          <cell r="AE1275">
            <v>0</v>
          </cell>
          <cell r="AF1275">
            <v>0</v>
          </cell>
          <cell r="AG1275">
            <v>0</v>
          </cell>
          <cell r="AH1275">
            <v>0</v>
          </cell>
          <cell r="AI1275">
            <v>0</v>
          </cell>
          <cell r="AJ1275">
            <v>0</v>
          </cell>
          <cell r="AK1275">
            <v>0</v>
          </cell>
          <cell r="AL1275">
            <v>0</v>
          </cell>
          <cell r="AM1275">
            <v>0</v>
          </cell>
          <cell r="AN1275">
            <v>0</v>
          </cell>
          <cell r="AO1275">
            <v>0</v>
          </cell>
          <cell r="AP1275">
            <v>0</v>
          </cell>
          <cell r="AQ1275">
            <v>0</v>
          </cell>
          <cell r="AR1275">
            <v>0</v>
          </cell>
          <cell r="AS1275" t="e">
            <v>#REF!</v>
          </cell>
          <cell r="AU1275" t="str">
            <v/>
          </cell>
          <cell r="AV1275" t="str">
            <v/>
          </cell>
          <cell r="AW1275">
            <v>0</v>
          </cell>
          <cell r="AX1275">
            <v>0</v>
          </cell>
          <cell r="AY1275">
            <v>0</v>
          </cell>
          <cell r="AZ1275">
            <v>0</v>
          </cell>
          <cell r="BA1275">
            <v>0</v>
          </cell>
          <cell r="BB1275">
            <v>0</v>
          </cell>
          <cell r="BC1275">
            <v>237270</v>
          </cell>
          <cell r="BD1275">
            <v>0</v>
          </cell>
          <cell r="BE1275">
            <v>0</v>
          </cell>
          <cell r="BF1275">
            <v>237270</v>
          </cell>
          <cell r="BG1275" t="str">
            <v/>
          </cell>
          <cell r="BH1275">
            <v>0.60246941852254732</v>
          </cell>
        </row>
        <row r="1276">
          <cell r="A1276" t="str">
            <v>2081-070</v>
          </cell>
          <cell r="B1276" t="str">
            <v xml:space="preserve">BTA-TELEDATOS ZONA FRANCA                         </v>
          </cell>
          <cell r="C1276">
            <v>0</v>
          </cell>
          <cell r="D1276">
            <v>0</v>
          </cell>
          <cell r="E1276">
            <v>0</v>
          </cell>
          <cell r="F1276">
            <v>0</v>
          </cell>
          <cell r="G1276">
            <v>16527750</v>
          </cell>
          <cell r="H1276">
            <v>0</v>
          </cell>
          <cell r="I1276">
            <v>0</v>
          </cell>
          <cell r="J1276">
            <v>0</v>
          </cell>
          <cell r="K1276">
            <v>0</v>
          </cell>
          <cell r="L1276">
            <v>0</v>
          </cell>
          <cell r="M1276">
            <v>0</v>
          </cell>
          <cell r="N1276">
            <v>0</v>
          </cell>
          <cell r="O1276">
            <v>16527750</v>
          </cell>
          <cell r="P1276">
            <v>0</v>
          </cell>
          <cell r="Q1276">
            <v>503137</v>
          </cell>
          <cell r="R1276">
            <v>1737927</v>
          </cell>
          <cell r="S1276">
            <v>4532000</v>
          </cell>
          <cell r="T1276">
            <v>0</v>
          </cell>
          <cell r="U1276">
            <v>0</v>
          </cell>
          <cell r="V1276">
            <v>0</v>
          </cell>
          <cell r="W1276">
            <v>0</v>
          </cell>
          <cell r="X1276">
            <v>0</v>
          </cell>
          <cell r="Y1276">
            <v>0</v>
          </cell>
          <cell r="Z1276">
            <v>0</v>
          </cell>
          <cell r="AA1276">
            <v>0</v>
          </cell>
          <cell r="AB1276">
            <v>6773064</v>
          </cell>
          <cell r="AC1276">
            <v>0</v>
          </cell>
          <cell r="AD1276">
            <v>0</v>
          </cell>
          <cell r="AE1276">
            <v>0</v>
          </cell>
          <cell r="AF1276">
            <v>0</v>
          </cell>
          <cell r="AG1276">
            <v>0</v>
          </cell>
          <cell r="AH1276">
            <v>0</v>
          </cell>
          <cell r="AI1276">
            <v>0</v>
          </cell>
          <cell r="AJ1276">
            <v>0</v>
          </cell>
          <cell r="AK1276">
            <v>0</v>
          </cell>
          <cell r="AL1276">
            <v>0</v>
          </cell>
          <cell r="AM1276">
            <v>0</v>
          </cell>
          <cell r="AN1276">
            <v>0</v>
          </cell>
          <cell r="AO1276">
            <v>0</v>
          </cell>
          <cell r="AP1276">
            <v>0</v>
          </cell>
          <cell r="AQ1276">
            <v>0</v>
          </cell>
          <cell r="AR1276">
            <v>0</v>
          </cell>
          <cell r="AS1276" t="e">
            <v>#REF!</v>
          </cell>
          <cell r="AU1276" t="str">
            <v/>
          </cell>
          <cell r="AV1276" t="str">
            <v/>
          </cell>
          <cell r="AW1276">
            <v>0</v>
          </cell>
          <cell r="AX1276">
            <v>0</v>
          </cell>
          <cell r="AY1276">
            <v>0</v>
          </cell>
          <cell r="AZ1276">
            <v>0</v>
          </cell>
          <cell r="BA1276">
            <v>0</v>
          </cell>
          <cell r="BB1276">
            <v>0</v>
          </cell>
          <cell r="BC1276">
            <v>0</v>
          </cell>
          <cell r="BD1276">
            <v>0</v>
          </cell>
          <cell r="BE1276">
            <v>0</v>
          </cell>
          <cell r="BF1276">
            <v>0</v>
          </cell>
          <cell r="BG1276" t="str">
            <v/>
          </cell>
          <cell r="BH1276">
            <v>0.4097995189907882</v>
          </cell>
        </row>
        <row r="1277">
          <cell r="A1277" t="str">
            <v>2081-071</v>
          </cell>
          <cell r="B1277" t="str">
            <v xml:space="preserve">BTA-CC SANTEFE                                    </v>
          </cell>
          <cell r="C1277">
            <v>0</v>
          </cell>
          <cell r="D1277">
            <v>0</v>
          </cell>
          <cell r="E1277">
            <v>801988</v>
          </cell>
          <cell r="F1277">
            <v>0</v>
          </cell>
          <cell r="G1277">
            <v>0</v>
          </cell>
          <cell r="H1277">
            <v>0</v>
          </cell>
          <cell r="I1277">
            <v>0</v>
          </cell>
          <cell r="J1277">
            <v>0</v>
          </cell>
          <cell r="K1277">
            <v>0</v>
          </cell>
          <cell r="L1277">
            <v>0</v>
          </cell>
          <cell r="M1277">
            <v>0</v>
          </cell>
          <cell r="N1277">
            <v>0</v>
          </cell>
          <cell r="O1277">
            <v>801988</v>
          </cell>
          <cell r="P1277">
            <v>0</v>
          </cell>
          <cell r="Q1277">
            <v>384038</v>
          </cell>
          <cell r="R1277">
            <v>126171</v>
          </cell>
          <cell r="S1277">
            <v>0</v>
          </cell>
          <cell r="T1277">
            <v>0</v>
          </cell>
          <cell r="U1277">
            <v>0</v>
          </cell>
          <cell r="V1277">
            <v>0</v>
          </cell>
          <cell r="W1277">
            <v>0</v>
          </cell>
          <cell r="X1277">
            <v>0</v>
          </cell>
          <cell r="Y1277">
            <v>0</v>
          </cell>
          <cell r="Z1277">
            <v>0</v>
          </cell>
          <cell r="AA1277">
            <v>0</v>
          </cell>
          <cell r="AB1277">
            <v>510209</v>
          </cell>
          <cell r="AC1277">
            <v>0</v>
          </cell>
          <cell r="AD1277">
            <v>0</v>
          </cell>
          <cell r="AE1277">
            <v>0</v>
          </cell>
          <cell r="AF1277">
            <v>0</v>
          </cell>
          <cell r="AG1277">
            <v>0</v>
          </cell>
          <cell r="AH1277">
            <v>0</v>
          </cell>
          <cell r="AI1277">
            <v>0</v>
          </cell>
          <cell r="AJ1277">
            <v>0</v>
          </cell>
          <cell r="AK1277">
            <v>0</v>
          </cell>
          <cell r="AL1277">
            <v>0</v>
          </cell>
          <cell r="AM1277">
            <v>0</v>
          </cell>
          <cell r="AN1277">
            <v>0</v>
          </cell>
          <cell r="AO1277">
            <v>0</v>
          </cell>
          <cell r="AP1277">
            <v>0</v>
          </cell>
          <cell r="AQ1277">
            <v>0</v>
          </cell>
          <cell r="AR1277">
            <v>0</v>
          </cell>
          <cell r="AS1277" t="e">
            <v>#REF!</v>
          </cell>
          <cell r="AU1277" t="str">
            <v/>
          </cell>
          <cell r="AV1277" t="str">
            <v/>
          </cell>
          <cell r="AW1277">
            <v>0</v>
          </cell>
          <cell r="AX1277">
            <v>0</v>
          </cell>
          <cell r="AY1277">
            <v>0</v>
          </cell>
          <cell r="AZ1277">
            <v>0</v>
          </cell>
          <cell r="BA1277">
            <v>0</v>
          </cell>
          <cell r="BB1277">
            <v>0</v>
          </cell>
          <cell r="BC1277">
            <v>0</v>
          </cell>
          <cell r="BD1277">
            <v>0</v>
          </cell>
          <cell r="BE1277">
            <v>0</v>
          </cell>
          <cell r="BF1277">
            <v>0</v>
          </cell>
          <cell r="BG1277" t="str">
            <v/>
          </cell>
          <cell r="BH1277">
            <v>0.63618034185050154</v>
          </cell>
        </row>
        <row r="1278">
          <cell r="A1278" t="str">
            <v>2081-072</v>
          </cell>
          <cell r="B1278" t="str">
            <v xml:space="preserve">BTA-CC SANTAFE                                    </v>
          </cell>
          <cell r="C1278">
            <v>0</v>
          </cell>
          <cell r="D1278">
            <v>0</v>
          </cell>
          <cell r="E1278">
            <v>410726</v>
          </cell>
          <cell r="F1278">
            <v>0</v>
          </cell>
          <cell r="G1278">
            <v>0</v>
          </cell>
          <cell r="H1278">
            <v>0</v>
          </cell>
          <cell r="I1278">
            <v>0</v>
          </cell>
          <cell r="J1278">
            <v>0</v>
          </cell>
          <cell r="K1278">
            <v>0</v>
          </cell>
          <cell r="L1278">
            <v>0</v>
          </cell>
          <cell r="M1278">
            <v>0</v>
          </cell>
          <cell r="N1278">
            <v>0</v>
          </cell>
          <cell r="O1278">
            <v>410726</v>
          </cell>
          <cell r="P1278">
            <v>0</v>
          </cell>
          <cell r="Q1278">
            <v>92044</v>
          </cell>
          <cell r="R1278">
            <v>384067</v>
          </cell>
          <cell r="S1278">
            <v>0</v>
          </cell>
          <cell r="T1278">
            <v>5553</v>
          </cell>
          <cell r="U1278">
            <v>0</v>
          </cell>
          <cell r="V1278">
            <v>0</v>
          </cell>
          <cell r="W1278">
            <v>0</v>
          </cell>
          <cell r="X1278">
            <v>0</v>
          </cell>
          <cell r="Y1278">
            <v>0</v>
          </cell>
          <cell r="Z1278">
            <v>0</v>
          </cell>
          <cell r="AA1278">
            <v>0</v>
          </cell>
          <cell r="AB1278">
            <v>481664</v>
          </cell>
          <cell r="AC1278">
            <v>0</v>
          </cell>
          <cell r="AD1278">
            <v>0</v>
          </cell>
          <cell r="AE1278">
            <v>0</v>
          </cell>
          <cell r="AF1278">
            <v>0</v>
          </cell>
          <cell r="AG1278">
            <v>0</v>
          </cell>
          <cell r="AH1278">
            <v>0</v>
          </cell>
          <cell r="AI1278">
            <v>0</v>
          </cell>
          <cell r="AJ1278">
            <v>0</v>
          </cell>
          <cell r="AK1278">
            <v>0</v>
          </cell>
          <cell r="AL1278">
            <v>0</v>
          </cell>
          <cell r="AM1278">
            <v>0</v>
          </cell>
          <cell r="AN1278">
            <v>0</v>
          </cell>
          <cell r="AO1278">
            <v>0</v>
          </cell>
          <cell r="AP1278">
            <v>0</v>
          </cell>
          <cell r="AQ1278">
            <v>0</v>
          </cell>
          <cell r="AR1278">
            <v>0</v>
          </cell>
          <cell r="AS1278" t="e">
            <v>#REF!</v>
          </cell>
          <cell r="AU1278" t="str">
            <v/>
          </cell>
          <cell r="AV1278" t="str">
            <v/>
          </cell>
          <cell r="AW1278">
            <v>0</v>
          </cell>
          <cell r="AX1278">
            <v>0</v>
          </cell>
          <cell r="AY1278">
            <v>0</v>
          </cell>
          <cell r="AZ1278">
            <v>0</v>
          </cell>
          <cell r="BA1278">
            <v>0</v>
          </cell>
          <cell r="BB1278">
            <v>0</v>
          </cell>
          <cell r="BC1278">
            <v>0</v>
          </cell>
          <cell r="BD1278">
            <v>0</v>
          </cell>
          <cell r="BE1278">
            <v>0</v>
          </cell>
          <cell r="BF1278">
            <v>0</v>
          </cell>
          <cell r="BG1278" t="str">
            <v/>
          </cell>
          <cell r="BH1278">
            <v>1.1727136826010527</v>
          </cell>
        </row>
        <row r="1279">
          <cell r="A1279" t="str">
            <v>2081-073</v>
          </cell>
          <cell r="B1279" t="str">
            <v xml:space="preserve">BTA-CC SANTAFE                                    </v>
          </cell>
          <cell r="C1279">
            <v>0</v>
          </cell>
          <cell r="D1279">
            <v>0</v>
          </cell>
          <cell r="E1279">
            <v>747318</v>
          </cell>
          <cell r="F1279">
            <v>0</v>
          </cell>
          <cell r="G1279">
            <v>0</v>
          </cell>
          <cell r="H1279">
            <v>0</v>
          </cell>
          <cell r="I1279">
            <v>0</v>
          </cell>
          <cell r="J1279">
            <v>0</v>
          </cell>
          <cell r="K1279">
            <v>0</v>
          </cell>
          <cell r="L1279">
            <v>0</v>
          </cell>
          <cell r="M1279">
            <v>0</v>
          </cell>
          <cell r="N1279">
            <v>0</v>
          </cell>
          <cell r="O1279">
            <v>747318</v>
          </cell>
          <cell r="P1279">
            <v>0</v>
          </cell>
          <cell r="Q1279">
            <v>492000</v>
          </cell>
          <cell r="R1279">
            <v>0</v>
          </cell>
          <cell r="S1279">
            <v>2328</v>
          </cell>
          <cell r="T1279">
            <v>0</v>
          </cell>
          <cell r="U1279">
            <v>0</v>
          </cell>
          <cell r="V1279">
            <v>0</v>
          </cell>
          <cell r="W1279">
            <v>0</v>
          </cell>
          <cell r="X1279">
            <v>0</v>
          </cell>
          <cell r="Y1279">
            <v>0</v>
          </cell>
          <cell r="Z1279">
            <v>0</v>
          </cell>
          <cell r="AA1279">
            <v>0</v>
          </cell>
          <cell r="AB1279">
            <v>494328</v>
          </cell>
          <cell r="AC1279">
            <v>0</v>
          </cell>
          <cell r="AD1279">
            <v>0</v>
          </cell>
          <cell r="AE1279">
            <v>0</v>
          </cell>
          <cell r="AF1279">
            <v>0</v>
          </cell>
          <cell r="AG1279">
            <v>0</v>
          </cell>
          <cell r="AH1279">
            <v>0</v>
          </cell>
          <cell r="AI1279">
            <v>0</v>
          </cell>
          <cell r="AJ1279">
            <v>0</v>
          </cell>
          <cell r="AK1279">
            <v>0</v>
          </cell>
          <cell r="AL1279">
            <v>0</v>
          </cell>
          <cell r="AM1279">
            <v>0</v>
          </cell>
          <cell r="AN1279">
            <v>0</v>
          </cell>
          <cell r="AO1279">
            <v>0</v>
          </cell>
          <cell r="AP1279">
            <v>0</v>
          </cell>
          <cell r="AQ1279">
            <v>0</v>
          </cell>
          <cell r="AR1279">
            <v>0</v>
          </cell>
          <cell r="AS1279" t="e">
            <v>#REF!</v>
          </cell>
          <cell r="AU1279" t="str">
            <v/>
          </cell>
          <cell r="AV1279" t="str">
            <v/>
          </cell>
          <cell r="AW1279">
            <v>0</v>
          </cell>
          <cell r="AX1279">
            <v>0</v>
          </cell>
          <cell r="AY1279">
            <v>0</v>
          </cell>
          <cell r="AZ1279">
            <v>0</v>
          </cell>
          <cell r="BA1279">
            <v>0</v>
          </cell>
          <cell r="BB1279">
            <v>0</v>
          </cell>
          <cell r="BC1279">
            <v>0</v>
          </cell>
          <cell r="BD1279">
            <v>0</v>
          </cell>
          <cell r="BE1279">
            <v>0</v>
          </cell>
          <cell r="BF1279">
            <v>0</v>
          </cell>
          <cell r="BG1279" t="str">
            <v/>
          </cell>
          <cell r="BH1279">
            <v>0.66146941462670505</v>
          </cell>
        </row>
        <row r="1280">
          <cell r="A1280" t="str">
            <v>2081-074</v>
          </cell>
          <cell r="B1280" t="str">
            <v xml:space="preserve">PER-AVIANCA SA                                    </v>
          </cell>
          <cell r="C1280">
            <v>0</v>
          </cell>
          <cell r="D1280">
            <v>0</v>
          </cell>
          <cell r="E1280">
            <v>0</v>
          </cell>
          <cell r="F1280">
            <v>0</v>
          </cell>
          <cell r="G1280">
            <v>1846798</v>
          </cell>
          <cell r="H1280">
            <v>0</v>
          </cell>
          <cell r="I1280">
            <v>0</v>
          </cell>
          <cell r="J1280">
            <v>0</v>
          </cell>
          <cell r="K1280">
            <v>0</v>
          </cell>
          <cell r="L1280">
            <v>0</v>
          </cell>
          <cell r="M1280">
            <v>0</v>
          </cell>
          <cell r="N1280">
            <v>0</v>
          </cell>
          <cell r="O1280">
            <v>1846798</v>
          </cell>
          <cell r="P1280">
            <v>0</v>
          </cell>
          <cell r="Q1280">
            <v>0</v>
          </cell>
          <cell r="R1280">
            <v>0</v>
          </cell>
          <cell r="S1280">
            <v>1597391</v>
          </cell>
          <cell r="T1280">
            <v>0</v>
          </cell>
          <cell r="U1280">
            <v>0</v>
          </cell>
          <cell r="V1280">
            <v>0</v>
          </cell>
          <cell r="W1280">
            <v>0</v>
          </cell>
          <cell r="X1280">
            <v>0</v>
          </cell>
          <cell r="Y1280">
            <v>0</v>
          </cell>
          <cell r="Z1280">
            <v>0</v>
          </cell>
          <cell r="AA1280">
            <v>0</v>
          </cell>
          <cell r="AB1280">
            <v>1597391</v>
          </cell>
          <cell r="AC1280">
            <v>0</v>
          </cell>
          <cell r="AD1280">
            <v>0</v>
          </cell>
          <cell r="AE1280">
            <v>0</v>
          </cell>
          <cell r="AF1280">
            <v>0</v>
          </cell>
          <cell r="AG1280">
            <v>0</v>
          </cell>
          <cell r="AH1280">
            <v>0</v>
          </cell>
          <cell r="AI1280">
            <v>0</v>
          </cell>
          <cell r="AJ1280">
            <v>0</v>
          </cell>
          <cell r="AK1280">
            <v>0</v>
          </cell>
          <cell r="AL1280">
            <v>0</v>
          </cell>
          <cell r="AM1280">
            <v>0</v>
          </cell>
          <cell r="AN1280">
            <v>0</v>
          </cell>
          <cell r="AO1280">
            <v>0</v>
          </cell>
          <cell r="AP1280">
            <v>0</v>
          </cell>
          <cell r="AQ1280">
            <v>0</v>
          </cell>
          <cell r="AR1280">
            <v>0</v>
          </cell>
          <cell r="AS1280" t="e">
            <v>#REF!</v>
          </cell>
          <cell r="AU1280" t="str">
            <v/>
          </cell>
          <cell r="AV1280" t="str">
            <v/>
          </cell>
          <cell r="AW1280">
            <v>0</v>
          </cell>
          <cell r="AX1280">
            <v>0</v>
          </cell>
          <cell r="AY1280">
            <v>0</v>
          </cell>
          <cell r="AZ1280">
            <v>0</v>
          </cell>
          <cell r="BA1280">
            <v>0</v>
          </cell>
          <cell r="BB1280">
            <v>0</v>
          </cell>
          <cell r="BC1280">
            <v>0</v>
          </cell>
          <cell r="BD1280">
            <v>0</v>
          </cell>
          <cell r="BE1280">
            <v>0</v>
          </cell>
          <cell r="BF1280">
            <v>0</v>
          </cell>
          <cell r="BG1280" t="str">
            <v/>
          </cell>
          <cell r="BH1280">
            <v>0.86495166228250198</v>
          </cell>
        </row>
        <row r="1281">
          <cell r="A1281" t="str">
            <v>2081-075</v>
          </cell>
          <cell r="B1281" t="str">
            <v xml:space="preserve">BTA-KIMBERLY COLPAPEL                             </v>
          </cell>
          <cell r="C1281">
            <v>0</v>
          </cell>
          <cell r="D1281">
            <v>0</v>
          </cell>
          <cell r="E1281">
            <v>0</v>
          </cell>
          <cell r="F1281">
            <v>819903</v>
          </cell>
          <cell r="G1281">
            <v>0</v>
          </cell>
          <cell r="H1281">
            <v>0</v>
          </cell>
          <cell r="I1281">
            <v>0</v>
          </cell>
          <cell r="J1281">
            <v>0</v>
          </cell>
          <cell r="K1281">
            <v>0</v>
          </cell>
          <cell r="L1281">
            <v>0</v>
          </cell>
          <cell r="M1281">
            <v>0</v>
          </cell>
          <cell r="N1281">
            <v>0</v>
          </cell>
          <cell r="O1281">
            <v>819903</v>
          </cell>
          <cell r="P1281">
            <v>0</v>
          </cell>
          <cell r="Q1281">
            <v>0</v>
          </cell>
          <cell r="R1281">
            <v>391828</v>
          </cell>
          <cell r="S1281">
            <v>196256.65</v>
          </cell>
          <cell r="T1281">
            <v>0</v>
          </cell>
          <cell r="U1281">
            <v>0</v>
          </cell>
          <cell r="V1281">
            <v>0</v>
          </cell>
          <cell r="W1281">
            <v>0</v>
          </cell>
          <cell r="X1281">
            <v>0</v>
          </cell>
          <cell r="Y1281">
            <v>0</v>
          </cell>
          <cell r="Z1281">
            <v>0</v>
          </cell>
          <cell r="AA1281">
            <v>0</v>
          </cell>
          <cell r="AB1281">
            <v>588084.65</v>
          </cell>
          <cell r="AC1281">
            <v>0</v>
          </cell>
          <cell r="AD1281">
            <v>0</v>
          </cell>
          <cell r="AE1281">
            <v>0</v>
          </cell>
          <cell r="AF1281">
            <v>0</v>
          </cell>
          <cell r="AG1281">
            <v>0</v>
          </cell>
          <cell r="AH1281">
            <v>0</v>
          </cell>
          <cell r="AI1281">
            <v>0</v>
          </cell>
          <cell r="AJ1281">
            <v>0</v>
          </cell>
          <cell r="AK1281">
            <v>0</v>
          </cell>
          <cell r="AL1281">
            <v>0</v>
          </cell>
          <cell r="AM1281">
            <v>0</v>
          </cell>
          <cell r="AN1281">
            <v>0</v>
          </cell>
          <cell r="AO1281">
            <v>0</v>
          </cell>
          <cell r="AP1281">
            <v>0</v>
          </cell>
          <cell r="AQ1281">
            <v>0</v>
          </cell>
          <cell r="AR1281">
            <v>0</v>
          </cell>
          <cell r="AS1281" t="e">
            <v>#REF!</v>
          </cell>
          <cell r="AU1281" t="str">
            <v/>
          </cell>
          <cell r="AV1281" t="str">
            <v/>
          </cell>
          <cell r="AW1281">
            <v>0</v>
          </cell>
          <cell r="AX1281">
            <v>0</v>
          </cell>
          <cell r="AY1281">
            <v>0</v>
          </cell>
          <cell r="AZ1281">
            <v>0</v>
          </cell>
          <cell r="BA1281">
            <v>0</v>
          </cell>
          <cell r="BB1281">
            <v>0</v>
          </cell>
          <cell r="BC1281">
            <v>0</v>
          </cell>
          <cell r="BD1281">
            <v>0</v>
          </cell>
          <cell r="BE1281">
            <v>0</v>
          </cell>
          <cell r="BF1281">
            <v>0</v>
          </cell>
          <cell r="BG1281" t="str">
            <v/>
          </cell>
          <cell r="BH1281">
            <v>0.71726124919655132</v>
          </cell>
        </row>
        <row r="1282">
          <cell r="A1282" t="str">
            <v>2081-077</v>
          </cell>
          <cell r="B1282" t="str">
            <v xml:space="preserve">BTA-POLI GRAN COLOMBIANO                          </v>
          </cell>
          <cell r="C1282">
            <v>0</v>
          </cell>
          <cell r="D1282">
            <v>0</v>
          </cell>
          <cell r="E1282">
            <v>624796</v>
          </cell>
          <cell r="F1282">
            <v>0</v>
          </cell>
          <cell r="G1282">
            <v>0</v>
          </cell>
          <cell r="H1282">
            <v>0</v>
          </cell>
          <cell r="I1282">
            <v>0</v>
          </cell>
          <cell r="J1282">
            <v>0</v>
          </cell>
          <cell r="K1282">
            <v>0</v>
          </cell>
          <cell r="L1282">
            <v>0</v>
          </cell>
          <cell r="M1282">
            <v>0</v>
          </cell>
          <cell r="N1282">
            <v>0</v>
          </cell>
          <cell r="O1282">
            <v>624796</v>
          </cell>
          <cell r="P1282">
            <v>0</v>
          </cell>
          <cell r="Q1282">
            <v>0</v>
          </cell>
          <cell r="R1282">
            <v>462896</v>
          </cell>
          <cell r="S1282">
            <v>61600</v>
          </cell>
          <cell r="T1282">
            <v>0</v>
          </cell>
          <cell r="U1282">
            <v>0</v>
          </cell>
          <cell r="V1282">
            <v>0</v>
          </cell>
          <cell r="W1282">
            <v>0</v>
          </cell>
          <cell r="X1282">
            <v>0</v>
          </cell>
          <cell r="Y1282">
            <v>0</v>
          </cell>
          <cell r="Z1282">
            <v>0</v>
          </cell>
          <cell r="AA1282">
            <v>0</v>
          </cell>
          <cell r="AB1282">
            <v>524496</v>
          </cell>
          <cell r="AC1282">
            <v>0</v>
          </cell>
          <cell r="AD1282">
            <v>0</v>
          </cell>
          <cell r="AE1282">
            <v>0</v>
          </cell>
          <cell r="AF1282">
            <v>0</v>
          </cell>
          <cell r="AG1282">
            <v>0</v>
          </cell>
          <cell r="AH1282">
            <v>0</v>
          </cell>
          <cell r="AI1282">
            <v>0</v>
          </cell>
          <cell r="AJ1282">
            <v>0</v>
          </cell>
          <cell r="AK1282">
            <v>0</v>
          </cell>
          <cell r="AL1282">
            <v>0</v>
          </cell>
          <cell r="AM1282">
            <v>0</v>
          </cell>
          <cell r="AN1282">
            <v>0</v>
          </cell>
          <cell r="AO1282">
            <v>0</v>
          </cell>
          <cell r="AP1282">
            <v>0</v>
          </cell>
          <cell r="AQ1282">
            <v>0</v>
          </cell>
          <cell r="AR1282">
            <v>0</v>
          </cell>
          <cell r="AS1282" t="e">
            <v>#REF!</v>
          </cell>
          <cell r="AU1282" t="str">
            <v/>
          </cell>
          <cell r="AV1282" t="str">
            <v/>
          </cell>
          <cell r="AW1282">
            <v>0</v>
          </cell>
          <cell r="AX1282">
            <v>0</v>
          </cell>
          <cell r="AY1282">
            <v>0</v>
          </cell>
          <cell r="AZ1282">
            <v>0</v>
          </cell>
          <cell r="BA1282">
            <v>0</v>
          </cell>
          <cell r="BB1282">
            <v>0</v>
          </cell>
          <cell r="BC1282">
            <v>0</v>
          </cell>
          <cell r="BD1282">
            <v>0</v>
          </cell>
          <cell r="BE1282">
            <v>0</v>
          </cell>
          <cell r="BF1282">
            <v>0</v>
          </cell>
          <cell r="BG1282" t="str">
            <v/>
          </cell>
          <cell r="BH1282">
            <v>0.83946760222536632</v>
          </cell>
        </row>
        <row r="1283">
          <cell r="A1283" t="str">
            <v>2081-078</v>
          </cell>
          <cell r="B1283" t="str">
            <v xml:space="preserve">BTA-HELICENTRO                                    </v>
          </cell>
          <cell r="C1283">
            <v>0</v>
          </cell>
          <cell r="D1283">
            <v>0</v>
          </cell>
          <cell r="E1283">
            <v>0</v>
          </cell>
          <cell r="F1283">
            <v>0</v>
          </cell>
          <cell r="G1283">
            <v>0</v>
          </cell>
          <cell r="H1283">
            <v>0</v>
          </cell>
          <cell r="I1283">
            <v>572902</v>
          </cell>
          <cell r="J1283">
            <v>0</v>
          </cell>
          <cell r="K1283">
            <v>0</v>
          </cell>
          <cell r="L1283">
            <v>0</v>
          </cell>
          <cell r="M1283">
            <v>0</v>
          </cell>
          <cell r="N1283">
            <v>0</v>
          </cell>
          <cell r="O1283">
            <v>572902</v>
          </cell>
          <cell r="P1283">
            <v>0</v>
          </cell>
          <cell r="Q1283">
            <v>0</v>
          </cell>
          <cell r="R1283">
            <v>438920</v>
          </cell>
          <cell r="S1283">
            <v>6800</v>
          </cell>
          <cell r="T1283">
            <v>0</v>
          </cell>
          <cell r="U1283">
            <v>0</v>
          </cell>
          <cell r="V1283">
            <v>0</v>
          </cell>
          <cell r="W1283">
            <v>0</v>
          </cell>
          <cell r="X1283">
            <v>0</v>
          </cell>
          <cell r="Y1283">
            <v>0</v>
          </cell>
          <cell r="Z1283">
            <v>0</v>
          </cell>
          <cell r="AA1283">
            <v>0</v>
          </cell>
          <cell r="AB1283">
            <v>445720</v>
          </cell>
          <cell r="AC1283">
            <v>0</v>
          </cell>
          <cell r="AD1283">
            <v>0</v>
          </cell>
          <cell r="AE1283">
            <v>0</v>
          </cell>
          <cell r="AF1283">
            <v>0</v>
          </cell>
          <cell r="AG1283">
            <v>0</v>
          </cell>
          <cell r="AH1283">
            <v>0</v>
          </cell>
          <cell r="AI1283">
            <v>0</v>
          </cell>
          <cell r="AJ1283">
            <v>0</v>
          </cell>
          <cell r="AK1283">
            <v>0</v>
          </cell>
          <cell r="AL1283">
            <v>0</v>
          </cell>
          <cell r="AM1283">
            <v>0</v>
          </cell>
          <cell r="AN1283">
            <v>0</v>
          </cell>
          <cell r="AO1283">
            <v>0</v>
          </cell>
          <cell r="AP1283">
            <v>0</v>
          </cell>
          <cell r="AQ1283">
            <v>0</v>
          </cell>
          <cell r="AR1283">
            <v>0</v>
          </cell>
          <cell r="AS1283" t="e">
            <v>#REF!</v>
          </cell>
          <cell r="AU1283" t="str">
            <v/>
          </cell>
          <cell r="AV1283" t="str">
            <v/>
          </cell>
          <cell r="AW1283">
            <v>0</v>
          </cell>
          <cell r="AX1283">
            <v>0</v>
          </cell>
          <cell r="AY1283">
            <v>0</v>
          </cell>
          <cell r="AZ1283">
            <v>0</v>
          </cell>
          <cell r="BA1283">
            <v>0</v>
          </cell>
          <cell r="BB1283">
            <v>0</v>
          </cell>
          <cell r="BC1283">
            <v>0</v>
          </cell>
          <cell r="BD1283">
            <v>0</v>
          </cell>
          <cell r="BE1283">
            <v>0</v>
          </cell>
          <cell r="BF1283">
            <v>0</v>
          </cell>
          <cell r="BG1283" t="str">
            <v/>
          </cell>
          <cell r="BH1283">
            <v>0.7780039169002726</v>
          </cell>
        </row>
        <row r="1284">
          <cell r="A1284" t="str">
            <v>2081-079</v>
          </cell>
          <cell r="B1284" t="str">
            <v xml:space="preserve">BTA-TELEDATOS ZONA FRANCA                         </v>
          </cell>
          <cell r="C1284">
            <v>0</v>
          </cell>
          <cell r="D1284">
            <v>0</v>
          </cell>
          <cell r="E1284">
            <v>0</v>
          </cell>
          <cell r="F1284">
            <v>0</v>
          </cell>
          <cell r="G1284">
            <v>0</v>
          </cell>
          <cell r="H1284">
            <v>0</v>
          </cell>
          <cell r="I1284">
            <v>0</v>
          </cell>
          <cell r="J1284">
            <v>0</v>
          </cell>
          <cell r="K1284">
            <v>0</v>
          </cell>
          <cell r="L1284">
            <v>0</v>
          </cell>
          <cell r="M1284">
            <v>0</v>
          </cell>
          <cell r="N1284">
            <v>1737879</v>
          </cell>
          <cell r="O1284">
            <v>1737879</v>
          </cell>
          <cell r="P1284">
            <v>0</v>
          </cell>
          <cell r="Q1284">
            <v>0</v>
          </cell>
          <cell r="R1284">
            <v>1170000</v>
          </cell>
          <cell r="S1284">
            <v>0</v>
          </cell>
          <cell r="T1284">
            <v>0</v>
          </cell>
          <cell r="U1284">
            <v>0</v>
          </cell>
          <cell r="V1284">
            <v>0</v>
          </cell>
          <cell r="W1284">
            <v>0</v>
          </cell>
          <cell r="X1284">
            <v>0</v>
          </cell>
          <cell r="Y1284">
            <v>0</v>
          </cell>
          <cell r="Z1284">
            <v>0</v>
          </cell>
          <cell r="AA1284">
            <v>0</v>
          </cell>
          <cell r="AB1284">
            <v>1170000</v>
          </cell>
          <cell r="AC1284">
            <v>0</v>
          </cell>
          <cell r="AD1284">
            <v>0</v>
          </cell>
          <cell r="AE1284">
            <v>0</v>
          </cell>
          <cell r="AF1284">
            <v>0</v>
          </cell>
          <cell r="AG1284">
            <v>0</v>
          </cell>
          <cell r="AH1284">
            <v>0</v>
          </cell>
          <cell r="AI1284">
            <v>0</v>
          </cell>
          <cell r="AJ1284">
            <v>0</v>
          </cell>
          <cell r="AK1284">
            <v>0</v>
          </cell>
          <cell r="AL1284">
            <v>0</v>
          </cell>
          <cell r="AM1284">
            <v>0</v>
          </cell>
          <cell r="AN1284">
            <v>0</v>
          </cell>
          <cell r="AO1284">
            <v>1887928</v>
          </cell>
          <cell r="AP1284">
            <v>0</v>
          </cell>
          <cell r="AQ1284">
            <v>0</v>
          </cell>
          <cell r="AR1284">
            <v>0</v>
          </cell>
          <cell r="AS1284" t="e">
            <v>#REF!</v>
          </cell>
          <cell r="AU1284" t="str">
            <v/>
          </cell>
          <cell r="AV1284" t="str">
            <v/>
          </cell>
          <cell r="AW1284">
            <v>0</v>
          </cell>
          <cell r="AX1284">
            <v>0</v>
          </cell>
          <cell r="AY1284">
            <v>0</v>
          </cell>
          <cell r="AZ1284">
            <v>0</v>
          </cell>
          <cell r="BA1284">
            <v>0</v>
          </cell>
          <cell r="BB1284">
            <v>0</v>
          </cell>
          <cell r="BC1284">
            <v>0</v>
          </cell>
          <cell r="BD1284">
            <v>0</v>
          </cell>
          <cell r="BE1284">
            <v>0</v>
          </cell>
          <cell r="BF1284">
            <v>0</v>
          </cell>
          <cell r="BG1284" t="str">
            <v/>
          </cell>
          <cell r="BH1284">
            <v>0.67323444267408716</v>
          </cell>
        </row>
        <row r="1285">
          <cell r="A1285" t="str">
            <v>2081-080</v>
          </cell>
          <cell r="B1285" t="str">
            <v xml:space="preserve">BTA-TELEDATOS ZONA FRANCA                         </v>
          </cell>
          <cell r="C1285">
            <v>0</v>
          </cell>
          <cell r="D1285">
            <v>0</v>
          </cell>
          <cell r="E1285">
            <v>0</v>
          </cell>
          <cell r="F1285">
            <v>0</v>
          </cell>
          <cell r="G1285">
            <v>0</v>
          </cell>
          <cell r="H1285">
            <v>12722519</v>
          </cell>
          <cell r="I1285">
            <v>0</v>
          </cell>
          <cell r="J1285">
            <v>0</v>
          </cell>
          <cell r="K1285">
            <v>0</v>
          </cell>
          <cell r="L1285">
            <v>0</v>
          </cell>
          <cell r="M1285">
            <v>0</v>
          </cell>
          <cell r="N1285">
            <v>0</v>
          </cell>
          <cell r="O1285">
            <v>12722519</v>
          </cell>
          <cell r="P1285">
            <v>0</v>
          </cell>
          <cell r="Q1285">
            <v>2657216</v>
          </cell>
          <cell r="R1285">
            <v>1339688</v>
          </cell>
          <cell r="S1285">
            <v>256011</v>
          </cell>
          <cell r="T1285">
            <v>0</v>
          </cell>
          <cell r="U1285">
            <v>2135000</v>
          </cell>
          <cell r="V1285">
            <v>0</v>
          </cell>
          <cell r="W1285">
            <v>0</v>
          </cell>
          <cell r="X1285">
            <v>0</v>
          </cell>
          <cell r="Y1285">
            <v>0</v>
          </cell>
          <cell r="Z1285">
            <v>0</v>
          </cell>
          <cell r="AA1285">
            <v>0</v>
          </cell>
          <cell r="AB1285">
            <v>6387915</v>
          </cell>
          <cell r="AC1285">
            <v>0</v>
          </cell>
          <cell r="AD1285">
            <v>0</v>
          </cell>
          <cell r="AE1285">
            <v>0</v>
          </cell>
          <cell r="AF1285">
            <v>0</v>
          </cell>
          <cell r="AG1285">
            <v>0</v>
          </cell>
          <cell r="AH1285">
            <v>0</v>
          </cell>
          <cell r="AI1285">
            <v>0</v>
          </cell>
          <cell r="AJ1285">
            <v>0</v>
          </cell>
          <cell r="AK1285">
            <v>0</v>
          </cell>
          <cell r="AL1285">
            <v>0</v>
          </cell>
          <cell r="AM1285">
            <v>0</v>
          </cell>
          <cell r="AN1285">
            <v>0</v>
          </cell>
          <cell r="AO1285">
            <v>0</v>
          </cell>
          <cell r="AP1285">
            <v>0</v>
          </cell>
          <cell r="AQ1285">
            <v>0</v>
          </cell>
          <cell r="AR1285">
            <v>0</v>
          </cell>
          <cell r="AS1285" t="e">
            <v>#REF!</v>
          </cell>
          <cell r="AU1285" t="str">
            <v/>
          </cell>
          <cell r="AV1285" t="str">
            <v/>
          </cell>
          <cell r="AW1285">
            <v>0</v>
          </cell>
          <cell r="AX1285">
            <v>0</v>
          </cell>
          <cell r="AY1285">
            <v>0</v>
          </cell>
          <cell r="AZ1285">
            <v>0</v>
          </cell>
          <cell r="BA1285">
            <v>0</v>
          </cell>
          <cell r="BB1285">
            <v>0</v>
          </cell>
          <cell r="BC1285">
            <v>0</v>
          </cell>
          <cell r="BD1285">
            <v>0</v>
          </cell>
          <cell r="BE1285">
            <v>0</v>
          </cell>
          <cell r="BF1285">
            <v>0</v>
          </cell>
          <cell r="BG1285" t="str">
            <v/>
          </cell>
          <cell r="BH1285">
            <v>0.50209514326526061</v>
          </cell>
        </row>
        <row r="1286">
          <cell r="A1286" t="str">
            <v>2081-081</v>
          </cell>
          <cell r="B1286" t="str">
            <v xml:space="preserve">BTA-CC SANTAFE                                    </v>
          </cell>
          <cell r="C1286">
            <v>0</v>
          </cell>
          <cell r="D1286">
            <v>0</v>
          </cell>
          <cell r="E1286">
            <v>0</v>
          </cell>
          <cell r="F1286">
            <v>0</v>
          </cell>
          <cell r="G1286">
            <v>0</v>
          </cell>
          <cell r="H1286">
            <v>3121944</v>
          </cell>
          <cell r="I1286">
            <v>0</v>
          </cell>
          <cell r="J1286">
            <v>0</v>
          </cell>
          <cell r="K1286">
            <v>0</v>
          </cell>
          <cell r="L1286">
            <v>0</v>
          </cell>
          <cell r="M1286">
            <v>0</v>
          </cell>
          <cell r="N1286">
            <v>0</v>
          </cell>
          <cell r="O1286">
            <v>3121944</v>
          </cell>
          <cell r="P1286">
            <v>0</v>
          </cell>
          <cell r="Q1286">
            <v>0</v>
          </cell>
          <cell r="R1286">
            <v>0</v>
          </cell>
          <cell r="S1286">
            <v>1968700</v>
          </cell>
          <cell r="T1286">
            <v>0</v>
          </cell>
          <cell r="U1286">
            <v>0</v>
          </cell>
          <cell r="V1286">
            <v>0</v>
          </cell>
          <cell r="W1286">
            <v>0</v>
          </cell>
          <cell r="X1286">
            <v>0</v>
          </cell>
          <cell r="Y1286">
            <v>0</v>
          </cell>
          <cell r="Z1286">
            <v>0</v>
          </cell>
          <cell r="AA1286">
            <v>0</v>
          </cell>
          <cell r="AB1286">
            <v>1968700</v>
          </cell>
          <cell r="AC1286">
            <v>0</v>
          </cell>
          <cell r="AD1286">
            <v>0</v>
          </cell>
          <cell r="AE1286">
            <v>0</v>
          </cell>
          <cell r="AF1286">
            <v>0</v>
          </cell>
          <cell r="AG1286">
            <v>0</v>
          </cell>
          <cell r="AH1286">
            <v>0</v>
          </cell>
          <cell r="AI1286">
            <v>0</v>
          </cell>
          <cell r="AJ1286">
            <v>0</v>
          </cell>
          <cell r="AK1286">
            <v>0</v>
          </cell>
          <cell r="AL1286">
            <v>0</v>
          </cell>
          <cell r="AM1286">
            <v>0</v>
          </cell>
          <cell r="AN1286">
            <v>0</v>
          </cell>
          <cell r="AO1286">
            <v>0</v>
          </cell>
          <cell r="AP1286">
            <v>0</v>
          </cell>
          <cell r="AQ1286">
            <v>0</v>
          </cell>
          <cell r="AR1286">
            <v>0</v>
          </cell>
          <cell r="AS1286" t="e">
            <v>#REF!</v>
          </cell>
          <cell r="AU1286" t="str">
            <v/>
          </cell>
          <cell r="AV1286" t="str">
            <v/>
          </cell>
          <cell r="AW1286">
            <v>0</v>
          </cell>
          <cell r="AX1286">
            <v>0</v>
          </cell>
          <cell r="AY1286">
            <v>0</v>
          </cell>
          <cell r="AZ1286">
            <v>0</v>
          </cell>
          <cell r="BA1286">
            <v>0</v>
          </cell>
          <cell r="BB1286">
            <v>0</v>
          </cell>
          <cell r="BC1286">
            <v>0</v>
          </cell>
          <cell r="BD1286">
            <v>0</v>
          </cell>
          <cell r="BE1286">
            <v>0</v>
          </cell>
          <cell r="BF1286">
            <v>0</v>
          </cell>
          <cell r="BG1286" t="str">
            <v/>
          </cell>
          <cell r="BH1286">
            <v>0.63060067701406564</v>
          </cell>
        </row>
        <row r="1287">
          <cell r="A1287" t="str">
            <v>2081-082</v>
          </cell>
          <cell r="B1287" t="str">
            <v xml:space="preserve">BTA-KIMBERLY CL94                                 </v>
          </cell>
          <cell r="C1287">
            <v>0</v>
          </cell>
          <cell r="D1287">
            <v>0</v>
          </cell>
          <cell r="E1287">
            <v>0</v>
          </cell>
          <cell r="F1287">
            <v>0</v>
          </cell>
          <cell r="G1287">
            <v>0</v>
          </cell>
          <cell r="H1287">
            <v>0</v>
          </cell>
          <cell r="I1287">
            <v>0</v>
          </cell>
          <cell r="J1287">
            <v>0</v>
          </cell>
          <cell r="K1287">
            <v>0</v>
          </cell>
          <cell r="L1287">
            <v>1719405</v>
          </cell>
          <cell r="M1287">
            <v>0</v>
          </cell>
          <cell r="N1287">
            <v>0</v>
          </cell>
          <cell r="O1287">
            <v>1719405</v>
          </cell>
          <cell r="P1287">
            <v>0</v>
          </cell>
          <cell r="Q1287">
            <v>0</v>
          </cell>
          <cell r="R1287">
            <v>501185</v>
          </cell>
          <cell r="S1287">
            <v>70000</v>
          </cell>
          <cell r="T1287">
            <v>0</v>
          </cell>
          <cell r="U1287">
            <v>0</v>
          </cell>
          <cell r="V1287">
            <v>0</v>
          </cell>
          <cell r="W1287">
            <v>0</v>
          </cell>
          <cell r="X1287">
            <v>0</v>
          </cell>
          <cell r="Y1287">
            <v>0</v>
          </cell>
          <cell r="Z1287">
            <v>0</v>
          </cell>
          <cell r="AA1287">
            <v>0</v>
          </cell>
          <cell r="AB1287">
            <v>571185</v>
          </cell>
          <cell r="AC1287">
            <v>0</v>
          </cell>
          <cell r="AD1287">
            <v>0</v>
          </cell>
          <cell r="AE1287">
            <v>0</v>
          </cell>
          <cell r="AF1287">
            <v>0</v>
          </cell>
          <cell r="AG1287">
            <v>0</v>
          </cell>
          <cell r="AH1287">
            <v>0</v>
          </cell>
          <cell r="AI1287">
            <v>0</v>
          </cell>
          <cell r="AJ1287">
            <v>0</v>
          </cell>
          <cell r="AK1287">
            <v>0</v>
          </cell>
          <cell r="AL1287">
            <v>0</v>
          </cell>
          <cell r="AM1287">
            <v>0</v>
          </cell>
          <cell r="AN1287">
            <v>0</v>
          </cell>
          <cell r="AO1287">
            <v>0</v>
          </cell>
          <cell r="AP1287">
            <v>0</v>
          </cell>
          <cell r="AQ1287">
            <v>0</v>
          </cell>
          <cell r="AR1287">
            <v>0</v>
          </cell>
          <cell r="AS1287" t="e">
            <v>#REF!</v>
          </cell>
          <cell r="AU1287" t="str">
            <v/>
          </cell>
          <cell r="AV1287" t="str">
            <v/>
          </cell>
          <cell r="AW1287">
            <v>0</v>
          </cell>
          <cell r="AX1287">
            <v>0</v>
          </cell>
          <cell r="AY1287">
            <v>0</v>
          </cell>
          <cell r="AZ1287">
            <v>0</v>
          </cell>
          <cell r="BA1287">
            <v>0</v>
          </cell>
          <cell r="BB1287">
            <v>0</v>
          </cell>
          <cell r="BC1287">
            <v>0</v>
          </cell>
          <cell r="BD1287">
            <v>0</v>
          </cell>
          <cell r="BE1287">
            <v>0</v>
          </cell>
          <cell r="BF1287">
            <v>0</v>
          </cell>
          <cell r="BG1287" t="str">
            <v/>
          </cell>
          <cell r="BH1287">
            <v>0.33219922007903896</v>
          </cell>
        </row>
        <row r="1288">
          <cell r="A1288" t="str">
            <v>2081-083</v>
          </cell>
          <cell r="B1288" t="str">
            <v xml:space="preserve">BTA-POLITECNICO CL65                              </v>
          </cell>
          <cell r="C1288">
            <v>0</v>
          </cell>
          <cell r="D1288">
            <v>0</v>
          </cell>
          <cell r="E1288">
            <v>0</v>
          </cell>
          <cell r="F1288">
            <v>2996600</v>
          </cell>
          <cell r="G1288">
            <v>0</v>
          </cell>
          <cell r="H1288">
            <v>0</v>
          </cell>
          <cell r="I1288">
            <v>0</v>
          </cell>
          <cell r="J1288">
            <v>0</v>
          </cell>
          <cell r="K1288">
            <v>0</v>
          </cell>
          <cell r="L1288">
            <v>0</v>
          </cell>
          <cell r="M1288">
            <v>0</v>
          </cell>
          <cell r="N1288">
            <v>0</v>
          </cell>
          <cell r="O1288">
            <v>2996600</v>
          </cell>
          <cell r="P1288">
            <v>0</v>
          </cell>
          <cell r="Q1288">
            <v>0</v>
          </cell>
          <cell r="R1288">
            <v>1045919</v>
          </cell>
          <cell r="S1288">
            <v>56350</v>
          </cell>
          <cell r="T1288">
            <v>0</v>
          </cell>
          <cell r="U1288">
            <v>0</v>
          </cell>
          <cell r="V1288">
            <v>0</v>
          </cell>
          <cell r="W1288">
            <v>0</v>
          </cell>
          <cell r="X1288">
            <v>0</v>
          </cell>
          <cell r="Y1288">
            <v>0</v>
          </cell>
          <cell r="Z1288">
            <v>0</v>
          </cell>
          <cell r="AA1288">
            <v>0</v>
          </cell>
          <cell r="AB1288">
            <v>1102269</v>
          </cell>
          <cell r="AC1288">
            <v>0</v>
          </cell>
          <cell r="AD1288">
            <v>0</v>
          </cell>
          <cell r="AE1288">
            <v>0</v>
          </cell>
          <cell r="AF1288">
            <v>0</v>
          </cell>
          <cell r="AG1288">
            <v>0</v>
          </cell>
          <cell r="AH1288">
            <v>0</v>
          </cell>
          <cell r="AI1288">
            <v>0</v>
          </cell>
          <cell r="AJ1288">
            <v>0</v>
          </cell>
          <cell r="AK1288">
            <v>0</v>
          </cell>
          <cell r="AL1288">
            <v>0</v>
          </cell>
          <cell r="AM1288">
            <v>0</v>
          </cell>
          <cell r="AN1288">
            <v>0</v>
          </cell>
          <cell r="AO1288">
            <v>0</v>
          </cell>
          <cell r="AP1288">
            <v>0</v>
          </cell>
          <cell r="AQ1288">
            <v>0</v>
          </cell>
          <cell r="AR1288">
            <v>0</v>
          </cell>
          <cell r="AS1288" t="e">
            <v>#REF!</v>
          </cell>
          <cell r="AU1288" t="str">
            <v/>
          </cell>
          <cell r="AV1288" t="str">
            <v/>
          </cell>
          <cell r="AW1288">
            <v>0</v>
          </cell>
          <cell r="AX1288">
            <v>0</v>
          </cell>
          <cell r="AY1288">
            <v>0</v>
          </cell>
          <cell r="AZ1288">
            <v>0</v>
          </cell>
          <cell r="BA1288">
            <v>0</v>
          </cell>
          <cell r="BB1288">
            <v>0</v>
          </cell>
          <cell r="BC1288">
            <v>0</v>
          </cell>
          <cell r="BD1288">
            <v>0</v>
          </cell>
          <cell r="BE1288">
            <v>0</v>
          </cell>
          <cell r="BF1288">
            <v>0</v>
          </cell>
          <cell r="BG1288" t="str">
            <v/>
          </cell>
          <cell r="BH1288">
            <v>0.36783988520323035</v>
          </cell>
        </row>
        <row r="1289">
          <cell r="A1289" t="str">
            <v>2081-084</v>
          </cell>
          <cell r="B1289" t="str">
            <v xml:space="preserve">BTA-GRAN ESTACION C. C. P                         </v>
          </cell>
          <cell r="C1289">
            <v>0</v>
          </cell>
          <cell r="D1289">
            <v>0</v>
          </cell>
          <cell r="E1289">
            <v>0</v>
          </cell>
          <cell r="F1289">
            <v>0</v>
          </cell>
          <cell r="G1289">
            <v>1211496</v>
          </cell>
          <cell r="H1289">
            <v>0</v>
          </cell>
          <cell r="I1289">
            <v>0</v>
          </cell>
          <cell r="J1289">
            <v>0</v>
          </cell>
          <cell r="K1289">
            <v>0</v>
          </cell>
          <cell r="L1289">
            <v>0</v>
          </cell>
          <cell r="M1289">
            <v>0</v>
          </cell>
          <cell r="N1289">
            <v>0</v>
          </cell>
          <cell r="O1289">
            <v>1211496</v>
          </cell>
          <cell r="P1289">
            <v>0</v>
          </cell>
          <cell r="Q1289">
            <v>0</v>
          </cell>
          <cell r="R1289">
            <v>926000</v>
          </cell>
          <cell r="S1289">
            <v>535200</v>
          </cell>
          <cell r="T1289">
            <v>0</v>
          </cell>
          <cell r="U1289">
            <v>0</v>
          </cell>
          <cell r="V1289">
            <v>0</v>
          </cell>
          <cell r="W1289">
            <v>0</v>
          </cell>
          <cell r="X1289">
            <v>0</v>
          </cell>
          <cell r="Y1289">
            <v>0</v>
          </cell>
          <cell r="Z1289">
            <v>0</v>
          </cell>
          <cell r="AA1289">
            <v>0</v>
          </cell>
          <cell r="AB1289">
            <v>1461200</v>
          </cell>
          <cell r="AC1289">
            <v>0</v>
          </cell>
          <cell r="AD1289">
            <v>0</v>
          </cell>
          <cell r="AE1289">
            <v>0</v>
          </cell>
          <cell r="AF1289">
            <v>0</v>
          </cell>
          <cell r="AG1289">
            <v>0</v>
          </cell>
          <cell r="AH1289">
            <v>0</v>
          </cell>
          <cell r="AI1289">
            <v>0</v>
          </cell>
          <cell r="AJ1289">
            <v>0</v>
          </cell>
          <cell r="AK1289">
            <v>0</v>
          </cell>
          <cell r="AL1289">
            <v>0</v>
          </cell>
          <cell r="AM1289">
            <v>0</v>
          </cell>
          <cell r="AN1289">
            <v>0</v>
          </cell>
          <cell r="AO1289">
            <v>0</v>
          </cell>
          <cell r="AP1289">
            <v>0</v>
          </cell>
          <cell r="AQ1289">
            <v>0</v>
          </cell>
          <cell r="AR1289">
            <v>0</v>
          </cell>
          <cell r="AS1289" t="e">
            <v>#REF!</v>
          </cell>
          <cell r="AU1289" t="str">
            <v/>
          </cell>
          <cell r="AV1289" t="str">
            <v/>
          </cell>
          <cell r="AW1289">
            <v>0</v>
          </cell>
          <cell r="AX1289">
            <v>0</v>
          </cell>
          <cell r="AY1289">
            <v>0</v>
          </cell>
          <cell r="AZ1289">
            <v>0</v>
          </cell>
          <cell r="BA1289">
            <v>0</v>
          </cell>
          <cell r="BB1289">
            <v>0</v>
          </cell>
          <cell r="BC1289">
            <v>0</v>
          </cell>
          <cell r="BD1289">
            <v>0</v>
          </cell>
          <cell r="BE1289">
            <v>0</v>
          </cell>
          <cell r="BF1289">
            <v>0</v>
          </cell>
          <cell r="BG1289" t="str">
            <v/>
          </cell>
          <cell r="BH1289">
            <v>1.2061121126276935</v>
          </cell>
        </row>
        <row r="1290">
          <cell r="A1290" t="str">
            <v>2081-085</v>
          </cell>
          <cell r="B1290" t="str">
            <v xml:space="preserve">BTA-GRAN ESTACION                                 </v>
          </cell>
          <cell r="C1290">
            <v>0</v>
          </cell>
          <cell r="D1290">
            <v>0</v>
          </cell>
          <cell r="E1290">
            <v>0</v>
          </cell>
          <cell r="F1290">
            <v>0</v>
          </cell>
          <cell r="G1290">
            <v>331761</v>
          </cell>
          <cell r="H1290">
            <v>0</v>
          </cell>
          <cell r="I1290">
            <v>0</v>
          </cell>
          <cell r="J1290">
            <v>0</v>
          </cell>
          <cell r="K1290">
            <v>0</v>
          </cell>
          <cell r="L1290">
            <v>0</v>
          </cell>
          <cell r="M1290">
            <v>0</v>
          </cell>
          <cell r="N1290">
            <v>0</v>
          </cell>
          <cell r="O1290">
            <v>331761</v>
          </cell>
          <cell r="P1290">
            <v>0</v>
          </cell>
          <cell r="Q1290">
            <v>0</v>
          </cell>
          <cell r="R1290">
            <v>0</v>
          </cell>
          <cell r="S1290">
            <v>27419.47</v>
          </cell>
          <cell r="T1290">
            <v>39059</v>
          </cell>
          <cell r="U1290">
            <v>0</v>
          </cell>
          <cell r="V1290">
            <v>0</v>
          </cell>
          <cell r="W1290">
            <v>0</v>
          </cell>
          <cell r="X1290">
            <v>0</v>
          </cell>
          <cell r="Y1290">
            <v>0</v>
          </cell>
          <cell r="Z1290">
            <v>0</v>
          </cell>
          <cell r="AA1290">
            <v>0</v>
          </cell>
          <cell r="AB1290">
            <v>66478.47</v>
          </cell>
          <cell r="AC1290">
            <v>0</v>
          </cell>
          <cell r="AD1290">
            <v>0</v>
          </cell>
          <cell r="AE1290">
            <v>0</v>
          </cell>
          <cell r="AF1290">
            <v>0</v>
          </cell>
          <cell r="AG1290">
            <v>0</v>
          </cell>
          <cell r="AH1290">
            <v>0</v>
          </cell>
          <cell r="AI1290">
            <v>0</v>
          </cell>
          <cell r="AJ1290">
            <v>0</v>
          </cell>
          <cell r="AK1290">
            <v>0</v>
          </cell>
          <cell r="AL1290">
            <v>0</v>
          </cell>
          <cell r="AM1290">
            <v>0</v>
          </cell>
          <cell r="AN1290">
            <v>0</v>
          </cell>
          <cell r="AO1290">
            <v>0</v>
          </cell>
          <cell r="AP1290">
            <v>0</v>
          </cell>
          <cell r="AQ1290">
            <v>0</v>
          </cell>
          <cell r="AR1290">
            <v>0</v>
          </cell>
          <cell r="AS1290" t="e">
            <v>#REF!</v>
          </cell>
          <cell r="AU1290" t="str">
            <v/>
          </cell>
          <cell r="AV1290" t="str">
            <v/>
          </cell>
          <cell r="AW1290">
            <v>0</v>
          </cell>
          <cell r="AX1290">
            <v>0</v>
          </cell>
          <cell r="AY1290">
            <v>0</v>
          </cell>
          <cell r="AZ1290">
            <v>0</v>
          </cell>
          <cell r="BA1290">
            <v>0</v>
          </cell>
          <cell r="BB1290">
            <v>0</v>
          </cell>
          <cell r="BC1290">
            <v>0</v>
          </cell>
          <cell r="BD1290">
            <v>0</v>
          </cell>
          <cell r="BE1290">
            <v>0</v>
          </cell>
          <cell r="BF1290">
            <v>0</v>
          </cell>
          <cell r="BG1290" t="str">
            <v/>
          </cell>
          <cell r="BH1290">
            <v>0.20038060531527213</v>
          </cell>
        </row>
        <row r="1291">
          <cell r="A1291" t="str">
            <v>2081-086</v>
          </cell>
          <cell r="B1291" t="str">
            <v>BTA-GRAN ESTACION</v>
          </cell>
          <cell r="C1291">
            <v>0</v>
          </cell>
          <cell r="D1291">
            <v>0</v>
          </cell>
          <cell r="E1291">
            <v>0</v>
          </cell>
          <cell r="F1291">
            <v>0</v>
          </cell>
          <cell r="G1291">
            <v>0</v>
          </cell>
          <cell r="H1291">
            <v>2088630</v>
          </cell>
          <cell r="I1291">
            <v>0</v>
          </cell>
          <cell r="J1291">
            <v>0</v>
          </cell>
          <cell r="K1291">
            <v>0</v>
          </cell>
          <cell r="L1291">
            <v>0</v>
          </cell>
          <cell r="M1291">
            <v>0</v>
          </cell>
          <cell r="N1291">
            <v>0</v>
          </cell>
          <cell r="O1291">
            <v>2088630</v>
          </cell>
          <cell r="P1291">
            <v>0</v>
          </cell>
          <cell r="Q1291">
            <v>0</v>
          </cell>
          <cell r="R1291">
            <v>0</v>
          </cell>
          <cell r="S1291">
            <v>0</v>
          </cell>
          <cell r="T1291">
            <v>0</v>
          </cell>
          <cell r="U1291">
            <v>1452102</v>
          </cell>
          <cell r="V1291">
            <v>0</v>
          </cell>
          <cell r="W1291">
            <v>0</v>
          </cell>
          <cell r="X1291">
            <v>0</v>
          </cell>
          <cell r="Y1291">
            <v>0</v>
          </cell>
          <cell r="Z1291">
            <v>0</v>
          </cell>
          <cell r="AA1291">
            <v>0</v>
          </cell>
          <cell r="AB1291">
            <v>1452102</v>
          </cell>
          <cell r="AC1291">
            <v>0</v>
          </cell>
          <cell r="AD1291">
            <v>0</v>
          </cell>
          <cell r="AE1291">
            <v>0</v>
          </cell>
          <cell r="AF1291">
            <v>0</v>
          </cell>
          <cell r="AG1291">
            <v>0</v>
          </cell>
          <cell r="AH1291">
            <v>0</v>
          </cell>
          <cell r="AI1291">
            <v>0</v>
          </cell>
          <cell r="AJ1291">
            <v>0</v>
          </cell>
          <cell r="AK1291">
            <v>0</v>
          </cell>
          <cell r="AL1291">
            <v>0</v>
          </cell>
          <cell r="AM1291">
            <v>0</v>
          </cell>
          <cell r="AN1291">
            <v>0</v>
          </cell>
          <cell r="AO1291">
            <v>0</v>
          </cell>
          <cell r="AP1291">
            <v>0</v>
          </cell>
          <cell r="AQ1291">
            <v>0</v>
          </cell>
          <cell r="AR1291">
            <v>0</v>
          </cell>
          <cell r="AS1291" t="e">
            <v>#REF!</v>
          </cell>
          <cell r="AU1291" t="str">
            <v/>
          </cell>
          <cell r="AV1291" t="str">
            <v/>
          </cell>
          <cell r="AW1291">
            <v>0</v>
          </cell>
          <cell r="AX1291">
            <v>0</v>
          </cell>
          <cell r="AY1291">
            <v>0</v>
          </cell>
          <cell r="AZ1291">
            <v>0</v>
          </cell>
          <cell r="BA1291">
            <v>0</v>
          </cell>
          <cell r="BB1291">
            <v>0</v>
          </cell>
          <cell r="BC1291">
            <v>0</v>
          </cell>
          <cell r="BD1291">
            <v>0</v>
          </cell>
          <cell r="BE1291">
            <v>0</v>
          </cell>
          <cell r="BF1291">
            <v>0</v>
          </cell>
          <cell r="BG1291" t="str">
            <v/>
          </cell>
          <cell r="BH1291">
            <v>0.69524137831975985</v>
          </cell>
        </row>
        <row r="1292">
          <cell r="A1292" t="str">
            <v>2081-087</v>
          </cell>
          <cell r="B1292" t="str">
            <v xml:space="preserve">BTA-GRAN ESTACION                                 </v>
          </cell>
          <cell r="C1292">
            <v>0</v>
          </cell>
          <cell r="D1292">
            <v>0</v>
          </cell>
          <cell r="E1292">
            <v>0</v>
          </cell>
          <cell r="F1292">
            <v>0</v>
          </cell>
          <cell r="G1292">
            <v>0</v>
          </cell>
          <cell r="H1292">
            <v>2326396</v>
          </cell>
          <cell r="I1292">
            <v>0</v>
          </cell>
          <cell r="J1292">
            <v>0</v>
          </cell>
          <cell r="K1292">
            <v>0</v>
          </cell>
          <cell r="L1292">
            <v>0</v>
          </cell>
          <cell r="M1292">
            <v>0</v>
          </cell>
          <cell r="N1292">
            <v>0</v>
          </cell>
          <cell r="O1292">
            <v>2326396</v>
          </cell>
          <cell r="P1292">
            <v>0</v>
          </cell>
          <cell r="Q1292">
            <v>0</v>
          </cell>
          <cell r="R1292">
            <v>0</v>
          </cell>
          <cell r="S1292">
            <v>1430000</v>
          </cell>
          <cell r="T1292">
            <v>73283</v>
          </cell>
          <cell r="U1292">
            <v>2369</v>
          </cell>
          <cell r="V1292">
            <v>0</v>
          </cell>
          <cell r="W1292">
            <v>0</v>
          </cell>
          <cell r="X1292">
            <v>0</v>
          </cell>
          <cell r="Y1292">
            <v>0</v>
          </cell>
          <cell r="Z1292">
            <v>0</v>
          </cell>
          <cell r="AA1292">
            <v>0</v>
          </cell>
          <cell r="AB1292">
            <v>1505652</v>
          </cell>
          <cell r="AC1292">
            <v>0</v>
          </cell>
          <cell r="AD1292">
            <v>0</v>
          </cell>
          <cell r="AE1292">
            <v>0</v>
          </cell>
          <cell r="AF1292">
            <v>0</v>
          </cell>
          <cell r="AG1292">
            <v>0</v>
          </cell>
          <cell r="AH1292">
            <v>0</v>
          </cell>
          <cell r="AI1292">
            <v>0</v>
          </cell>
          <cell r="AJ1292">
            <v>0</v>
          </cell>
          <cell r="AK1292">
            <v>0</v>
          </cell>
          <cell r="AL1292">
            <v>0</v>
          </cell>
          <cell r="AM1292">
            <v>0</v>
          </cell>
          <cell r="AN1292">
            <v>0</v>
          </cell>
          <cell r="AO1292">
            <v>0</v>
          </cell>
          <cell r="AP1292">
            <v>0</v>
          </cell>
          <cell r="AQ1292">
            <v>0</v>
          </cell>
          <cell r="AR1292">
            <v>0</v>
          </cell>
          <cell r="AS1292" t="e">
            <v>#REF!</v>
          </cell>
          <cell r="AU1292" t="str">
            <v/>
          </cell>
          <cell r="AV1292" t="str">
            <v/>
          </cell>
          <cell r="AW1292">
            <v>0</v>
          </cell>
          <cell r="AX1292">
            <v>0</v>
          </cell>
          <cell r="AY1292">
            <v>0</v>
          </cell>
          <cell r="AZ1292">
            <v>0</v>
          </cell>
          <cell r="BA1292">
            <v>0</v>
          </cell>
          <cell r="BB1292">
            <v>0</v>
          </cell>
          <cell r="BC1292">
            <v>0</v>
          </cell>
          <cell r="BD1292">
            <v>0</v>
          </cell>
          <cell r="BE1292">
            <v>0</v>
          </cell>
          <cell r="BF1292">
            <v>0</v>
          </cell>
          <cell r="BG1292" t="str">
            <v/>
          </cell>
          <cell r="BH1292">
            <v>0.64720365750284992</v>
          </cell>
        </row>
        <row r="1293">
          <cell r="A1293" t="str">
            <v>2081-088</v>
          </cell>
          <cell r="B1293" t="str">
            <v xml:space="preserve">BTA-GRAN ESTACION T05                             </v>
          </cell>
          <cell r="C1293">
            <v>0</v>
          </cell>
          <cell r="D1293">
            <v>0</v>
          </cell>
          <cell r="E1293">
            <v>0</v>
          </cell>
          <cell r="F1293">
            <v>1611182</v>
          </cell>
          <cell r="G1293">
            <v>0</v>
          </cell>
          <cell r="H1293">
            <v>0</v>
          </cell>
          <cell r="I1293">
            <v>0</v>
          </cell>
          <cell r="J1293">
            <v>0</v>
          </cell>
          <cell r="K1293">
            <v>0</v>
          </cell>
          <cell r="L1293">
            <v>0</v>
          </cell>
          <cell r="M1293">
            <v>0</v>
          </cell>
          <cell r="N1293">
            <v>0</v>
          </cell>
          <cell r="O1293">
            <v>1611182</v>
          </cell>
          <cell r="P1293">
            <v>0</v>
          </cell>
          <cell r="Q1293">
            <v>0</v>
          </cell>
          <cell r="R1293">
            <v>0</v>
          </cell>
          <cell r="S1293">
            <v>0</v>
          </cell>
          <cell r="T1293">
            <v>0</v>
          </cell>
          <cell r="U1293">
            <v>0</v>
          </cell>
          <cell r="V1293">
            <v>0</v>
          </cell>
          <cell r="W1293">
            <v>0</v>
          </cell>
          <cell r="X1293">
            <v>0</v>
          </cell>
          <cell r="Y1293">
            <v>0</v>
          </cell>
          <cell r="Z1293">
            <v>0</v>
          </cell>
          <cell r="AA1293">
            <v>0</v>
          </cell>
          <cell r="AB1293">
            <v>0</v>
          </cell>
          <cell r="AC1293">
            <v>0</v>
          </cell>
          <cell r="AD1293">
            <v>0</v>
          </cell>
          <cell r="AE1293">
            <v>0</v>
          </cell>
          <cell r="AF1293">
            <v>0</v>
          </cell>
          <cell r="AG1293">
            <v>0</v>
          </cell>
          <cell r="AH1293">
            <v>0</v>
          </cell>
          <cell r="AI1293">
            <v>0</v>
          </cell>
          <cell r="AJ1293">
            <v>0</v>
          </cell>
          <cell r="AK1293">
            <v>0</v>
          </cell>
          <cell r="AL1293">
            <v>0</v>
          </cell>
          <cell r="AM1293">
            <v>0</v>
          </cell>
          <cell r="AN1293">
            <v>0</v>
          </cell>
          <cell r="AO1293">
            <v>0</v>
          </cell>
          <cell r="AP1293">
            <v>0</v>
          </cell>
          <cell r="AQ1293">
            <v>0</v>
          </cell>
          <cell r="AR1293">
            <v>0</v>
          </cell>
          <cell r="AS1293" t="e">
            <v>#REF!</v>
          </cell>
          <cell r="AU1293" t="str">
            <v/>
          </cell>
          <cell r="AV1293" t="str">
            <v/>
          </cell>
          <cell r="AW1293">
            <v>0</v>
          </cell>
          <cell r="AX1293">
            <v>0</v>
          </cell>
          <cell r="AY1293">
            <v>0</v>
          </cell>
          <cell r="AZ1293">
            <v>0</v>
          </cell>
          <cell r="BA1293">
            <v>0</v>
          </cell>
          <cell r="BB1293">
            <v>0</v>
          </cell>
          <cell r="BC1293">
            <v>0</v>
          </cell>
          <cell r="BD1293">
            <v>0</v>
          </cell>
          <cell r="BE1293">
            <v>0</v>
          </cell>
          <cell r="BF1293">
            <v>0</v>
          </cell>
          <cell r="BG1293" t="str">
            <v/>
          </cell>
          <cell r="BH1293">
            <v>0</v>
          </cell>
        </row>
        <row r="1294">
          <cell r="A1294" t="str">
            <v>2081-089</v>
          </cell>
          <cell r="B1294" t="str">
            <v xml:space="preserve">BTA-TELEDATOS Z.F.                                </v>
          </cell>
          <cell r="C1294">
            <v>0</v>
          </cell>
          <cell r="D1294">
            <v>0</v>
          </cell>
          <cell r="E1294">
            <v>0</v>
          </cell>
          <cell r="F1294">
            <v>0</v>
          </cell>
          <cell r="G1294">
            <v>0</v>
          </cell>
          <cell r="H1294">
            <v>0</v>
          </cell>
          <cell r="I1294">
            <v>2524224</v>
          </cell>
          <cell r="J1294">
            <v>0</v>
          </cell>
          <cell r="K1294">
            <v>0</v>
          </cell>
          <cell r="L1294">
            <v>0</v>
          </cell>
          <cell r="M1294">
            <v>0</v>
          </cell>
          <cell r="N1294">
            <v>0</v>
          </cell>
          <cell r="O1294">
            <v>2524224</v>
          </cell>
          <cell r="P1294">
            <v>0</v>
          </cell>
          <cell r="Q1294">
            <v>0</v>
          </cell>
          <cell r="R1294">
            <v>0</v>
          </cell>
          <cell r="S1294">
            <v>83723</v>
          </cell>
          <cell r="T1294">
            <v>0</v>
          </cell>
          <cell r="U1294">
            <v>1428000</v>
          </cell>
          <cell r="V1294">
            <v>0</v>
          </cell>
          <cell r="W1294">
            <v>0</v>
          </cell>
          <cell r="X1294">
            <v>0</v>
          </cell>
          <cell r="Y1294">
            <v>0</v>
          </cell>
          <cell r="Z1294">
            <v>0</v>
          </cell>
          <cell r="AA1294">
            <v>0</v>
          </cell>
          <cell r="AB1294">
            <v>1511723</v>
          </cell>
          <cell r="AC1294">
            <v>0</v>
          </cell>
          <cell r="AD1294">
            <v>0</v>
          </cell>
          <cell r="AE1294">
            <v>0</v>
          </cell>
          <cell r="AF1294">
            <v>0</v>
          </cell>
          <cell r="AG1294">
            <v>0</v>
          </cell>
          <cell r="AH1294">
            <v>0</v>
          </cell>
          <cell r="AI1294">
            <v>0</v>
          </cell>
          <cell r="AJ1294">
            <v>0</v>
          </cell>
          <cell r="AK1294">
            <v>0</v>
          </cell>
          <cell r="AL1294">
            <v>0</v>
          </cell>
          <cell r="AM1294">
            <v>0</v>
          </cell>
          <cell r="AN1294">
            <v>0</v>
          </cell>
          <cell r="AO1294">
            <v>0</v>
          </cell>
          <cell r="AP1294">
            <v>0</v>
          </cell>
          <cell r="AQ1294">
            <v>0</v>
          </cell>
          <cell r="AR1294">
            <v>0</v>
          </cell>
          <cell r="AS1294" t="e">
            <v>#REF!</v>
          </cell>
          <cell r="AU1294" t="str">
            <v/>
          </cell>
          <cell r="AV1294" t="str">
            <v/>
          </cell>
          <cell r="AW1294">
            <v>0</v>
          </cell>
          <cell r="AX1294">
            <v>0</v>
          </cell>
          <cell r="AY1294">
            <v>0</v>
          </cell>
          <cell r="AZ1294">
            <v>0</v>
          </cell>
          <cell r="BA1294">
            <v>0</v>
          </cell>
          <cell r="BB1294">
            <v>0</v>
          </cell>
          <cell r="BC1294">
            <v>0</v>
          </cell>
          <cell r="BD1294">
            <v>0</v>
          </cell>
          <cell r="BE1294">
            <v>0</v>
          </cell>
          <cell r="BF1294">
            <v>0</v>
          </cell>
          <cell r="BG1294" t="str">
            <v/>
          </cell>
          <cell r="BH1294">
            <v>0.59888623196673507</v>
          </cell>
        </row>
        <row r="1295">
          <cell r="A1295" t="str">
            <v>2081-090</v>
          </cell>
          <cell r="B1295" t="str">
            <v xml:space="preserve">BTA-TELEDATOS Z.F.                                </v>
          </cell>
          <cell r="C1295">
            <v>0</v>
          </cell>
          <cell r="D1295">
            <v>0</v>
          </cell>
          <cell r="E1295">
            <v>0</v>
          </cell>
          <cell r="F1295">
            <v>0</v>
          </cell>
          <cell r="G1295">
            <v>0</v>
          </cell>
          <cell r="H1295">
            <v>0</v>
          </cell>
          <cell r="I1295">
            <v>2301824</v>
          </cell>
          <cell r="J1295">
            <v>0</v>
          </cell>
          <cell r="K1295">
            <v>0</v>
          </cell>
          <cell r="L1295">
            <v>0</v>
          </cell>
          <cell r="M1295">
            <v>0</v>
          </cell>
          <cell r="N1295">
            <v>0</v>
          </cell>
          <cell r="O1295">
            <v>2301824</v>
          </cell>
          <cell r="P1295">
            <v>0</v>
          </cell>
          <cell r="Q1295">
            <v>0</v>
          </cell>
          <cell r="R1295">
            <v>0</v>
          </cell>
          <cell r="S1295">
            <v>0</v>
          </cell>
          <cell r="T1295">
            <v>550000</v>
          </cell>
          <cell r="U1295">
            <v>0</v>
          </cell>
          <cell r="V1295">
            <v>0</v>
          </cell>
          <cell r="W1295">
            <v>0</v>
          </cell>
          <cell r="X1295">
            <v>0</v>
          </cell>
          <cell r="Y1295">
            <v>0</v>
          </cell>
          <cell r="Z1295">
            <v>0</v>
          </cell>
          <cell r="AA1295">
            <v>0</v>
          </cell>
          <cell r="AB1295">
            <v>550000</v>
          </cell>
          <cell r="AC1295">
            <v>0</v>
          </cell>
          <cell r="AD1295">
            <v>0</v>
          </cell>
          <cell r="AE1295">
            <v>0</v>
          </cell>
          <cell r="AF1295">
            <v>0</v>
          </cell>
          <cell r="AG1295">
            <v>0</v>
          </cell>
          <cell r="AH1295">
            <v>0</v>
          </cell>
          <cell r="AI1295">
            <v>0</v>
          </cell>
          <cell r="AJ1295">
            <v>0</v>
          </cell>
          <cell r="AK1295">
            <v>0</v>
          </cell>
          <cell r="AL1295">
            <v>0</v>
          </cell>
          <cell r="AM1295">
            <v>0</v>
          </cell>
          <cell r="AN1295">
            <v>0</v>
          </cell>
          <cell r="AO1295">
            <v>0</v>
          </cell>
          <cell r="AP1295">
            <v>0</v>
          </cell>
          <cell r="AQ1295">
            <v>0</v>
          </cell>
          <cell r="AR1295">
            <v>0</v>
          </cell>
          <cell r="AS1295" t="e">
            <v>#REF!</v>
          </cell>
          <cell r="AU1295" t="str">
            <v/>
          </cell>
          <cell r="AV1295" t="str">
            <v/>
          </cell>
          <cell r="AW1295">
            <v>0</v>
          </cell>
          <cell r="AX1295">
            <v>0</v>
          </cell>
          <cell r="AY1295">
            <v>0</v>
          </cell>
          <cell r="AZ1295">
            <v>0</v>
          </cell>
          <cell r="BA1295">
            <v>0</v>
          </cell>
          <cell r="BB1295">
            <v>0</v>
          </cell>
          <cell r="BC1295">
            <v>0</v>
          </cell>
          <cell r="BD1295">
            <v>0</v>
          </cell>
          <cell r="BE1295">
            <v>0</v>
          </cell>
          <cell r="BF1295">
            <v>0</v>
          </cell>
          <cell r="BG1295" t="str">
            <v/>
          </cell>
          <cell r="BH1295">
            <v>0.23894094422510148</v>
          </cell>
        </row>
        <row r="1296">
          <cell r="A1296" t="str">
            <v>2081-091</v>
          </cell>
          <cell r="B1296" t="str">
            <v xml:space="preserve">BTA-GRAN ESTACION                                 </v>
          </cell>
          <cell r="C1296">
            <v>0</v>
          </cell>
          <cell r="D1296">
            <v>0</v>
          </cell>
          <cell r="E1296">
            <v>0</v>
          </cell>
          <cell r="F1296">
            <v>0</v>
          </cell>
          <cell r="G1296">
            <v>0</v>
          </cell>
          <cell r="H1296">
            <v>0</v>
          </cell>
          <cell r="I1296">
            <v>0</v>
          </cell>
          <cell r="J1296">
            <v>0</v>
          </cell>
          <cell r="K1296">
            <v>0</v>
          </cell>
          <cell r="L1296">
            <v>0</v>
          </cell>
          <cell r="M1296">
            <v>675175</v>
          </cell>
          <cell r="N1296">
            <v>0</v>
          </cell>
          <cell r="O1296">
            <v>675175</v>
          </cell>
          <cell r="P1296">
            <v>0</v>
          </cell>
          <cell r="Q1296">
            <v>0</v>
          </cell>
          <cell r="R1296">
            <v>0</v>
          </cell>
          <cell r="S1296">
            <v>0</v>
          </cell>
          <cell r="T1296">
            <v>134486</v>
          </cell>
          <cell r="U1296">
            <v>0</v>
          </cell>
          <cell r="V1296">
            <v>0</v>
          </cell>
          <cell r="W1296">
            <v>0</v>
          </cell>
          <cell r="X1296">
            <v>0</v>
          </cell>
          <cell r="Y1296">
            <v>0</v>
          </cell>
          <cell r="Z1296">
            <v>348356</v>
          </cell>
          <cell r="AA1296">
            <v>2446</v>
          </cell>
          <cell r="AB1296">
            <v>485288</v>
          </cell>
          <cell r="AC1296">
            <v>0</v>
          </cell>
          <cell r="AD1296">
            <v>0</v>
          </cell>
          <cell r="AE1296">
            <v>0</v>
          </cell>
          <cell r="AF1296">
            <v>0</v>
          </cell>
          <cell r="AG1296">
            <v>0</v>
          </cell>
          <cell r="AH1296">
            <v>0</v>
          </cell>
          <cell r="AI1296">
            <v>0</v>
          </cell>
          <cell r="AJ1296">
            <v>0</v>
          </cell>
          <cell r="AK1296">
            <v>0</v>
          </cell>
          <cell r="AL1296">
            <v>0</v>
          </cell>
          <cell r="AM1296">
            <v>0</v>
          </cell>
          <cell r="AN1296">
            <v>0</v>
          </cell>
          <cell r="AO1296">
            <v>0</v>
          </cell>
          <cell r="AP1296">
            <v>0</v>
          </cell>
          <cell r="AQ1296">
            <v>0</v>
          </cell>
          <cell r="AR1296">
            <v>0</v>
          </cell>
          <cell r="AS1296" t="e">
            <v>#REF!</v>
          </cell>
          <cell r="AU1296" t="str">
            <v/>
          </cell>
          <cell r="AV1296" t="str">
            <v/>
          </cell>
          <cell r="AW1296">
            <v>0</v>
          </cell>
          <cell r="AX1296">
            <v>0</v>
          </cell>
          <cell r="AY1296">
            <v>0</v>
          </cell>
          <cell r="AZ1296">
            <v>0</v>
          </cell>
          <cell r="BA1296">
            <v>0</v>
          </cell>
          <cell r="BB1296">
            <v>0</v>
          </cell>
          <cell r="BC1296">
            <v>0</v>
          </cell>
          <cell r="BD1296">
            <v>0</v>
          </cell>
          <cell r="BE1296">
            <v>0</v>
          </cell>
          <cell r="BF1296">
            <v>0</v>
          </cell>
          <cell r="BG1296" t="str">
            <v/>
          </cell>
          <cell r="BH1296">
            <v>0.71875884030066284</v>
          </cell>
        </row>
        <row r="1297">
          <cell r="A1297" t="str">
            <v>2081-092</v>
          </cell>
          <cell r="B1297" t="str">
            <v xml:space="preserve">BTA-B BRAUN MEDICAL                               </v>
          </cell>
          <cell r="C1297">
            <v>0</v>
          </cell>
          <cell r="D1297">
            <v>0</v>
          </cell>
          <cell r="E1297">
            <v>0</v>
          </cell>
          <cell r="F1297">
            <v>0</v>
          </cell>
          <cell r="G1297">
            <v>0</v>
          </cell>
          <cell r="H1297">
            <v>397402</v>
          </cell>
          <cell r="I1297">
            <v>0</v>
          </cell>
          <cell r="J1297">
            <v>0</v>
          </cell>
          <cell r="K1297">
            <v>0</v>
          </cell>
          <cell r="L1297">
            <v>0</v>
          </cell>
          <cell r="M1297">
            <v>0</v>
          </cell>
          <cell r="N1297">
            <v>0</v>
          </cell>
          <cell r="O1297">
            <v>397402</v>
          </cell>
          <cell r="P1297">
            <v>0</v>
          </cell>
          <cell r="Q1297">
            <v>0</v>
          </cell>
          <cell r="R1297">
            <v>0</v>
          </cell>
          <cell r="S1297">
            <v>223200</v>
          </cell>
          <cell r="T1297">
            <v>0</v>
          </cell>
          <cell r="U1297">
            <v>0</v>
          </cell>
          <cell r="V1297">
            <v>0</v>
          </cell>
          <cell r="W1297">
            <v>0</v>
          </cell>
          <cell r="X1297">
            <v>0</v>
          </cell>
          <cell r="Y1297">
            <v>0</v>
          </cell>
          <cell r="Z1297">
            <v>0</v>
          </cell>
          <cell r="AA1297">
            <v>0</v>
          </cell>
          <cell r="AB1297">
            <v>223200</v>
          </cell>
          <cell r="AC1297">
            <v>0</v>
          </cell>
          <cell r="AD1297">
            <v>0</v>
          </cell>
          <cell r="AE1297">
            <v>0</v>
          </cell>
          <cell r="AF1297">
            <v>0</v>
          </cell>
          <cell r="AG1297">
            <v>0</v>
          </cell>
          <cell r="AH1297">
            <v>0</v>
          </cell>
          <cell r="AI1297">
            <v>0</v>
          </cell>
          <cell r="AJ1297">
            <v>0</v>
          </cell>
          <cell r="AK1297">
            <v>0</v>
          </cell>
          <cell r="AL1297">
            <v>0</v>
          </cell>
          <cell r="AM1297">
            <v>0</v>
          </cell>
          <cell r="AN1297">
            <v>0</v>
          </cell>
          <cell r="AO1297">
            <v>0</v>
          </cell>
          <cell r="AP1297">
            <v>0</v>
          </cell>
          <cell r="AQ1297">
            <v>0</v>
          </cell>
          <cell r="AR1297">
            <v>0</v>
          </cell>
          <cell r="AS1297" t="e">
            <v>#REF!</v>
          </cell>
          <cell r="AU1297" t="str">
            <v/>
          </cell>
          <cell r="AV1297" t="str">
            <v/>
          </cell>
          <cell r="AW1297">
            <v>0</v>
          </cell>
          <cell r="AX1297">
            <v>0</v>
          </cell>
          <cell r="AY1297">
            <v>0</v>
          </cell>
          <cell r="AZ1297">
            <v>0</v>
          </cell>
          <cell r="BA1297">
            <v>0</v>
          </cell>
          <cell r="BB1297">
            <v>0</v>
          </cell>
          <cell r="BC1297">
            <v>0</v>
          </cell>
          <cell r="BD1297">
            <v>0</v>
          </cell>
          <cell r="BE1297">
            <v>0</v>
          </cell>
          <cell r="BF1297">
            <v>0</v>
          </cell>
          <cell r="BG1297" t="str">
            <v/>
          </cell>
          <cell r="BH1297">
            <v>0.56164790313083479</v>
          </cell>
        </row>
        <row r="1298">
          <cell r="A1298" t="str">
            <v>2081-093</v>
          </cell>
          <cell r="B1298" t="str">
            <v xml:space="preserve">BTA-CLINICA LA COLINA                             </v>
          </cell>
          <cell r="C1298">
            <v>0</v>
          </cell>
          <cell r="D1298">
            <v>0</v>
          </cell>
          <cell r="E1298">
            <v>0</v>
          </cell>
          <cell r="F1298">
            <v>0</v>
          </cell>
          <cell r="G1298">
            <v>0</v>
          </cell>
          <cell r="H1298">
            <v>2461049</v>
          </cell>
          <cell r="I1298">
            <v>0</v>
          </cell>
          <cell r="J1298">
            <v>0</v>
          </cell>
          <cell r="K1298">
            <v>0</v>
          </cell>
          <cell r="L1298">
            <v>0</v>
          </cell>
          <cell r="M1298">
            <v>0</v>
          </cell>
          <cell r="N1298">
            <v>0</v>
          </cell>
          <cell r="O1298">
            <v>2461049</v>
          </cell>
          <cell r="P1298">
            <v>0</v>
          </cell>
          <cell r="Q1298">
            <v>0</v>
          </cell>
          <cell r="R1298">
            <v>0</v>
          </cell>
          <cell r="S1298">
            <v>488800</v>
          </cell>
          <cell r="T1298">
            <v>977000</v>
          </cell>
          <cell r="U1298">
            <v>9350</v>
          </cell>
          <cell r="V1298">
            <v>0</v>
          </cell>
          <cell r="W1298">
            <v>0</v>
          </cell>
          <cell r="X1298">
            <v>0</v>
          </cell>
          <cell r="Y1298">
            <v>0</v>
          </cell>
          <cell r="Z1298">
            <v>0</v>
          </cell>
          <cell r="AA1298">
            <v>0</v>
          </cell>
          <cell r="AB1298">
            <v>1475150</v>
          </cell>
          <cell r="AC1298">
            <v>0</v>
          </cell>
          <cell r="AD1298">
            <v>0</v>
          </cell>
          <cell r="AE1298">
            <v>0</v>
          </cell>
          <cell r="AF1298">
            <v>0</v>
          </cell>
          <cell r="AG1298">
            <v>0</v>
          </cell>
          <cell r="AH1298">
            <v>0</v>
          </cell>
          <cell r="AI1298">
            <v>0</v>
          </cell>
          <cell r="AJ1298">
            <v>0</v>
          </cell>
          <cell r="AK1298">
            <v>0</v>
          </cell>
          <cell r="AL1298">
            <v>0</v>
          </cell>
          <cell r="AM1298">
            <v>0</v>
          </cell>
          <cell r="AN1298">
            <v>0</v>
          </cell>
          <cell r="AO1298">
            <v>0</v>
          </cell>
          <cell r="AP1298">
            <v>0</v>
          </cell>
          <cell r="AQ1298">
            <v>0</v>
          </cell>
          <cell r="AR1298">
            <v>0</v>
          </cell>
          <cell r="AS1298" t="e">
            <v>#REF!</v>
          </cell>
          <cell r="AU1298" t="str">
            <v/>
          </cell>
          <cell r="AV1298" t="str">
            <v/>
          </cell>
          <cell r="AW1298">
            <v>0</v>
          </cell>
          <cell r="AX1298">
            <v>0</v>
          </cell>
          <cell r="AY1298">
            <v>0</v>
          </cell>
          <cell r="AZ1298">
            <v>0</v>
          </cell>
          <cell r="BA1298">
            <v>0</v>
          </cell>
          <cell r="BB1298">
            <v>0</v>
          </cell>
          <cell r="BC1298">
            <v>0</v>
          </cell>
          <cell r="BD1298">
            <v>0</v>
          </cell>
          <cell r="BE1298">
            <v>0</v>
          </cell>
          <cell r="BF1298">
            <v>0</v>
          </cell>
          <cell r="BG1298" t="str">
            <v/>
          </cell>
          <cell r="BH1298">
            <v>0.59939887421989568</v>
          </cell>
        </row>
        <row r="1299">
          <cell r="A1299" t="str">
            <v>2081-094</v>
          </cell>
          <cell r="B1299" t="str">
            <v xml:space="preserve">BTA-CLINICA LA COLINA                             </v>
          </cell>
          <cell r="C1299">
            <v>0</v>
          </cell>
          <cell r="D1299">
            <v>0</v>
          </cell>
          <cell r="E1299">
            <v>0</v>
          </cell>
          <cell r="F1299">
            <v>0</v>
          </cell>
          <cell r="G1299">
            <v>0</v>
          </cell>
          <cell r="H1299">
            <v>0</v>
          </cell>
          <cell r="I1299">
            <v>695628</v>
          </cell>
          <cell r="J1299">
            <v>0</v>
          </cell>
          <cell r="K1299">
            <v>0</v>
          </cell>
          <cell r="L1299">
            <v>0</v>
          </cell>
          <cell r="M1299">
            <v>0</v>
          </cell>
          <cell r="N1299">
            <v>0</v>
          </cell>
          <cell r="O1299">
            <v>695628</v>
          </cell>
          <cell r="P1299">
            <v>0</v>
          </cell>
          <cell r="Q1299">
            <v>0</v>
          </cell>
          <cell r="R1299">
            <v>0</v>
          </cell>
          <cell r="S1299">
            <v>0</v>
          </cell>
          <cell r="T1299">
            <v>0</v>
          </cell>
          <cell r="U1299">
            <v>465000</v>
          </cell>
          <cell r="V1299">
            <v>135900</v>
          </cell>
          <cell r="W1299">
            <v>0</v>
          </cell>
          <cell r="X1299">
            <v>0</v>
          </cell>
          <cell r="Y1299">
            <v>0</v>
          </cell>
          <cell r="Z1299">
            <v>0</v>
          </cell>
          <cell r="AA1299">
            <v>0</v>
          </cell>
          <cell r="AB1299">
            <v>600900</v>
          </cell>
          <cell r="AC1299">
            <v>0</v>
          </cell>
          <cell r="AD1299">
            <v>0</v>
          </cell>
          <cell r="AE1299">
            <v>0</v>
          </cell>
          <cell r="AF1299">
            <v>0</v>
          </cell>
          <cell r="AG1299">
            <v>0</v>
          </cell>
          <cell r="AH1299">
            <v>0</v>
          </cell>
          <cell r="AI1299">
            <v>0</v>
          </cell>
          <cell r="AJ1299">
            <v>0</v>
          </cell>
          <cell r="AK1299">
            <v>0</v>
          </cell>
          <cell r="AL1299">
            <v>0</v>
          </cell>
          <cell r="AM1299">
            <v>0</v>
          </cell>
          <cell r="AN1299">
            <v>0</v>
          </cell>
          <cell r="AO1299">
            <v>0</v>
          </cell>
          <cell r="AP1299">
            <v>0</v>
          </cell>
          <cell r="AQ1299">
            <v>0</v>
          </cell>
          <cell r="AR1299">
            <v>0</v>
          </cell>
          <cell r="AS1299" t="e">
            <v>#REF!</v>
          </cell>
          <cell r="AU1299" t="str">
            <v/>
          </cell>
          <cell r="AV1299" t="str">
            <v/>
          </cell>
          <cell r="AW1299">
            <v>0</v>
          </cell>
          <cell r="AX1299">
            <v>0</v>
          </cell>
          <cell r="AY1299">
            <v>0</v>
          </cell>
          <cell r="AZ1299">
            <v>0</v>
          </cell>
          <cell r="BA1299">
            <v>0</v>
          </cell>
          <cell r="BB1299">
            <v>0</v>
          </cell>
          <cell r="BC1299">
            <v>0</v>
          </cell>
          <cell r="BD1299">
            <v>0</v>
          </cell>
          <cell r="BE1299">
            <v>0</v>
          </cell>
          <cell r="BF1299">
            <v>0</v>
          </cell>
          <cell r="BG1299" t="str">
            <v/>
          </cell>
          <cell r="BH1299">
            <v>0.86382376787593373</v>
          </cell>
        </row>
        <row r="1300">
          <cell r="A1300" t="str">
            <v>2081-095</v>
          </cell>
          <cell r="B1300" t="str">
            <v xml:space="preserve">BTA-CC Y DE NEGOCIOS                              </v>
          </cell>
          <cell r="C1300">
            <v>0</v>
          </cell>
          <cell r="D1300">
            <v>0</v>
          </cell>
          <cell r="E1300">
            <v>0</v>
          </cell>
          <cell r="F1300">
            <v>869507</v>
          </cell>
          <cell r="G1300">
            <v>0</v>
          </cell>
          <cell r="H1300">
            <v>0</v>
          </cell>
          <cell r="I1300">
            <v>0</v>
          </cell>
          <cell r="J1300">
            <v>0</v>
          </cell>
          <cell r="K1300">
            <v>0</v>
          </cell>
          <cell r="L1300">
            <v>0</v>
          </cell>
          <cell r="M1300">
            <v>0</v>
          </cell>
          <cell r="N1300">
            <v>0</v>
          </cell>
          <cell r="O1300">
            <v>869507</v>
          </cell>
          <cell r="P1300">
            <v>0</v>
          </cell>
          <cell r="Q1300">
            <v>0</v>
          </cell>
          <cell r="R1300">
            <v>0</v>
          </cell>
          <cell r="S1300">
            <v>224310.84</v>
          </cell>
          <cell r="T1300">
            <v>8487</v>
          </cell>
          <cell r="U1300">
            <v>0</v>
          </cell>
          <cell r="V1300">
            <v>50000</v>
          </cell>
          <cell r="W1300">
            <v>0</v>
          </cell>
          <cell r="X1300">
            <v>0</v>
          </cell>
          <cell r="Y1300">
            <v>0</v>
          </cell>
          <cell r="Z1300">
            <v>0</v>
          </cell>
          <cell r="AA1300">
            <v>0</v>
          </cell>
          <cell r="AB1300">
            <v>282797.83999999997</v>
          </cell>
          <cell r="AC1300">
            <v>0</v>
          </cell>
          <cell r="AD1300">
            <v>0</v>
          </cell>
          <cell r="AE1300">
            <v>0</v>
          </cell>
          <cell r="AF1300">
            <v>0</v>
          </cell>
          <cell r="AG1300">
            <v>0</v>
          </cell>
          <cell r="AH1300">
            <v>0</v>
          </cell>
          <cell r="AI1300">
            <v>0</v>
          </cell>
          <cell r="AJ1300">
            <v>0</v>
          </cell>
          <cell r="AK1300">
            <v>0</v>
          </cell>
          <cell r="AL1300">
            <v>0</v>
          </cell>
          <cell r="AM1300">
            <v>0</v>
          </cell>
          <cell r="AN1300">
            <v>0</v>
          </cell>
          <cell r="AO1300">
            <v>0</v>
          </cell>
          <cell r="AP1300">
            <v>0</v>
          </cell>
          <cell r="AQ1300">
            <v>0</v>
          </cell>
          <cell r="AR1300">
            <v>0</v>
          </cell>
          <cell r="AS1300" t="e">
            <v>#REF!</v>
          </cell>
          <cell r="AU1300" t="str">
            <v/>
          </cell>
          <cell r="AV1300" t="str">
            <v/>
          </cell>
          <cell r="AW1300">
            <v>0</v>
          </cell>
          <cell r="AX1300">
            <v>0</v>
          </cell>
          <cell r="AY1300">
            <v>0</v>
          </cell>
          <cell r="AZ1300">
            <v>0</v>
          </cell>
          <cell r="BA1300">
            <v>0</v>
          </cell>
          <cell r="BB1300">
            <v>0</v>
          </cell>
          <cell r="BC1300">
            <v>0</v>
          </cell>
          <cell r="BD1300">
            <v>0</v>
          </cell>
          <cell r="BE1300">
            <v>0</v>
          </cell>
          <cell r="BF1300">
            <v>0</v>
          </cell>
          <cell r="BG1300" t="str">
            <v/>
          </cell>
          <cell r="BH1300">
            <v>0.32523929077051705</v>
          </cell>
        </row>
        <row r="1301">
          <cell r="A1301" t="str">
            <v>2081-096</v>
          </cell>
          <cell r="B1301" t="str">
            <v xml:space="preserve">BTA-EDUPARQUES                                    </v>
          </cell>
          <cell r="C1301">
            <v>0</v>
          </cell>
          <cell r="D1301">
            <v>0</v>
          </cell>
          <cell r="E1301">
            <v>0</v>
          </cell>
          <cell r="F1301">
            <v>639088</v>
          </cell>
          <cell r="G1301">
            <v>0</v>
          </cell>
          <cell r="H1301">
            <v>0</v>
          </cell>
          <cell r="I1301">
            <v>0</v>
          </cell>
          <cell r="J1301">
            <v>0</v>
          </cell>
          <cell r="K1301">
            <v>0</v>
          </cell>
          <cell r="L1301">
            <v>0</v>
          </cell>
          <cell r="M1301">
            <v>0</v>
          </cell>
          <cell r="N1301">
            <v>0</v>
          </cell>
          <cell r="O1301">
            <v>639088</v>
          </cell>
          <cell r="P1301">
            <v>0</v>
          </cell>
          <cell r="Q1301">
            <v>0</v>
          </cell>
          <cell r="R1301">
            <v>0</v>
          </cell>
          <cell r="S1301">
            <v>351838.95</v>
          </cell>
          <cell r="T1301">
            <v>28006</v>
          </cell>
          <cell r="U1301">
            <v>0</v>
          </cell>
          <cell r="V1301">
            <v>0</v>
          </cell>
          <cell r="W1301">
            <v>0</v>
          </cell>
          <cell r="X1301">
            <v>0</v>
          </cell>
          <cell r="Y1301">
            <v>0</v>
          </cell>
          <cell r="Z1301">
            <v>0</v>
          </cell>
          <cell r="AA1301">
            <v>0</v>
          </cell>
          <cell r="AB1301">
            <v>379844.95</v>
          </cell>
          <cell r="AC1301">
            <v>0</v>
          </cell>
          <cell r="AD1301">
            <v>0</v>
          </cell>
          <cell r="AE1301">
            <v>0</v>
          </cell>
          <cell r="AF1301">
            <v>0</v>
          </cell>
          <cell r="AG1301">
            <v>0</v>
          </cell>
          <cell r="AH1301">
            <v>0</v>
          </cell>
          <cell r="AI1301">
            <v>0</v>
          </cell>
          <cell r="AJ1301">
            <v>0</v>
          </cell>
          <cell r="AK1301">
            <v>0</v>
          </cell>
          <cell r="AL1301">
            <v>0</v>
          </cell>
          <cell r="AM1301">
            <v>0</v>
          </cell>
          <cell r="AN1301">
            <v>0</v>
          </cell>
          <cell r="AO1301">
            <v>0</v>
          </cell>
          <cell r="AP1301">
            <v>0</v>
          </cell>
          <cell r="AQ1301">
            <v>0</v>
          </cell>
          <cell r="AR1301">
            <v>0</v>
          </cell>
          <cell r="AS1301" t="e">
            <v>#REF!</v>
          </cell>
          <cell r="AU1301" t="str">
            <v/>
          </cell>
          <cell r="AV1301" t="str">
            <v/>
          </cell>
          <cell r="AW1301">
            <v>0</v>
          </cell>
          <cell r="AX1301">
            <v>0</v>
          </cell>
          <cell r="AY1301">
            <v>0</v>
          </cell>
          <cell r="AZ1301">
            <v>0</v>
          </cell>
          <cell r="BA1301">
            <v>0</v>
          </cell>
          <cell r="BB1301">
            <v>0</v>
          </cell>
          <cell r="BC1301">
            <v>0</v>
          </cell>
          <cell r="BD1301">
            <v>0</v>
          </cell>
          <cell r="BE1301">
            <v>0</v>
          </cell>
          <cell r="BF1301">
            <v>0</v>
          </cell>
          <cell r="BG1301" t="str">
            <v/>
          </cell>
          <cell r="BH1301">
            <v>0.59435468980797634</v>
          </cell>
        </row>
        <row r="1302">
          <cell r="A1302" t="str">
            <v>2081-097</v>
          </cell>
          <cell r="B1302" t="str">
            <v xml:space="preserve">BTA-KIMBERLY CL 94                                </v>
          </cell>
          <cell r="C1302">
            <v>0</v>
          </cell>
          <cell r="D1302">
            <v>0</v>
          </cell>
          <cell r="E1302">
            <v>0</v>
          </cell>
          <cell r="F1302">
            <v>1994121</v>
          </cell>
          <cell r="G1302">
            <v>0</v>
          </cell>
          <cell r="H1302">
            <v>0</v>
          </cell>
          <cell r="I1302">
            <v>0</v>
          </cell>
          <cell r="J1302">
            <v>0</v>
          </cell>
          <cell r="K1302">
            <v>0</v>
          </cell>
          <cell r="L1302">
            <v>0</v>
          </cell>
          <cell r="M1302">
            <v>0</v>
          </cell>
          <cell r="N1302">
            <v>0</v>
          </cell>
          <cell r="O1302">
            <v>1994121</v>
          </cell>
          <cell r="P1302">
            <v>0</v>
          </cell>
          <cell r="Q1302">
            <v>0</v>
          </cell>
          <cell r="R1302">
            <v>0</v>
          </cell>
          <cell r="S1302">
            <v>956920.14</v>
          </cell>
          <cell r="T1302">
            <v>26976</v>
          </cell>
          <cell r="U1302">
            <v>0</v>
          </cell>
          <cell r="V1302">
            <v>0</v>
          </cell>
          <cell r="W1302">
            <v>0</v>
          </cell>
          <cell r="X1302">
            <v>0</v>
          </cell>
          <cell r="Y1302">
            <v>0</v>
          </cell>
          <cell r="Z1302">
            <v>0</v>
          </cell>
          <cell r="AA1302">
            <v>0</v>
          </cell>
          <cell r="AB1302">
            <v>983896.14</v>
          </cell>
          <cell r="AC1302">
            <v>0</v>
          </cell>
          <cell r="AD1302">
            <v>0</v>
          </cell>
          <cell r="AE1302">
            <v>0</v>
          </cell>
          <cell r="AF1302">
            <v>0</v>
          </cell>
          <cell r="AG1302">
            <v>0</v>
          </cell>
          <cell r="AH1302">
            <v>0</v>
          </cell>
          <cell r="AI1302">
            <v>0</v>
          </cell>
          <cell r="AJ1302">
            <v>0</v>
          </cell>
          <cell r="AK1302">
            <v>0</v>
          </cell>
          <cell r="AL1302">
            <v>0</v>
          </cell>
          <cell r="AM1302">
            <v>0</v>
          </cell>
          <cell r="AN1302">
            <v>0</v>
          </cell>
          <cell r="AO1302">
            <v>0</v>
          </cell>
          <cell r="AP1302">
            <v>0</v>
          </cell>
          <cell r="AQ1302">
            <v>0</v>
          </cell>
          <cell r="AR1302">
            <v>0</v>
          </cell>
          <cell r="AS1302" t="e">
            <v>#REF!</v>
          </cell>
          <cell r="AU1302" t="str">
            <v/>
          </cell>
          <cell r="AV1302" t="str">
            <v/>
          </cell>
          <cell r="AW1302">
            <v>0</v>
          </cell>
          <cell r="AX1302">
            <v>0</v>
          </cell>
          <cell r="AY1302">
            <v>0</v>
          </cell>
          <cell r="AZ1302">
            <v>0</v>
          </cell>
          <cell r="BA1302">
            <v>0</v>
          </cell>
          <cell r="BB1302">
            <v>0</v>
          </cell>
          <cell r="BC1302">
            <v>0</v>
          </cell>
          <cell r="BD1302">
            <v>0</v>
          </cell>
          <cell r="BE1302">
            <v>0</v>
          </cell>
          <cell r="BF1302">
            <v>0</v>
          </cell>
          <cell r="BG1302" t="str">
            <v/>
          </cell>
          <cell r="BH1302">
            <v>0.4933984146398338</v>
          </cell>
        </row>
        <row r="1303">
          <cell r="A1303" t="str">
            <v>2081-098</v>
          </cell>
          <cell r="B1303" t="str">
            <v xml:space="preserve">BTA-CENTRO INT DE NEGOCIO                         </v>
          </cell>
          <cell r="C1303">
            <v>0</v>
          </cell>
          <cell r="D1303">
            <v>0</v>
          </cell>
          <cell r="E1303">
            <v>0</v>
          </cell>
          <cell r="F1303">
            <v>0</v>
          </cell>
          <cell r="G1303">
            <v>667660</v>
          </cell>
          <cell r="H1303">
            <v>0</v>
          </cell>
          <cell r="I1303">
            <v>0</v>
          </cell>
          <cell r="J1303">
            <v>0</v>
          </cell>
          <cell r="K1303">
            <v>0</v>
          </cell>
          <cell r="L1303">
            <v>0</v>
          </cell>
          <cell r="M1303">
            <v>0</v>
          </cell>
          <cell r="N1303">
            <v>0</v>
          </cell>
          <cell r="O1303">
            <v>667660</v>
          </cell>
          <cell r="P1303">
            <v>0</v>
          </cell>
          <cell r="Q1303">
            <v>0</v>
          </cell>
          <cell r="R1303">
            <v>0</v>
          </cell>
          <cell r="S1303">
            <v>198400</v>
          </cell>
          <cell r="T1303">
            <v>362183</v>
          </cell>
          <cell r="U1303">
            <v>18510</v>
          </cell>
          <cell r="V1303">
            <v>0</v>
          </cell>
          <cell r="W1303">
            <v>0</v>
          </cell>
          <cell r="X1303">
            <v>0</v>
          </cell>
          <cell r="Y1303">
            <v>0</v>
          </cell>
          <cell r="Z1303">
            <v>0</v>
          </cell>
          <cell r="AA1303">
            <v>0</v>
          </cell>
          <cell r="AB1303">
            <v>579093</v>
          </cell>
          <cell r="AC1303">
            <v>0</v>
          </cell>
          <cell r="AD1303">
            <v>0</v>
          </cell>
          <cell r="AE1303">
            <v>0</v>
          </cell>
          <cell r="AF1303">
            <v>0</v>
          </cell>
          <cell r="AG1303">
            <v>0</v>
          </cell>
          <cell r="AH1303">
            <v>0</v>
          </cell>
          <cell r="AI1303">
            <v>0</v>
          </cell>
          <cell r="AJ1303">
            <v>0</v>
          </cell>
          <cell r="AK1303">
            <v>0</v>
          </cell>
          <cell r="AL1303">
            <v>0</v>
          </cell>
          <cell r="AM1303">
            <v>0</v>
          </cell>
          <cell r="AN1303">
            <v>0</v>
          </cell>
          <cell r="AO1303">
            <v>0</v>
          </cell>
          <cell r="AP1303">
            <v>0</v>
          </cell>
          <cell r="AQ1303">
            <v>0</v>
          </cell>
          <cell r="AR1303">
            <v>0</v>
          </cell>
          <cell r="AS1303" t="e">
            <v>#REF!</v>
          </cell>
          <cell r="AU1303" t="str">
            <v/>
          </cell>
          <cell r="AV1303" t="str">
            <v/>
          </cell>
          <cell r="AW1303">
            <v>0</v>
          </cell>
          <cell r="AX1303">
            <v>0</v>
          </cell>
          <cell r="AY1303">
            <v>0</v>
          </cell>
          <cell r="AZ1303">
            <v>0</v>
          </cell>
          <cell r="BA1303">
            <v>0</v>
          </cell>
          <cell r="BB1303">
            <v>0</v>
          </cell>
          <cell r="BC1303">
            <v>0</v>
          </cell>
          <cell r="BD1303">
            <v>0</v>
          </cell>
          <cell r="BE1303">
            <v>0</v>
          </cell>
          <cell r="BF1303">
            <v>0</v>
          </cell>
          <cell r="BG1303" t="str">
            <v/>
          </cell>
          <cell r="BH1303">
            <v>0.86734715274241381</v>
          </cell>
        </row>
        <row r="1304">
          <cell r="A1304" t="str">
            <v>2081-100</v>
          </cell>
          <cell r="B1304" t="str">
            <v xml:space="preserve">BTA-MOTA ENGIL CBIA                               </v>
          </cell>
          <cell r="C1304">
            <v>0</v>
          </cell>
          <cell r="D1304">
            <v>0</v>
          </cell>
          <cell r="E1304">
            <v>0</v>
          </cell>
          <cell r="F1304">
            <v>0</v>
          </cell>
          <cell r="G1304">
            <v>1915000</v>
          </cell>
          <cell r="H1304">
            <v>-415000</v>
          </cell>
          <cell r="I1304">
            <v>0</v>
          </cell>
          <cell r="J1304">
            <v>0</v>
          </cell>
          <cell r="K1304">
            <v>0</v>
          </cell>
          <cell r="L1304">
            <v>0</v>
          </cell>
          <cell r="M1304">
            <v>0</v>
          </cell>
          <cell r="N1304">
            <v>0</v>
          </cell>
          <cell r="O1304">
            <v>1500000</v>
          </cell>
          <cell r="P1304">
            <v>0</v>
          </cell>
          <cell r="Q1304">
            <v>0</v>
          </cell>
          <cell r="R1304">
            <v>0</v>
          </cell>
          <cell r="S1304">
            <v>0</v>
          </cell>
          <cell r="T1304">
            <v>724467</v>
          </cell>
          <cell r="U1304">
            <v>3085</v>
          </cell>
          <cell r="V1304">
            <v>0</v>
          </cell>
          <cell r="W1304">
            <v>0</v>
          </cell>
          <cell r="X1304">
            <v>0</v>
          </cell>
          <cell r="Y1304">
            <v>0</v>
          </cell>
          <cell r="Z1304">
            <v>0</v>
          </cell>
          <cell r="AA1304">
            <v>0</v>
          </cell>
          <cell r="AB1304">
            <v>727552</v>
          </cell>
          <cell r="AC1304">
            <v>0</v>
          </cell>
          <cell r="AD1304">
            <v>0</v>
          </cell>
          <cell r="AE1304">
            <v>0</v>
          </cell>
          <cell r="AF1304">
            <v>0</v>
          </cell>
          <cell r="AG1304">
            <v>0</v>
          </cell>
          <cell r="AH1304">
            <v>0</v>
          </cell>
          <cell r="AI1304">
            <v>0</v>
          </cell>
          <cell r="AJ1304">
            <v>0</v>
          </cell>
          <cell r="AK1304">
            <v>0</v>
          </cell>
          <cell r="AL1304">
            <v>0</v>
          </cell>
          <cell r="AM1304">
            <v>0</v>
          </cell>
          <cell r="AN1304">
            <v>0</v>
          </cell>
          <cell r="AO1304">
            <v>0</v>
          </cell>
          <cell r="AP1304">
            <v>0</v>
          </cell>
          <cell r="AQ1304">
            <v>0</v>
          </cell>
          <cell r="AR1304">
            <v>0</v>
          </cell>
          <cell r="AS1304" t="e">
            <v>#REF!</v>
          </cell>
          <cell r="AU1304" t="str">
            <v/>
          </cell>
          <cell r="AV1304" t="str">
            <v/>
          </cell>
          <cell r="AW1304">
            <v>0</v>
          </cell>
          <cell r="AX1304">
            <v>0</v>
          </cell>
          <cell r="AY1304">
            <v>0</v>
          </cell>
          <cell r="AZ1304">
            <v>0</v>
          </cell>
          <cell r="BA1304">
            <v>0</v>
          </cell>
          <cell r="BB1304">
            <v>0</v>
          </cell>
          <cell r="BC1304">
            <v>0</v>
          </cell>
          <cell r="BD1304">
            <v>0</v>
          </cell>
          <cell r="BE1304">
            <v>0</v>
          </cell>
          <cell r="BF1304">
            <v>0</v>
          </cell>
          <cell r="BG1304" t="str">
            <v/>
          </cell>
          <cell r="BH1304">
            <v>0.48503466666666667</v>
          </cell>
        </row>
        <row r="1305">
          <cell r="A1305" t="str">
            <v>2081-101</v>
          </cell>
          <cell r="B1305" t="str">
            <v xml:space="preserve">BTA-TELEDATOS ZONA F                              </v>
          </cell>
          <cell r="C1305">
            <v>0</v>
          </cell>
          <cell r="D1305">
            <v>0</v>
          </cell>
          <cell r="E1305">
            <v>0</v>
          </cell>
          <cell r="F1305">
            <v>0</v>
          </cell>
          <cell r="G1305">
            <v>7245700</v>
          </cell>
          <cell r="H1305">
            <v>0</v>
          </cell>
          <cell r="I1305">
            <v>0</v>
          </cell>
          <cell r="J1305">
            <v>0</v>
          </cell>
          <cell r="K1305">
            <v>0</v>
          </cell>
          <cell r="L1305">
            <v>0</v>
          </cell>
          <cell r="M1305">
            <v>0</v>
          </cell>
          <cell r="N1305">
            <v>0</v>
          </cell>
          <cell r="O1305">
            <v>7245700</v>
          </cell>
          <cell r="P1305">
            <v>0</v>
          </cell>
          <cell r="Q1305">
            <v>0</v>
          </cell>
          <cell r="R1305">
            <v>0</v>
          </cell>
          <cell r="S1305">
            <v>0</v>
          </cell>
          <cell r="T1305">
            <v>2064000</v>
          </cell>
          <cell r="U1305">
            <v>0</v>
          </cell>
          <cell r="V1305">
            <v>0</v>
          </cell>
          <cell r="W1305">
            <v>0</v>
          </cell>
          <cell r="X1305">
            <v>0</v>
          </cell>
          <cell r="Y1305">
            <v>0</v>
          </cell>
          <cell r="Z1305">
            <v>0</v>
          </cell>
          <cell r="AA1305">
            <v>0</v>
          </cell>
          <cell r="AB1305">
            <v>2064000</v>
          </cell>
          <cell r="AC1305">
            <v>0</v>
          </cell>
          <cell r="AD1305">
            <v>0</v>
          </cell>
          <cell r="AE1305">
            <v>0</v>
          </cell>
          <cell r="AF1305">
            <v>0</v>
          </cell>
          <cell r="AG1305">
            <v>0</v>
          </cell>
          <cell r="AH1305">
            <v>0</v>
          </cell>
          <cell r="AI1305">
            <v>0</v>
          </cell>
          <cell r="AJ1305">
            <v>0</v>
          </cell>
          <cell r="AK1305">
            <v>0</v>
          </cell>
          <cell r="AL1305">
            <v>0</v>
          </cell>
          <cell r="AM1305">
            <v>0</v>
          </cell>
          <cell r="AN1305">
            <v>0</v>
          </cell>
          <cell r="AO1305">
            <v>0</v>
          </cell>
          <cell r="AP1305">
            <v>0</v>
          </cell>
          <cell r="AQ1305">
            <v>0</v>
          </cell>
          <cell r="AR1305">
            <v>0</v>
          </cell>
          <cell r="AS1305" t="e">
            <v>#REF!</v>
          </cell>
          <cell r="AU1305" t="str">
            <v/>
          </cell>
          <cell r="AV1305" t="str">
            <v/>
          </cell>
          <cell r="AW1305">
            <v>0</v>
          </cell>
          <cell r="AX1305">
            <v>0</v>
          </cell>
          <cell r="AY1305">
            <v>0</v>
          </cell>
          <cell r="AZ1305">
            <v>0</v>
          </cell>
          <cell r="BA1305">
            <v>0</v>
          </cell>
          <cell r="BB1305">
            <v>0</v>
          </cell>
          <cell r="BC1305">
            <v>0</v>
          </cell>
          <cell r="BD1305">
            <v>0</v>
          </cell>
          <cell r="BE1305">
            <v>0</v>
          </cell>
          <cell r="BF1305">
            <v>0</v>
          </cell>
          <cell r="BG1305" t="str">
            <v/>
          </cell>
          <cell r="BH1305">
            <v>0.28485860579378114</v>
          </cell>
        </row>
        <row r="1306">
          <cell r="A1306" t="str">
            <v>2081-102</v>
          </cell>
          <cell r="B1306" t="str">
            <v xml:space="preserve">BTA-TELEDATOS ZONA F                              </v>
          </cell>
          <cell r="C1306">
            <v>0</v>
          </cell>
          <cell r="D1306">
            <v>0</v>
          </cell>
          <cell r="E1306">
            <v>0</v>
          </cell>
          <cell r="F1306">
            <v>0</v>
          </cell>
          <cell r="G1306">
            <v>2409264</v>
          </cell>
          <cell r="H1306">
            <v>0</v>
          </cell>
          <cell r="I1306">
            <v>0</v>
          </cell>
          <cell r="J1306">
            <v>0</v>
          </cell>
          <cell r="K1306">
            <v>0</v>
          </cell>
          <cell r="L1306">
            <v>0</v>
          </cell>
          <cell r="M1306">
            <v>0</v>
          </cell>
          <cell r="N1306">
            <v>0</v>
          </cell>
          <cell r="O1306">
            <v>2409264</v>
          </cell>
          <cell r="P1306">
            <v>0</v>
          </cell>
          <cell r="Q1306">
            <v>0</v>
          </cell>
          <cell r="R1306">
            <v>0</v>
          </cell>
          <cell r="S1306">
            <v>0</v>
          </cell>
          <cell r="T1306">
            <v>1679907</v>
          </cell>
          <cell r="U1306">
            <v>0</v>
          </cell>
          <cell r="V1306">
            <v>0</v>
          </cell>
          <cell r="W1306">
            <v>0</v>
          </cell>
          <cell r="X1306">
            <v>0</v>
          </cell>
          <cell r="Y1306">
            <v>0</v>
          </cell>
          <cell r="Z1306">
            <v>0</v>
          </cell>
          <cell r="AA1306">
            <v>0</v>
          </cell>
          <cell r="AB1306">
            <v>1679907</v>
          </cell>
          <cell r="AC1306">
            <v>0</v>
          </cell>
          <cell r="AD1306">
            <v>0</v>
          </cell>
          <cell r="AE1306">
            <v>0</v>
          </cell>
          <cell r="AF1306">
            <v>0</v>
          </cell>
          <cell r="AG1306">
            <v>0</v>
          </cell>
          <cell r="AH1306">
            <v>0</v>
          </cell>
          <cell r="AI1306">
            <v>0</v>
          </cell>
          <cell r="AJ1306">
            <v>0</v>
          </cell>
          <cell r="AK1306">
            <v>0</v>
          </cell>
          <cell r="AL1306">
            <v>0</v>
          </cell>
          <cell r="AM1306">
            <v>0</v>
          </cell>
          <cell r="AN1306">
            <v>0</v>
          </cell>
          <cell r="AO1306">
            <v>0</v>
          </cell>
          <cell r="AP1306">
            <v>0</v>
          </cell>
          <cell r="AQ1306">
            <v>0</v>
          </cell>
          <cell r="AR1306">
            <v>0</v>
          </cell>
          <cell r="AS1306" t="e">
            <v>#REF!</v>
          </cell>
          <cell r="AU1306" t="str">
            <v/>
          </cell>
          <cell r="AV1306" t="str">
            <v/>
          </cell>
          <cell r="AW1306">
            <v>0</v>
          </cell>
          <cell r="AX1306">
            <v>0</v>
          </cell>
          <cell r="AY1306">
            <v>0</v>
          </cell>
          <cell r="AZ1306">
            <v>0</v>
          </cell>
          <cell r="BA1306">
            <v>0</v>
          </cell>
          <cell r="BB1306">
            <v>0</v>
          </cell>
          <cell r="BC1306">
            <v>0</v>
          </cell>
          <cell r="BD1306">
            <v>0</v>
          </cell>
          <cell r="BE1306">
            <v>0</v>
          </cell>
          <cell r="BF1306">
            <v>0</v>
          </cell>
          <cell r="BG1306" t="str">
            <v/>
          </cell>
          <cell r="BH1306">
            <v>0.69726978861594247</v>
          </cell>
        </row>
        <row r="1307">
          <cell r="A1307" t="str">
            <v>2081-103</v>
          </cell>
          <cell r="B1307" t="str">
            <v xml:space="preserve">BTA-DRUMMON OF BTA                                </v>
          </cell>
          <cell r="C1307">
            <v>0</v>
          </cell>
          <cell r="D1307">
            <v>0</v>
          </cell>
          <cell r="E1307">
            <v>0</v>
          </cell>
          <cell r="F1307">
            <v>0</v>
          </cell>
          <cell r="G1307">
            <v>2879034</v>
          </cell>
          <cell r="H1307">
            <v>0</v>
          </cell>
          <cell r="I1307">
            <v>0</v>
          </cell>
          <cell r="J1307">
            <v>0</v>
          </cell>
          <cell r="K1307">
            <v>0</v>
          </cell>
          <cell r="L1307">
            <v>0</v>
          </cell>
          <cell r="M1307">
            <v>0</v>
          </cell>
          <cell r="N1307">
            <v>0</v>
          </cell>
          <cell r="O1307">
            <v>2879034</v>
          </cell>
          <cell r="P1307">
            <v>0</v>
          </cell>
          <cell r="Q1307">
            <v>0</v>
          </cell>
          <cell r="R1307">
            <v>0</v>
          </cell>
          <cell r="S1307">
            <v>0</v>
          </cell>
          <cell r="T1307">
            <v>1793073</v>
          </cell>
          <cell r="U1307">
            <v>147112</v>
          </cell>
          <cell r="V1307">
            <v>0</v>
          </cell>
          <cell r="W1307">
            <v>0</v>
          </cell>
          <cell r="X1307">
            <v>0</v>
          </cell>
          <cell r="Y1307">
            <v>0</v>
          </cell>
          <cell r="Z1307">
            <v>0</v>
          </cell>
          <cell r="AA1307">
            <v>0</v>
          </cell>
          <cell r="AB1307">
            <v>1940185</v>
          </cell>
          <cell r="AC1307">
            <v>0</v>
          </cell>
          <cell r="AD1307">
            <v>0</v>
          </cell>
          <cell r="AE1307">
            <v>0</v>
          </cell>
          <cell r="AF1307">
            <v>0</v>
          </cell>
          <cell r="AG1307">
            <v>0</v>
          </cell>
          <cell r="AH1307">
            <v>0</v>
          </cell>
          <cell r="AI1307">
            <v>0</v>
          </cell>
          <cell r="AJ1307">
            <v>0</v>
          </cell>
          <cell r="AK1307">
            <v>0</v>
          </cell>
          <cell r="AL1307">
            <v>0</v>
          </cell>
          <cell r="AM1307">
            <v>0</v>
          </cell>
          <cell r="AN1307">
            <v>0</v>
          </cell>
          <cell r="AO1307">
            <v>0</v>
          </cell>
          <cell r="AP1307">
            <v>0</v>
          </cell>
          <cell r="AQ1307">
            <v>0</v>
          </cell>
          <cell r="AR1307">
            <v>0</v>
          </cell>
          <cell r="AS1307" t="e">
            <v>#REF!</v>
          </cell>
          <cell r="AU1307" t="str">
            <v/>
          </cell>
          <cell r="AV1307" t="str">
            <v/>
          </cell>
          <cell r="AW1307">
            <v>0</v>
          </cell>
          <cell r="AX1307">
            <v>0</v>
          </cell>
          <cell r="AY1307">
            <v>0</v>
          </cell>
          <cell r="AZ1307">
            <v>0</v>
          </cell>
          <cell r="BA1307">
            <v>0</v>
          </cell>
          <cell r="BB1307">
            <v>0</v>
          </cell>
          <cell r="BC1307">
            <v>0</v>
          </cell>
          <cell r="BD1307">
            <v>0</v>
          </cell>
          <cell r="BE1307">
            <v>0</v>
          </cell>
          <cell r="BF1307">
            <v>0</v>
          </cell>
          <cell r="BG1307" t="str">
            <v/>
          </cell>
          <cell r="BH1307">
            <v>0.67390138497843377</v>
          </cell>
        </row>
        <row r="1308">
          <cell r="A1308" t="str">
            <v>2081-104</v>
          </cell>
          <cell r="B1308" t="str">
            <v xml:space="preserve">BTA- DIAGNOSTICO Y ASIST.                         </v>
          </cell>
          <cell r="C1308">
            <v>0</v>
          </cell>
          <cell r="D1308">
            <v>0</v>
          </cell>
          <cell r="E1308">
            <v>0</v>
          </cell>
          <cell r="F1308">
            <v>0</v>
          </cell>
          <cell r="G1308">
            <v>0</v>
          </cell>
          <cell r="H1308">
            <v>97102</v>
          </cell>
          <cell r="I1308">
            <v>0</v>
          </cell>
          <cell r="J1308">
            <v>0</v>
          </cell>
          <cell r="K1308">
            <v>0</v>
          </cell>
          <cell r="L1308">
            <v>0</v>
          </cell>
          <cell r="M1308">
            <v>0</v>
          </cell>
          <cell r="N1308">
            <v>0</v>
          </cell>
          <cell r="O1308">
            <v>97102</v>
          </cell>
          <cell r="P1308">
            <v>0</v>
          </cell>
          <cell r="Q1308">
            <v>0</v>
          </cell>
          <cell r="R1308">
            <v>0</v>
          </cell>
          <cell r="S1308">
            <v>0</v>
          </cell>
          <cell r="T1308">
            <v>1700</v>
          </cell>
          <cell r="U1308">
            <v>98183</v>
          </cell>
          <cell r="V1308">
            <v>0</v>
          </cell>
          <cell r="W1308">
            <v>0</v>
          </cell>
          <cell r="X1308">
            <v>0</v>
          </cell>
          <cell r="Y1308">
            <v>0</v>
          </cell>
          <cell r="Z1308">
            <v>0</v>
          </cell>
          <cell r="AA1308">
            <v>0</v>
          </cell>
          <cell r="AB1308">
            <v>99883</v>
          </cell>
          <cell r="AC1308">
            <v>0</v>
          </cell>
          <cell r="AD1308">
            <v>0</v>
          </cell>
          <cell r="AE1308">
            <v>0</v>
          </cell>
          <cell r="AF1308">
            <v>0</v>
          </cell>
          <cell r="AG1308">
            <v>0</v>
          </cell>
          <cell r="AH1308">
            <v>0</v>
          </cell>
          <cell r="AI1308">
            <v>0</v>
          </cell>
          <cell r="AJ1308">
            <v>0</v>
          </cell>
          <cell r="AK1308">
            <v>0</v>
          </cell>
          <cell r="AL1308">
            <v>0</v>
          </cell>
          <cell r="AM1308">
            <v>0</v>
          </cell>
          <cell r="AN1308">
            <v>0</v>
          </cell>
          <cell r="AO1308">
            <v>0</v>
          </cell>
          <cell r="AP1308">
            <v>0</v>
          </cell>
          <cell r="AQ1308">
            <v>0</v>
          </cell>
          <cell r="AR1308">
            <v>0</v>
          </cell>
          <cell r="AS1308" t="e">
            <v>#REF!</v>
          </cell>
          <cell r="AU1308" t="str">
            <v/>
          </cell>
          <cell r="AV1308" t="str">
            <v/>
          </cell>
          <cell r="AW1308">
            <v>0</v>
          </cell>
          <cell r="AX1308">
            <v>0</v>
          </cell>
          <cell r="AY1308">
            <v>0</v>
          </cell>
          <cell r="AZ1308">
            <v>0</v>
          </cell>
          <cell r="BA1308">
            <v>0</v>
          </cell>
          <cell r="BB1308">
            <v>0</v>
          </cell>
          <cell r="BC1308">
            <v>0</v>
          </cell>
          <cell r="BD1308">
            <v>0</v>
          </cell>
          <cell r="BE1308">
            <v>0</v>
          </cell>
          <cell r="BF1308">
            <v>0</v>
          </cell>
          <cell r="BG1308" t="str">
            <v/>
          </cell>
          <cell r="BH1308">
            <v>1.0286399868179852</v>
          </cell>
        </row>
        <row r="1309">
          <cell r="A1309" t="str">
            <v>2081-105</v>
          </cell>
          <cell r="B1309" t="str">
            <v xml:space="preserve">BTA-DIAGNOSTICO Y ASISTEN                         </v>
          </cell>
          <cell r="C1309">
            <v>0</v>
          </cell>
          <cell r="D1309">
            <v>0</v>
          </cell>
          <cell r="E1309">
            <v>0</v>
          </cell>
          <cell r="F1309">
            <v>0</v>
          </cell>
          <cell r="G1309">
            <v>0</v>
          </cell>
          <cell r="H1309">
            <v>0</v>
          </cell>
          <cell r="I1309">
            <v>1127555</v>
          </cell>
          <cell r="J1309">
            <v>0</v>
          </cell>
          <cell r="K1309">
            <v>0</v>
          </cell>
          <cell r="L1309">
            <v>0</v>
          </cell>
          <cell r="M1309">
            <v>0</v>
          </cell>
          <cell r="N1309">
            <v>0</v>
          </cell>
          <cell r="O1309">
            <v>1127555</v>
          </cell>
          <cell r="P1309">
            <v>0</v>
          </cell>
          <cell r="Q1309">
            <v>0</v>
          </cell>
          <cell r="R1309">
            <v>0</v>
          </cell>
          <cell r="S1309">
            <v>0</v>
          </cell>
          <cell r="T1309">
            <v>0</v>
          </cell>
          <cell r="U1309">
            <v>463348</v>
          </cell>
          <cell r="V1309">
            <v>360009</v>
          </cell>
          <cell r="W1309">
            <v>14523</v>
          </cell>
          <cell r="X1309">
            <v>0</v>
          </cell>
          <cell r="Y1309">
            <v>0</v>
          </cell>
          <cell r="Z1309">
            <v>0</v>
          </cell>
          <cell r="AA1309">
            <v>0</v>
          </cell>
          <cell r="AB1309">
            <v>837880</v>
          </cell>
          <cell r="AC1309">
            <v>0</v>
          </cell>
          <cell r="AD1309">
            <v>0</v>
          </cell>
          <cell r="AE1309">
            <v>0</v>
          </cell>
          <cell r="AF1309">
            <v>0</v>
          </cell>
          <cell r="AG1309">
            <v>0</v>
          </cell>
          <cell r="AH1309">
            <v>0</v>
          </cell>
          <cell r="AI1309">
            <v>0</v>
          </cell>
          <cell r="AJ1309">
            <v>0</v>
          </cell>
          <cell r="AK1309">
            <v>0</v>
          </cell>
          <cell r="AL1309">
            <v>0</v>
          </cell>
          <cell r="AM1309">
            <v>0</v>
          </cell>
          <cell r="AN1309">
            <v>0</v>
          </cell>
          <cell r="AO1309">
            <v>0</v>
          </cell>
          <cell r="AP1309">
            <v>0</v>
          </cell>
          <cell r="AQ1309">
            <v>0</v>
          </cell>
          <cell r="AR1309">
            <v>0</v>
          </cell>
          <cell r="AS1309" t="e">
            <v>#REF!</v>
          </cell>
          <cell r="AU1309" t="str">
            <v/>
          </cell>
          <cell r="AV1309" t="str">
            <v/>
          </cell>
          <cell r="AW1309">
            <v>0</v>
          </cell>
          <cell r="AX1309">
            <v>0</v>
          </cell>
          <cell r="AY1309">
            <v>0</v>
          </cell>
          <cell r="AZ1309">
            <v>0</v>
          </cell>
          <cell r="BA1309">
            <v>0</v>
          </cell>
          <cell r="BB1309">
            <v>0</v>
          </cell>
          <cell r="BC1309">
            <v>0</v>
          </cell>
          <cell r="BD1309">
            <v>0</v>
          </cell>
          <cell r="BE1309">
            <v>0</v>
          </cell>
          <cell r="BF1309">
            <v>0</v>
          </cell>
          <cell r="BG1309" t="str">
            <v/>
          </cell>
          <cell r="BH1309">
            <v>0.74309457188341144</v>
          </cell>
        </row>
        <row r="1310">
          <cell r="A1310" t="str">
            <v>2081-106</v>
          </cell>
          <cell r="B1310" t="str">
            <v xml:space="preserve">BTA-HELICENTRO                                    </v>
          </cell>
          <cell r="C1310">
            <v>0</v>
          </cell>
          <cell r="D1310">
            <v>0</v>
          </cell>
          <cell r="E1310">
            <v>0</v>
          </cell>
          <cell r="F1310">
            <v>0</v>
          </cell>
          <cell r="G1310">
            <v>0</v>
          </cell>
          <cell r="H1310">
            <v>185900</v>
          </cell>
          <cell r="I1310">
            <v>0</v>
          </cell>
          <cell r="J1310">
            <v>0</v>
          </cell>
          <cell r="K1310">
            <v>0</v>
          </cell>
          <cell r="L1310">
            <v>0</v>
          </cell>
          <cell r="M1310">
            <v>0</v>
          </cell>
          <cell r="N1310">
            <v>0</v>
          </cell>
          <cell r="O1310">
            <v>185900</v>
          </cell>
          <cell r="P1310">
            <v>0</v>
          </cell>
          <cell r="Q1310">
            <v>0</v>
          </cell>
          <cell r="R1310">
            <v>0</v>
          </cell>
          <cell r="S1310">
            <v>0</v>
          </cell>
          <cell r="T1310">
            <v>0</v>
          </cell>
          <cell r="U1310">
            <v>76740</v>
          </cell>
          <cell r="V1310">
            <v>2843</v>
          </cell>
          <cell r="W1310">
            <v>0</v>
          </cell>
          <cell r="X1310">
            <v>0</v>
          </cell>
          <cell r="Y1310">
            <v>0</v>
          </cell>
          <cell r="Z1310">
            <v>0</v>
          </cell>
          <cell r="AA1310">
            <v>0</v>
          </cell>
          <cell r="AB1310">
            <v>79583</v>
          </cell>
          <cell r="AC1310">
            <v>0</v>
          </cell>
          <cell r="AD1310">
            <v>0</v>
          </cell>
          <cell r="AE1310">
            <v>0</v>
          </cell>
          <cell r="AF1310">
            <v>0</v>
          </cell>
          <cell r="AG1310">
            <v>0</v>
          </cell>
          <cell r="AH1310">
            <v>0</v>
          </cell>
          <cell r="AI1310">
            <v>0</v>
          </cell>
          <cell r="AJ1310">
            <v>0</v>
          </cell>
          <cell r="AK1310">
            <v>0</v>
          </cell>
          <cell r="AL1310">
            <v>0</v>
          </cell>
          <cell r="AM1310">
            <v>0</v>
          </cell>
          <cell r="AN1310">
            <v>0</v>
          </cell>
          <cell r="AO1310">
            <v>0</v>
          </cell>
          <cell r="AP1310">
            <v>0</v>
          </cell>
          <cell r="AQ1310">
            <v>0</v>
          </cell>
          <cell r="AR1310">
            <v>0</v>
          </cell>
          <cell r="AS1310" t="e">
            <v>#REF!</v>
          </cell>
          <cell r="AU1310" t="str">
            <v/>
          </cell>
          <cell r="AV1310" t="str">
            <v/>
          </cell>
          <cell r="AW1310">
            <v>0</v>
          </cell>
          <cell r="AX1310">
            <v>0</v>
          </cell>
          <cell r="AY1310">
            <v>0</v>
          </cell>
          <cell r="AZ1310">
            <v>0</v>
          </cell>
          <cell r="BA1310">
            <v>0</v>
          </cell>
          <cell r="BB1310">
            <v>0</v>
          </cell>
          <cell r="BC1310">
            <v>0</v>
          </cell>
          <cell r="BD1310">
            <v>0</v>
          </cell>
          <cell r="BE1310">
            <v>0</v>
          </cell>
          <cell r="BF1310">
            <v>0</v>
          </cell>
          <cell r="BG1310" t="str">
            <v/>
          </cell>
          <cell r="BH1310">
            <v>0.42809575040344272</v>
          </cell>
        </row>
        <row r="1311">
          <cell r="A1311" t="str">
            <v>2081-107</v>
          </cell>
          <cell r="B1311" t="str">
            <v xml:space="preserve">BTA-DRUMMON LTDA                                  </v>
          </cell>
          <cell r="C1311">
            <v>0</v>
          </cell>
          <cell r="D1311">
            <v>0</v>
          </cell>
          <cell r="E1311">
            <v>0</v>
          </cell>
          <cell r="F1311">
            <v>0</v>
          </cell>
          <cell r="G1311">
            <v>0</v>
          </cell>
          <cell r="H1311">
            <v>242644</v>
          </cell>
          <cell r="I1311">
            <v>0</v>
          </cell>
          <cell r="J1311">
            <v>0</v>
          </cell>
          <cell r="K1311">
            <v>0</v>
          </cell>
          <cell r="L1311">
            <v>0</v>
          </cell>
          <cell r="M1311">
            <v>0</v>
          </cell>
          <cell r="N1311">
            <v>0</v>
          </cell>
          <cell r="O1311">
            <v>242644</v>
          </cell>
          <cell r="P1311">
            <v>0</v>
          </cell>
          <cell r="Q1311">
            <v>0</v>
          </cell>
          <cell r="R1311">
            <v>0</v>
          </cell>
          <cell r="S1311">
            <v>0</v>
          </cell>
          <cell r="T1311">
            <v>0</v>
          </cell>
          <cell r="U1311">
            <v>104341</v>
          </cell>
          <cell r="V1311">
            <v>1185</v>
          </cell>
          <cell r="W1311">
            <v>0</v>
          </cell>
          <cell r="X1311">
            <v>0</v>
          </cell>
          <cell r="Y1311">
            <v>0</v>
          </cell>
          <cell r="Z1311">
            <v>0</v>
          </cell>
          <cell r="AA1311">
            <v>0</v>
          </cell>
          <cell r="AB1311">
            <v>105526</v>
          </cell>
          <cell r="AC1311">
            <v>0</v>
          </cell>
          <cell r="AD1311">
            <v>0</v>
          </cell>
          <cell r="AE1311">
            <v>0</v>
          </cell>
          <cell r="AF1311">
            <v>0</v>
          </cell>
          <cell r="AG1311">
            <v>0</v>
          </cell>
          <cell r="AH1311">
            <v>0</v>
          </cell>
          <cell r="AI1311">
            <v>0</v>
          </cell>
          <cell r="AJ1311">
            <v>0</v>
          </cell>
          <cell r="AK1311">
            <v>0</v>
          </cell>
          <cell r="AL1311">
            <v>0</v>
          </cell>
          <cell r="AM1311">
            <v>0</v>
          </cell>
          <cell r="AN1311">
            <v>0</v>
          </cell>
          <cell r="AO1311">
            <v>0</v>
          </cell>
          <cell r="AP1311">
            <v>0</v>
          </cell>
          <cell r="AQ1311">
            <v>0</v>
          </cell>
          <cell r="AR1311">
            <v>0</v>
          </cell>
          <cell r="AS1311" t="e">
            <v>#REF!</v>
          </cell>
          <cell r="AU1311" t="str">
            <v/>
          </cell>
          <cell r="AV1311" t="str">
            <v/>
          </cell>
          <cell r="AW1311">
            <v>0</v>
          </cell>
          <cell r="AX1311">
            <v>0</v>
          </cell>
          <cell r="AY1311">
            <v>0</v>
          </cell>
          <cell r="AZ1311">
            <v>0</v>
          </cell>
          <cell r="BA1311">
            <v>0</v>
          </cell>
          <cell r="BB1311">
            <v>0</v>
          </cell>
          <cell r="BC1311">
            <v>0</v>
          </cell>
          <cell r="BD1311">
            <v>0</v>
          </cell>
          <cell r="BE1311">
            <v>0</v>
          </cell>
          <cell r="BF1311">
            <v>0</v>
          </cell>
          <cell r="BG1311" t="str">
            <v/>
          </cell>
          <cell r="BH1311">
            <v>0.43490051268525082</v>
          </cell>
        </row>
        <row r="1312">
          <cell r="A1312" t="str">
            <v>2081-108</v>
          </cell>
          <cell r="B1312" t="str">
            <v xml:space="preserve">BTA-DRUMMON LTDA                                  </v>
          </cell>
          <cell r="C1312">
            <v>0</v>
          </cell>
          <cell r="D1312">
            <v>0</v>
          </cell>
          <cell r="E1312">
            <v>0</v>
          </cell>
          <cell r="F1312">
            <v>0</v>
          </cell>
          <cell r="G1312">
            <v>0</v>
          </cell>
          <cell r="H1312">
            <v>0</v>
          </cell>
          <cell r="I1312">
            <v>0</v>
          </cell>
          <cell r="J1312">
            <v>754935</v>
          </cell>
          <cell r="K1312">
            <v>0</v>
          </cell>
          <cell r="L1312">
            <v>0</v>
          </cell>
          <cell r="M1312">
            <v>0</v>
          </cell>
          <cell r="N1312">
            <v>0</v>
          </cell>
          <cell r="O1312">
            <v>754935</v>
          </cell>
          <cell r="P1312">
            <v>0</v>
          </cell>
          <cell r="Q1312">
            <v>0</v>
          </cell>
          <cell r="R1312">
            <v>0</v>
          </cell>
          <cell r="S1312">
            <v>0</v>
          </cell>
          <cell r="T1312">
            <v>0</v>
          </cell>
          <cell r="U1312">
            <v>73700</v>
          </cell>
          <cell r="V1312">
            <v>0</v>
          </cell>
          <cell r="W1312">
            <v>152182</v>
          </cell>
          <cell r="X1312">
            <v>0</v>
          </cell>
          <cell r="Y1312">
            <v>0</v>
          </cell>
          <cell r="Z1312">
            <v>0</v>
          </cell>
          <cell r="AA1312">
            <v>0</v>
          </cell>
          <cell r="AB1312">
            <v>225882</v>
          </cell>
          <cell r="AC1312">
            <v>0</v>
          </cell>
          <cell r="AD1312">
            <v>0</v>
          </cell>
          <cell r="AE1312">
            <v>0</v>
          </cell>
          <cell r="AF1312">
            <v>0</v>
          </cell>
          <cell r="AG1312">
            <v>0</v>
          </cell>
          <cell r="AH1312">
            <v>0</v>
          </cell>
          <cell r="AI1312">
            <v>0</v>
          </cell>
          <cell r="AJ1312">
            <v>0</v>
          </cell>
          <cell r="AK1312">
            <v>0</v>
          </cell>
          <cell r="AL1312">
            <v>0</v>
          </cell>
          <cell r="AM1312">
            <v>0</v>
          </cell>
          <cell r="AN1312">
            <v>0</v>
          </cell>
          <cell r="AO1312">
            <v>0</v>
          </cell>
          <cell r="AP1312">
            <v>0</v>
          </cell>
          <cell r="AQ1312">
            <v>0</v>
          </cell>
          <cell r="AR1312">
            <v>0</v>
          </cell>
          <cell r="AS1312" t="e">
            <v>#REF!</v>
          </cell>
          <cell r="AU1312" t="str">
            <v/>
          </cell>
          <cell r="AV1312" t="str">
            <v/>
          </cell>
          <cell r="AW1312">
            <v>0</v>
          </cell>
          <cell r="AX1312">
            <v>0</v>
          </cell>
          <cell r="AY1312">
            <v>0</v>
          </cell>
          <cell r="AZ1312">
            <v>0</v>
          </cell>
          <cell r="BA1312">
            <v>0</v>
          </cell>
          <cell r="BB1312">
            <v>0</v>
          </cell>
          <cell r="BC1312">
            <v>0</v>
          </cell>
          <cell r="BD1312">
            <v>0</v>
          </cell>
          <cell r="BE1312">
            <v>0</v>
          </cell>
          <cell r="BF1312">
            <v>0</v>
          </cell>
          <cell r="BG1312" t="str">
            <v/>
          </cell>
          <cell r="BH1312">
            <v>0.29920721651532911</v>
          </cell>
        </row>
        <row r="1313">
          <cell r="A1313" t="str">
            <v>2081-109</v>
          </cell>
          <cell r="B1313" t="str">
            <v xml:space="preserve">BTA TELEPERFORMANCE CBIA                          </v>
          </cell>
          <cell r="C1313">
            <v>0</v>
          </cell>
          <cell r="D1313">
            <v>0</v>
          </cell>
          <cell r="E1313">
            <v>0</v>
          </cell>
          <cell r="F1313">
            <v>0</v>
          </cell>
          <cell r="G1313">
            <v>0</v>
          </cell>
          <cell r="H1313">
            <v>0</v>
          </cell>
          <cell r="I1313">
            <v>6589960</v>
          </cell>
          <cell r="J1313">
            <v>0</v>
          </cell>
          <cell r="K1313">
            <v>0</v>
          </cell>
          <cell r="L1313">
            <v>0</v>
          </cell>
          <cell r="M1313">
            <v>0</v>
          </cell>
          <cell r="N1313">
            <v>0</v>
          </cell>
          <cell r="O1313">
            <v>6589960</v>
          </cell>
          <cell r="P1313">
            <v>0</v>
          </cell>
          <cell r="Q1313">
            <v>0</v>
          </cell>
          <cell r="R1313">
            <v>0</v>
          </cell>
          <cell r="S1313">
            <v>0</v>
          </cell>
          <cell r="T1313">
            <v>0</v>
          </cell>
          <cell r="U1313">
            <v>447410</v>
          </cell>
          <cell r="V1313">
            <v>3740000</v>
          </cell>
          <cell r="W1313">
            <v>0</v>
          </cell>
          <cell r="X1313">
            <v>187000</v>
          </cell>
          <cell r="Y1313">
            <v>0</v>
          </cell>
          <cell r="Z1313">
            <v>0</v>
          </cell>
          <cell r="AA1313">
            <v>0</v>
          </cell>
          <cell r="AB1313">
            <v>4374410</v>
          </cell>
          <cell r="AC1313">
            <v>0</v>
          </cell>
          <cell r="AD1313">
            <v>0</v>
          </cell>
          <cell r="AE1313">
            <v>0</v>
          </cell>
          <cell r="AF1313">
            <v>0</v>
          </cell>
          <cell r="AG1313">
            <v>0</v>
          </cell>
          <cell r="AH1313">
            <v>0</v>
          </cell>
          <cell r="AI1313">
            <v>0</v>
          </cell>
          <cell r="AJ1313">
            <v>0</v>
          </cell>
          <cell r="AK1313">
            <v>0</v>
          </cell>
          <cell r="AL1313">
            <v>0</v>
          </cell>
          <cell r="AM1313">
            <v>0</v>
          </cell>
          <cell r="AN1313">
            <v>0</v>
          </cell>
          <cell r="AO1313">
            <v>0</v>
          </cell>
          <cell r="AP1313">
            <v>0</v>
          </cell>
          <cell r="AQ1313">
            <v>0</v>
          </cell>
          <cell r="AR1313">
            <v>0</v>
          </cell>
          <cell r="AS1313" t="e">
            <v>#REF!</v>
          </cell>
          <cell r="AU1313" t="str">
            <v/>
          </cell>
          <cell r="AV1313" t="str">
            <v/>
          </cell>
          <cell r="AW1313">
            <v>0</v>
          </cell>
          <cell r="AX1313">
            <v>0</v>
          </cell>
          <cell r="AY1313">
            <v>0</v>
          </cell>
          <cell r="AZ1313">
            <v>0</v>
          </cell>
          <cell r="BA1313">
            <v>0</v>
          </cell>
          <cell r="BB1313">
            <v>0</v>
          </cell>
          <cell r="BC1313">
            <v>0</v>
          </cell>
          <cell r="BD1313">
            <v>0</v>
          </cell>
          <cell r="BE1313">
            <v>0</v>
          </cell>
          <cell r="BF1313">
            <v>0</v>
          </cell>
          <cell r="BG1313" t="str">
            <v/>
          </cell>
          <cell r="BH1313">
            <v>0.66379917328784999</v>
          </cell>
        </row>
        <row r="1314">
          <cell r="A1314" t="str">
            <v>2081-110</v>
          </cell>
          <cell r="B1314" t="str">
            <v xml:space="preserve">BTA -CC SANTAFE DE BTA                            </v>
          </cell>
          <cell r="C1314">
            <v>0</v>
          </cell>
          <cell r="D1314">
            <v>0</v>
          </cell>
          <cell r="E1314">
            <v>0</v>
          </cell>
          <cell r="F1314">
            <v>0</v>
          </cell>
          <cell r="G1314">
            <v>0</v>
          </cell>
          <cell r="H1314">
            <v>369309</v>
          </cell>
          <cell r="I1314">
            <v>0</v>
          </cell>
          <cell r="J1314">
            <v>0</v>
          </cell>
          <cell r="K1314">
            <v>0</v>
          </cell>
          <cell r="L1314">
            <v>0</v>
          </cell>
          <cell r="M1314">
            <v>0</v>
          </cell>
          <cell r="N1314">
            <v>0</v>
          </cell>
          <cell r="O1314">
            <v>369309</v>
          </cell>
          <cell r="P1314">
            <v>0</v>
          </cell>
          <cell r="Q1314">
            <v>0</v>
          </cell>
          <cell r="R1314">
            <v>0</v>
          </cell>
          <cell r="S1314">
            <v>0</v>
          </cell>
          <cell r="T1314">
            <v>0</v>
          </cell>
          <cell r="U1314">
            <v>10128</v>
          </cell>
          <cell r="V1314">
            <v>0</v>
          </cell>
          <cell r="W1314">
            <v>0</v>
          </cell>
          <cell r="X1314">
            <v>0</v>
          </cell>
          <cell r="Y1314">
            <v>0</v>
          </cell>
          <cell r="Z1314">
            <v>0</v>
          </cell>
          <cell r="AA1314">
            <v>0</v>
          </cell>
          <cell r="AB1314">
            <v>10128</v>
          </cell>
          <cell r="AC1314">
            <v>0</v>
          </cell>
          <cell r="AD1314">
            <v>0</v>
          </cell>
          <cell r="AE1314">
            <v>0</v>
          </cell>
          <cell r="AF1314">
            <v>0</v>
          </cell>
          <cell r="AG1314">
            <v>0</v>
          </cell>
          <cell r="AH1314">
            <v>0</v>
          </cell>
          <cell r="AI1314">
            <v>0</v>
          </cell>
          <cell r="AJ1314">
            <v>0</v>
          </cell>
          <cell r="AK1314">
            <v>0</v>
          </cell>
          <cell r="AL1314">
            <v>0</v>
          </cell>
          <cell r="AM1314">
            <v>0</v>
          </cell>
          <cell r="AN1314">
            <v>0</v>
          </cell>
          <cell r="AO1314">
            <v>0</v>
          </cell>
          <cell r="AP1314">
            <v>0</v>
          </cell>
          <cell r="AQ1314">
            <v>0</v>
          </cell>
          <cell r="AR1314">
            <v>0</v>
          </cell>
          <cell r="AS1314" t="e">
            <v>#REF!</v>
          </cell>
          <cell r="AU1314" t="str">
            <v/>
          </cell>
          <cell r="AV1314" t="str">
            <v/>
          </cell>
          <cell r="AW1314">
            <v>0</v>
          </cell>
          <cell r="AX1314">
            <v>0</v>
          </cell>
          <cell r="AY1314">
            <v>0</v>
          </cell>
          <cell r="AZ1314">
            <v>0</v>
          </cell>
          <cell r="BA1314">
            <v>0</v>
          </cell>
          <cell r="BB1314">
            <v>0</v>
          </cell>
          <cell r="BC1314">
            <v>0</v>
          </cell>
          <cell r="BD1314">
            <v>0</v>
          </cell>
          <cell r="BE1314">
            <v>0</v>
          </cell>
          <cell r="BF1314">
            <v>0</v>
          </cell>
          <cell r="BG1314" t="str">
            <v/>
          </cell>
          <cell r="BH1314">
            <v>2.7424189499849719E-2</v>
          </cell>
        </row>
        <row r="1315">
          <cell r="A1315" t="str">
            <v>2081-111</v>
          </cell>
          <cell r="B1315" t="str">
            <v xml:space="preserve">BTA-GRAN ESTACION CC PH                           </v>
          </cell>
          <cell r="C1315">
            <v>0</v>
          </cell>
          <cell r="D1315">
            <v>0</v>
          </cell>
          <cell r="E1315">
            <v>0</v>
          </cell>
          <cell r="F1315">
            <v>0</v>
          </cell>
          <cell r="G1315">
            <v>0</v>
          </cell>
          <cell r="H1315">
            <v>0</v>
          </cell>
          <cell r="I1315">
            <v>0</v>
          </cell>
          <cell r="J1315">
            <v>0</v>
          </cell>
          <cell r="K1315">
            <v>0</v>
          </cell>
          <cell r="L1315">
            <v>0</v>
          </cell>
          <cell r="M1315">
            <v>0</v>
          </cell>
          <cell r="N1315">
            <v>0</v>
          </cell>
          <cell r="O1315">
            <v>0</v>
          </cell>
          <cell r="P1315">
            <v>0</v>
          </cell>
          <cell r="Q1315">
            <v>0</v>
          </cell>
          <cell r="R1315">
            <v>0</v>
          </cell>
          <cell r="S1315">
            <v>0</v>
          </cell>
          <cell r="T1315">
            <v>0</v>
          </cell>
          <cell r="U1315">
            <v>0</v>
          </cell>
          <cell r="V1315">
            <v>0</v>
          </cell>
          <cell r="W1315">
            <v>0</v>
          </cell>
          <cell r="X1315">
            <v>20144266</v>
          </cell>
          <cell r="Y1315">
            <v>84000</v>
          </cell>
          <cell r="Z1315">
            <v>0</v>
          </cell>
          <cell r="AA1315">
            <v>0</v>
          </cell>
          <cell r="AB1315">
            <v>20228266</v>
          </cell>
          <cell r="AC1315">
            <v>0</v>
          </cell>
          <cell r="AD1315">
            <v>0</v>
          </cell>
          <cell r="AE1315">
            <v>0</v>
          </cell>
          <cell r="AF1315">
            <v>0</v>
          </cell>
          <cell r="AG1315">
            <v>0</v>
          </cell>
          <cell r="AH1315">
            <v>0</v>
          </cell>
          <cell r="AI1315">
            <v>0</v>
          </cell>
          <cell r="AJ1315">
            <v>0</v>
          </cell>
          <cell r="AK1315">
            <v>0</v>
          </cell>
          <cell r="AL1315">
            <v>0</v>
          </cell>
          <cell r="AM1315">
            <v>0</v>
          </cell>
          <cell r="AN1315">
            <v>0</v>
          </cell>
          <cell r="AO1315">
            <v>0</v>
          </cell>
          <cell r="AP1315">
            <v>0</v>
          </cell>
          <cell r="AQ1315">
            <v>0</v>
          </cell>
          <cell r="AR1315">
            <v>0</v>
          </cell>
          <cell r="AS1315" t="e">
            <v>#REF!</v>
          </cell>
          <cell r="AU1315" t="str">
            <v/>
          </cell>
          <cell r="AV1315" t="str">
            <v/>
          </cell>
          <cell r="AW1315">
            <v>0</v>
          </cell>
          <cell r="AX1315">
            <v>0</v>
          </cell>
          <cell r="AY1315">
            <v>0</v>
          </cell>
          <cell r="AZ1315">
            <v>0</v>
          </cell>
          <cell r="BA1315">
            <v>0</v>
          </cell>
          <cell r="BB1315">
            <v>0</v>
          </cell>
          <cell r="BC1315">
            <v>0</v>
          </cell>
          <cell r="BD1315">
            <v>0</v>
          </cell>
          <cell r="BE1315">
            <v>0</v>
          </cell>
          <cell r="BF1315">
            <v>0</v>
          </cell>
          <cell r="BG1315" t="str">
            <v/>
          </cell>
          <cell r="BH1315" t="str">
            <v/>
          </cell>
        </row>
        <row r="1316">
          <cell r="A1316" t="str">
            <v>2081-112</v>
          </cell>
          <cell r="B1316" t="str">
            <v xml:space="preserve">BTA-CC SANTAFE DE BTA                             </v>
          </cell>
          <cell r="C1316">
            <v>0</v>
          </cell>
          <cell r="D1316">
            <v>0</v>
          </cell>
          <cell r="E1316">
            <v>0</v>
          </cell>
          <cell r="F1316">
            <v>0</v>
          </cell>
          <cell r="G1316">
            <v>0</v>
          </cell>
          <cell r="H1316">
            <v>0</v>
          </cell>
          <cell r="I1316">
            <v>744762</v>
          </cell>
          <cell r="J1316">
            <v>0</v>
          </cell>
          <cell r="K1316">
            <v>0</v>
          </cell>
          <cell r="L1316">
            <v>0</v>
          </cell>
          <cell r="M1316">
            <v>0</v>
          </cell>
          <cell r="N1316">
            <v>0</v>
          </cell>
          <cell r="O1316">
            <v>744762</v>
          </cell>
          <cell r="P1316">
            <v>0</v>
          </cell>
          <cell r="Q1316">
            <v>0</v>
          </cell>
          <cell r="R1316">
            <v>0</v>
          </cell>
          <cell r="S1316">
            <v>0</v>
          </cell>
          <cell r="T1316">
            <v>0</v>
          </cell>
          <cell r="U1316">
            <v>474760</v>
          </cell>
          <cell r="V1316">
            <v>7404</v>
          </cell>
          <cell r="W1316">
            <v>0</v>
          </cell>
          <cell r="X1316">
            <v>0</v>
          </cell>
          <cell r="Y1316">
            <v>0</v>
          </cell>
          <cell r="Z1316">
            <v>0</v>
          </cell>
          <cell r="AA1316">
            <v>0</v>
          </cell>
          <cell r="AB1316">
            <v>482164</v>
          </cell>
          <cell r="AC1316">
            <v>0</v>
          </cell>
          <cell r="AD1316">
            <v>0</v>
          </cell>
          <cell r="AE1316">
            <v>0</v>
          </cell>
          <cell r="AF1316">
            <v>0</v>
          </cell>
          <cell r="AG1316">
            <v>0</v>
          </cell>
          <cell r="AH1316">
            <v>0</v>
          </cell>
          <cell r="AI1316">
            <v>0</v>
          </cell>
          <cell r="AJ1316">
            <v>0</v>
          </cell>
          <cell r="AK1316">
            <v>0</v>
          </cell>
          <cell r="AL1316">
            <v>0</v>
          </cell>
          <cell r="AM1316">
            <v>0</v>
          </cell>
          <cell r="AN1316">
            <v>0</v>
          </cell>
          <cell r="AO1316">
            <v>0</v>
          </cell>
          <cell r="AP1316">
            <v>0</v>
          </cell>
          <cell r="AQ1316">
            <v>0</v>
          </cell>
          <cell r="AR1316">
            <v>0</v>
          </cell>
          <cell r="AS1316" t="e">
            <v>#REF!</v>
          </cell>
          <cell r="AU1316" t="str">
            <v/>
          </cell>
          <cell r="AV1316" t="str">
            <v/>
          </cell>
          <cell r="AW1316">
            <v>0</v>
          </cell>
          <cell r="AX1316">
            <v>0</v>
          </cell>
          <cell r="AY1316">
            <v>0</v>
          </cell>
          <cell r="AZ1316">
            <v>0</v>
          </cell>
          <cell r="BA1316">
            <v>0</v>
          </cell>
          <cell r="BB1316">
            <v>0</v>
          </cell>
          <cell r="BC1316">
            <v>0</v>
          </cell>
          <cell r="BD1316">
            <v>0</v>
          </cell>
          <cell r="BE1316">
            <v>0</v>
          </cell>
          <cell r="BF1316">
            <v>0</v>
          </cell>
          <cell r="BG1316" t="str">
            <v/>
          </cell>
          <cell r="BH1316">
            <v>0.6474068225822478</v>
          </cell>
        </row>
        <row r="1317">
          <cell r="A1317" t="str">
            <v>2081-113</v>
          </cell>
          <cell r="B1317" t="str">
            <v xml:space="preserve">BTA-TELEPERFORMANCE COLOM                         </v>
          </cell>
          <cell r="C1317">
            <v>0</v>
          </cell>
          <cell r="D1317">
            <v>0</v>
          </cell>
          <cell r="E1317">
            <v>0</v>
          </cell>
          <cell r="F1317">
            <v>0</v>
          </cell>
          <cell r="G1317">
            <v>0</v>
          </cell>
          <cell r="H1317">
            <v>0</v>
          </cell>
          <cell r="I1317">
            <v>1361360</v>
          </cell>
          <cell r="J1317">
            <v>0</v>
          </cell>
          <cell r="K1317">
            <v>0</v>
          </cell>
          <cell r="L1317">
            <v>0</v>
          </cell>
          <cell r="M1317">
            <v>0</v>
          </cell>
          <cell r="N1317">
            <v>0</v>
          </cell>
          <cell r="O1317">
            <v>1361360</v>
          </cell>
          <cell r="P1317">
            <v>0</v>
          </cell>
          <cell r="Q1317">
            <v>0</v>
          </cell>
          <cell r="R1317">
            <v>0</v>
          </cell>
          <cell r="S1317">
            <v>0</v>
          </cell>
          <cell r="T1317">
            <v>0</v>
          </cell>
          <cell r="U1317">
            <v>231200</v>
          </cell>
          <cell r="V1317">
            <v>600000</v>
          </cell>
          <cell r="W1317">
            <v>0</v>
          </cell>
          <cell r="X1317">
            <v>0</v>
          </cell>
          <cell r="Y1317">
            <v>0</v>
          </cell>
          <cell r="Z1317">
            <v>0</v>
          </cell>
          <cell r="AA1317">
            <v>0</v>
          </cell>
          <cell r="AB1317">
            <v>831200</v>
          </cell>
          <cell r="AC1317">
            <v>0</v>
          </cell>
          <cell r="AD1317">
            <v>0</v>
          </cell>
          <cell r="AE1317">
            <v>0</v>
          </cell>
          <cell r="AF1317">
            <v>0</v>
          </cell>
          <cell r="AG1317">
            <v>0</v>
          </cell>
          <cell r="AH1317">
            <v>0</v>
          </cell>
          <cell r="AI1317">
            <v>0</v>
          </cell>
          <cell r="AJ1317">
            <v>0</v>
          </cell>
          <cell r="AK1317">
            <v>0</v>
          </cell>
          <cell r="AL1317">
            <v>0</v>
          </cell>
          <cell r="AM1317">
            <v>0</v>
          </cell>
          <cell r="AN1317">
            <v>0</v>
          </cell>
          <cell r="AO1317">
            <v>0</v>
          </cell>
          <cell r="AP1317">
            <v>0</v>
          </cell>
          <cell r="AQ1317">
            <v>0</v>
          </cell>
          <cell r="AR1317">
            <v>0</v>
          </cell>
          <cell r="AS1317" t="e">
            <v>#REF!</v>
          </cell>
          <cell r="AU1317" t="str">
            <v/>
          </cell>
          <cell r="AV1317" t="str">
            <v/>
          </cell>
          <cell r="AW1317">
            <v>0</v>
          </cell>
          <cell r="AX1317">
            <v>0</v>
          </cell>
          <cell r="AY1317">
            <v>0</v>
          </cell>
          <cell r="AZ1317">
            <v>0</v>
          </cell>
          <cell r="BA1317">
            <v>0</v>
          </cell>
          <cell r="BB1317">
            <v>0</v>
          </cell>
          <cell r="BC1317">
            <v>0</v>
          </cell>
          <cell r="BD1317">
            <v>0</v>
          </cell>
          <cell r="BE1317">
            <v>0</v>
          </cell>
          <cell r="BF1317">
            <v>0</v>
          </cell>
          <cell r="BG1317" t="str">
            <v/>
          </cell>
          <cell r="BH1317">
            <v>0.61056590468355176</v>
          </cell>
        </row>
        <row r="1318">
          <cell r="A1318" t="str">
            <v>2081-114</v>
          </cell>
          <cell r="B1318" t="str">
            <v xml:space="preserve">BTA-EMP COLOMBIA DE OPERA                         </v>
          </cell>
          <cell r="C1318">
            <v>0</v>
          </cell>
          <cell r="D1318">
            <v>0</v>
          </cell>
          <cell r="E1318">
            <v>0</v>
          </cell>
          <cell r="F1318">
            <v>0</v>
          </cell>
          <cell r="G1318">
            <v>0</v>
          </cell>
          <cell r="H1318">
            <v>0</v>
          </cell>
          <cell r="I1318">
            <v>752180</v>
          </cell>
          <cell r="J1318">
            <v>0</v>
          </cell>
          <cell r="K1318">
            <v>0</v>
          </cell>
          <cell r="L1318">
            <v>0</v>
          </cell>
          <cell r="M1318">
            <v>0</v>
          </cell>
          <cell r="N1318">
            <v>0</v>
          </cell>
          <cell r="O1318">
            <v>752180</v>
          </cell>
          <cell r="P1318">
            <v>0</v>
          </cell>
          <cell r="Q1318">
            <v>0</v>
          </cell>
          <cell r="R1318">
            <v>0</v>
          </cell>
          <cell r="S1318">
            <v>0</v>
          </cell>
          <cell r="T1318">
            <v>0</v>
          </cell>
          <cell r="U1318">
            <v>342500</v>
          </cell>
          <cell r="V1318">
            <v>145914</v>
          </cell>
          <cell r="W1318">
            <v>6788</v>
          </cell>
          <cell r="X1318">
            <v>0</v>
          </cell>
          <cell r="Y1318">
            <v>0</v>
          </cell>
          <cell r="Z1318">
            <v>0</v>
          </cell>
          <cell r="AA1318">
            <v>0</v>
          </cell>
          <cell r="AB1318">
            <v>495202</v>
          </cell>
          <cell r="AC1318">
            <v>0</v>
          </cell>
          <cell r="AD1318">
            <v>0</v>
          </cell>
          <cell r="AE1318">
            <v>0</v>
          </cell>
          <cell r="AF1318">
            <v>0</v>
          </cell>
          <cell r="AG1318">
            <v>0</v>
          </cell>
          <cell r="AH1318">
            <v>0</v>
          </cell>
          <cell r="AI1318">
            <v>0</v>
          </cell>
          <cell r="AJ1318">
            <v>0</v>
          </cell>
          <cell r="AK1318">
            <v>0</v>
          </cell>
          <cell r="AL1318">
            <v>0</v>
          </cell>
          <cell r="AM1318">
            <v>0</v>
          </cell>
          <cell r="AN1318">
            <v>0</v>
          </cell>
          <cell r="AO1318">
            <v>0</v>
          </cell>
          <cell r="AP1318">
            <v>0</v>
          </cell>
          <cell r="AQ1318">
            <v>0</v>
          </cell>
          <cell r="AR1318">
            <v>0</v>
          </cell>
          <cell r="AS1318" t="e">
            <v>#REF!</v>
          </cell>
          <cell r="AU1318" t="str">
            <v/>
          </cell>
          <cell r="AV1318" t="str">
            <v/>
          </cell>
          <cell r="AW1318">
            <v>0</v>
          </cell>
          <cell r="AX1318">
            <v>0</v>
          </cell>
          <cell r="AY1318">
            <v>0</v>
          </cell>
          <cell r="AZ1318">
            <v>0</v>
          </cell>
          <cell r="BA1318">
            <v>0</v>
          </cell>
          <cell r="BB1318">
            <v>0</v>
          </cell>
          <cell r="BC1318">
            <v>0</v>
          </cell>
          <cell r="BD1318">
            <v>0</v>
          </cell>
          <cell r="BE1318">
            <v>0</v>
          </cell>
          <cell r="BF1318">
            <v>0</v>
          </cell>
          <cell r="BG1318" t="str">
            <v/>
          </cell>
          <cell r="BH1318">
            <v>0.65835571272833626</v>
          </cell>
        </row>
        <row r="1319">
          <cell r="A1319" t="str">
            <v>2081-115</v>
          </cell>
          <cell r="B1319" t="str">
            <v xml:space="preserve">BTA-COLOMBIANA KIMBERLY                           </v>
          </cell>
          <cell r="C1319">
            <v>0</v>
          </cell>
          <cell r="D1319">
            <v>0</v>
          </cell>
          <cell r="E1319">
            <v>0</v>
          </cell>
          <cell r="F1319">
            <v>0</v>
          </cell>
          <cell r="G1319">
            <v>0</v>
          </cell>
          <cell r="H1319">
            <v>0</v>
          </cell>
          <cell r="I1319">
            <v>135450</v>
          </cell>
          <cell r="J1319">
            <v>0</v>
          </cell>
          <cell r="K1319">
            <v>0</v>
          </cell>
          <cell r="L1319">
            <v>0</v>
          </cell>
          <cell r="M1319">
            <v>0</v>
          </cell>
          <cell r="N1319">
            <v>0</v>
          </cell>
          <cell r="O1319">
            <v>135450</v>
          </cell>
          <cell r="P1319">
            <v>0</v>
          </cell>
          <cell r="Q1319">
            <v>0</v>
          </cell>
          <cell r="R1319">
            <v>0</v>
          </cell>
          <cell r="S1319">
            <v>0</v>
          </cell>
          <cell r="T1319">
            <v>0</v>
          </cell>
          <cell r="U1319">
            <v>14000</v>
          </cell>
          <cell r="V1319">
            <v>13702</v>
          </cell>
          <cell r="W1319">
            <v>1234</v>
          </cell>
          <cell r="X1319">
            <v>0</v>
          </cell>
          <cell r="Y1319">
            <v>0</v>
          </cell>
          <cell r="Z1319">
            <v>0</v>
          </cell>
          <cell r="AA1319">
            <v>0</v>
          </cell>
          <cell r="AB1319">
            <v>28936</v>
          </cell>
          <cell r="AC1319">
            <v>0</v>
          </cell>
          <cell r="AD1319">
            <v>0</v>
          </cell>
          <cell r="AE1319">
            <v>0</v>
          </cell>
          <cell r="AF1319">
            <v>0</v>
          </cell>
          <cell r="AG1319">
            <v>0</v>
          </cell>
          <cell r="AH1319">
            <v>0</v>
          </cell>
          <cell r="AI1319">
            <v>0</v>
          </cell>
          <cell r="AJ1319">
            <v>0</v>
          </cell>
          <cell r="AK1319">
            <v>0</v>
          </cell>
          <cell r="AL1319">
            <v>0</v>
          </cell>
          <cell r="AM1319">
            <v>0</v>
          </cell>
          <cell r="AN1319">
            <v>0</v>
          </cell>
          <cell r="AO1319">
            <v>0</v>
          </cell>
          <cell r="AP1319">
            <v>0</v>
          </cell>
          <cell r="AQ1319">
            <v>0</v>
          </cell>
          <cell r="AR1319">
            <v>0</v>
          </cell>
          <cell r="AS1319" t="e">
            <v>#REF!</v>
          </cell>
          <cell r="AU1319" t="str">
            <v/>
          </cell>
          <cell r="AV1319" t="str">
            <v/>
          </cell>
          <cell r="AW1319">
            <v>0</v>
          </cell>
          <cell r="AX1319">
            <v>0</v>
          </cell>
          <cell r="AY1319">
            <v>0</v>
          </cell>
          <cell r="AZ1319">
            <v>0</v>
          </cell>
          <cell r="BA1319">
            <v>0</v>
          </cell>
          <cell r="BB1319">
            <v>0</v>
          </cell>
          <cell r="BC1319">
            <v>0</v>
          </cell>
          <cell r="BD1319">
            <v>0</v>
          </cell>
          <cell r="BE1319">
            <v>0</v>
          </cell>
          <cell r="BF1319">
            <v>0</v>
          </cell>
          <cell r="BG1319" t="str">
            <v/>
          </cell>
          <cell r="BH1319">
            <v>0.21362864525655223</v>
          </cell>
        </row>
        <row r="1320">
          <cell r="A1320" t="str">
            <v>2081-116</v>
          </cell>
          <cell r="B1320" t="str">
            <v xml:space="preserve">BTA-CENTRO MEDICO ALMIRAN                         </v>
          </cell>
          <cell r="C1320">
            <v>0</v>
          </cell>
          <cell r="D1320">
            <v>0</v>
          </cell>
          <cell r="E1320">
            <v>0</v>
          </cell>
          <cell r="F1320">
            <v>0</v>
          </cell>
          <cell r="G1320">
            <v>0</v>
          </cell>
          <cell r="H1320">
            <v>0</v>
          </cell>
          <cell r="I1320">
            <v>422994</v>
          </cell>
          <cell r="J1320">
            <v>0</v>
          </cell>
          <cell r="K1320">
            <v>0</v>
          </cell>
          <cell r="L1320">
            <v>0</v>
          </cell>
          <cell r="M1320">
            <v>0</v>
          </cell>
          <cell r="N1320">
            <v>0</v>
          </cell>
          <cell r="O1320">
            <v>422994</v>
          </cell>
          <cell r="P1320">
            <v>0</v>
          </cell>
          <cell r="Q1320">
            <v>0</v>
          </cell>
          <cell r="R1320">
            <v>0</v>
          </cell>
          <cell r="S1320">
            <v>0</v>
          </cell>
          <cell r="T1320">
            <v>0</v>
          </cell>
          <cell r="U1320">
            <v>0</v>
          </cell>
          <cell r="V1320">
            <v>208800</v>
          </cell>
          <cell r="W1320">
            <v>0</v>
          </cell>
          <cell r="X1320">
            <v>0</v>
          </cell>
          <cell r="Y1320">
            <v>0</v>
          </cell>
          <cell r="Z1320">
            <v>0</v>
          </cell>
          <cell r="AA1320">
            <v>0</v>
          </cell>
          <cell r="AB1320">
            <v>208800</v>
          </cell>
          <cell r="AC1320">
            <v>0</v>
          </cell>
          <cell r="AD1320">
            <v>0</v>
          </cell>
          <cell r="AE1320">
            <v>0</v>
          </cell>
          <cell r="AF1320">
            <v>0</v>
          </cell>
          <cell r="AG1320">
            <v>0</v>
          </cell>
          <cell r="AH1320">
            <v>0</v>
          </cell>
          <cell r="AI1320">
            <v>0</v>
          </cell>
          <cell r="AJ1320">
            <v>0</v>
          </cell>
          <cell r="AK1320">
            <v>0</v>
          </cell>
          <cell r="AL1320">
            <v>0</v>
          </cell>
          <cell r="AM1320">
            <v>0</v>
          </cell>
          <cell r="AN1320">
            <v>0</v>
          </cell>
          <cell r="AO1320">
            <v>0</v>
          </cell>
          <cell r="AP1320">
            <v>0</v>
          </cell>
          <cell r="AQ1320">
            <v>0</v>
          </cell>
          <cell r="AR1320">
            <v>0</v>
          </cell>
          <cell r="AS1320" t="e">
            <v>#REF!</v>
          </cell>
          <cell r="AU1320" t="str">
            <v/>
          </cell>
          <cell r="AV1320" t="str">
            <v/>
          </cell>
          <cell r="AW1320">
            <v>0</v>
          </cell>
          <cell r="AX1320">
            <v>0</v>
          </cell>
          <cell r="AY1320">
            <v>0</v>
          </cell>
          <cell r="AZ1320">
            <v>0</v>
          </cell>
          <cell r="BA1320">
            <v>0</v>
          </cell>
          <cell r="BB1320">
            <v>0</v>
          </cell>
          <cell r="BC1320">
            <v>0</v>
          </cell>
          <cell r="BD1320">
            <v>0</v>
          </cell>
          <cell r="BE1320">
            <v>0</v>
          </cell>
          <cell r="BF1320">
            <v>0</v>
          </cell>
          <cell r="BG1320" t="str">
            <v/>
          </cell>
          <cell r="BH1320">
            <v>0.49362402303578773</v>
          </cell>
        </row>
        <row r="1321">
          <cell r="A1321" t="str">
            <v>2081-117</v>
          </cell>
          <cell r="B1321" t="str">
            <v xml:space="preserve">BTA-INVERSIONES SEQUOIAN                          </v>
          </cell>
          <cell r="C1321">
            <v>0</v>
          </cell>
          <cell r="D1321">
            <v>0</v>
          </cell>
          <cell r="E1321">
            <v>0</v>
          </cell>
          <cell r="F1321">
            <v>0</v>
          </cell>
          <cell r="G1321">
            <v>0</v>
          </cell>
          <cell r="H1321">
            <v>0</v>
          </cell>
          <cell r="I1321">
            <v>698040</v>
          </cell>
          <cell r="J1321">
            <v>0</v>
          </cell>
          <cell r="K1321">
            <v>0</v>
          </cell>
          <cell r="L1321">
            <v>0</v>
          </cell>
          <cell r="M1321">
            <v>0</v>
          </cell>
          <cell r="N1321">
            <v>0</v>
          </cell>
          <cell r="O1321">
            <v>698040</v>
          </cell>
          <cell r="P1321">
            <v>0</v>
          </cell>
          <cell r="Q1321">
            <v>0</v>
          </cell>
          <cell r="R1321">
            <v>0</v>
          </cell>
          <cell r="S1321">
            <v>0</v>
          </cell>
          <cell r="T1321">
            <v>0</v>
          </cell>
          <cell r="U1321">
            <v>0</v>
          </cell>
          <cell r="V1321">
            <v>386800</v>
          </cell>
          <cell r="W1321">
            <v>0</v>
          </cell>
          <cell r="X1321">
            <v>0</v>
          </cell>
          <cell r="Y1321">
            <v>0</v>
          </cell>
          <cell r="Z1321">
            <v>0</v>
          </cell>
          <cell r="AA1321">
            <v>0</v>
          </cell>
          <cell r="AB1321">
            <v>386800</v>
          </cell>
          <cell r="AC1321">
            <v>0</v>
          </cell>
          <cell r="AD1321">
            <v>0</v>
          </cell>
          <cell r="AE1321">
            <v>0</v>
          </cell>
          <cell r="AF1321">
            <v>0</v>
          </cell>
          <cell r="AG1321">
            <v>0</v>
          </cell>
          <cell r="AH1321">
            <v>0</v>
          </cell>
          <cell r="AI1321">
            <v>0</v>
          </cell>
          <cell r="AJ1321">
            <v>0</v>
          </cell>
          <cell r="AK1321">
            <v>0</v>
          </cell>
          <cell r="AL1321">
            <v>0</v>
          </cell>
          <cell r="AM1321">
            <v>0</v>
          </cell>
          <cell r="AN1321">
            <v>0</v>
          </cell>
          <cell r="AO1321">
            <v>0</v>
          </cell>
          <cell r="AP1321">
            <v>0</v>
          </cell>
          <cell r="AQ1321">
            <v>0</v>
          </cell>
          <cell r="AR1321">
            <v>0</v>
          </cell>
          <cell r="AS1321" t="e">
            <v>#REF!</v>
          </cell>
          <cell r="AU1321" t="str">
            <v/>
          </cell>
          <cell r="AV1321" t="str">
            <v/>
          </cell>
          <cell r="AW1321">
            <v>0</v>
          </cell>
          <cell r="AX1321">
            <v>0</v>
          </cell>
          <cell r="AY1321">
            <v>0</v>
          </cell>
          <cell r="AZ1321">
            <v>0</v>
          </cell>
          <cell r="BA1321">
            <v>0</v>
          </cell>
          <cell r="BB1321">
            <v>0</v>
          </cell>
          <cell r="BC1321">
            <v>0</v>
          </cell>
          <cell r="BD1321">
            <v>0</v>
          </cell>
          <cell r="BE1321">
            <v>0</v>
          </cell>
          <cell r="BF1321">
            <v>0</v>
          </cell>
          <cell r="BG1321" t="str">
            <v/>
          </cell>
          <cell r="BH1321">
            <v>0.55412297289553603</v>
          </cell>
        </row>
        <row r="1322">
          <cell r="A1322" t="str">
            <v>2081-118</v>
          </cell>
          <cell r="B1322" t="str">
            <v xml:space="preserve">BTA-POLITECNICO GRAN COLO                         </v>
          </cell>
          <cell r="C1322">
            <v>0</v>
          </cell>
          <cell r="D1322">
            <v>0</v>
          </cell>
          <cell r="E1322">
            <v>0</v>
          </cell>
          <cell r="F1322">
            <v>0</v>
          </cell>
          <cell r="G1322">
            <v>0</v>
          </cell>
          <cell r="H1322">
            <v>0</v>
          </cell>
          <cell r="I1322">
            <v>979355</v>
          </cell>
          <cell r="J1322">
            <v>0</v>
          </cell>
          <cell r="K1322">
            <v>0</v>
          </cell>
          <cell r="L1322">
            <v>0</v>
          </cell>
          <cell r="M1322">
            <v>0</v>
          </cell>
          <cell r="N1322">
            <v>0</v>
          </cell>
          <cell r="O1322">
            <v>979355</v>
          </cell>
          <cell r="P1322">
            <v>0</v>
          </cell>
          <cell r="Q1322">
            <v>0</v>
          </cell>
          <cell r="R1322">
            <v>0</v>
          </cell>
          <cell r="S1322">
            <v>0</v>
          </cell>
          <cell r="T1322">
            <v>0</v>
          </cell>
          <cell r="U1322">
            <v>0</v>
          </cell>
          <cell r="V1322">
            <v>469427</v>
          </cell>
          <cell r="W1322">
            <v>3554</v>
          </cell>
          <cell r="X1322">
            <v>0</v>
          </cell>
          <cell r="Y1322">
            <v>0</v>
          </cell>
          <cell r="Z1322">
            <v>0</v>
          </cell>
          <cell r="AA1322">
            <v>0</v>
          </cell>
          <cell r="AB1322">
            <v>472981</v>
          </cell>
          <cell r="AC1322">
            <v>0</v>
          </cell>
          <cell r="AD1322">
            <v>0</v>
          </cell>
          <cell r="AE1322">
            <v>0</v>
          </cell>
          <cell r="AF1322">
            <v>0</v>
          </cell>
          <cell r="AG1322">
            <v>0</v>
          </cell>
          <cell r="AH1322">
            <v>0</v>
          </cell>
          <cell r="AI1322">
            <v>0</v>
          </cell>
          <cell r="AJ1322">
            <v>0</v>
          </cell>
          <cell r="AK1322">
            <v>0</v>
          </cell>
          <cell r="AL1322">
            <v>0</v>
          </cell>
          <cell r="AM1322">
            <v>0</v>
          </cell>
          <cell r="AN1322">
            <v>0</v>
          </cell>
          <cell r="AO1322">
            <v>0</v>
          </cell>
          <cell r="AP1322">
            <v>0</v>
          </cell>
          <cell r="AQ1322">
            <v>0</v>
          </cell>
          <cell r="AR1322">
            <v>0</v>
          </cell>
          <cell r="AS1322" t="e">
            <v>#REF!</v>
          </cell>
          <cell r="AU1322" t="str">
            <v/>
          </cell>
          <cell r="AV1322" t="str">
            <v/>
          </cell>
          <cell r="AW1322">
            <v>0</v>
          </cell>
          <cell r="AX1322">
            <v>0</v>
          </cell>
          <cell r="AY1322">
            <v>0</v>
          </cell>
          <cell r="AZ1322">
            <v>0</v>
          </cell>
          <cell r="BA1322">
            <v>0</v>
          </cell>
          <cell r="BB1322">
            <v>0</v>
          </cell>
          <cell r="BC1322">
            <v>0</v>
          </cell>
          <cell r="BD1322">
            <v>0</v>
          </cell>
          <cell r="BE1322">
            <v>0</v>
          </cell>
          <cell r="BF1322">
            <v>0</v>
          </cell>
          <cell r="BG1322" t="str">
            <v/>
          </cell>
          <cell r="BH1322">
            <v>0.48295153442827166</v>
          </cell>
        </row>
        <row r="1323">
          <cell r="A1323" t="str">
            <v>2081-119</v>
          </cell>
          <cell r="B1323" t="str">
            <v xml:space="preserve">BTA-COLOMBIANA KIMBERLY                           </v>
          </cell>
          <cell r="C1323">
            <v>0</v>
          </cell>
          <cell r="D1323">
            <v>0</v>
          </cell>
          <cell r="E1323">
            <v>0</v>
          </cell>
          <cell r="F1323">
            <v>0</v>
          </cell>
          <cell r="G1323">
            <v>0</v>
          </cell>
          <cell r="H1323">
            <v>0</v>
          </cell>
          <cell r="I1323">
            <v>4582923</v>
          </cell>
          <cell r="J1323">
            <v>0</v>
          </cell>
          <cell r="K1323">
            <v>0</v>
          </cell>
          <cell r="L1323">
            <v>0</v>
          </cell>
          <cell r="M1323">
            <v>0</v>
          </cell>
          <cell r="N1323">
            <v>0</v>
          </cell>
          <cell r="O1323">
            <v>4582923</v>
          </cell>
          <cell r="P1323">
            <v>0</v>
          </cell>
          <cell r="Q1323">
            <v>0</v>
          </cell>
          <cell r="R1323">
            <v>0</v>
          </cell>
          <cell r="S1323">
            <v>0</v>
          </cell>
          <cell r="T1323">
            <v>0</v>
          </cell>
          <cell r="U1323">
            <v>0</v>
          </cell>
          <cell r="V1323">
            <v>2774988</v>
          </cell>
          <cell r="W1323">
            <v>178847</v>
          </cell>
          <cell r="X1323">
            <v>4319</v>
          </cell>
          <cell r="Y1323">
            <v>0</v>
          </cell>
          <cell r="Z1323">
            <v>0</v>
          </cell>
          <cell r="AA1323">
            <v>0</v>
          </cell>
          <cell r="AB1323">
            <v>2958154</v>
          </cell>
          <cell r="AC1323">
            <v>0</v>
          </cell>
          <cell r="AD1323">
            <v>0</v>
          </cell>
          <cell r="AE1323">
            <v>0</v>
          </cell>
          <cell r="AF1323">
            <v>0</v>
          </cell>
          <cell r="AG1323">
            <v>0</v>
          </cell>
          <cell r="AH1323">
            <v>0</v>
          </cell>
          <cell r="AI1323">
            <v>0</v>
          </cell>
          <cell r="AJ1323">
            <v>0</v>
          </cell>
          <cell r="AK1323">
            <v>0</v>
          </cell>
          <cell r="AL1323">
            <v>0</v>
          </cell>
          <cell r="AM1323">
            <v>0</v>
          </cell>
          <cell r="AN1323">
            <v>0</v>
          </cell>
          <cell r="AO1323">
            <v>0</v>
          </cell>
          <cell r="AP1323">
            <v>0</v>
          </cell>
          <cell r="AQ1323">
            <v>0</v>
          </cell>
          <cell r="AR1323">
            <v>0</v>
          </cell>
          <cell r="AS1323" t="e">
            <v>#REF!</v>
          </cell>
          <cell r="AU1323" t="str">
            <v/>
          </cell>
          <cell r="AV1323" t="str">
            <v/>
          </cell>
          <cell r="AW1323">
            <v>0</v>
          </cell>
          <cell r="AX1323">
            <v>0</v>
          </cell>
          <cell r="AY1323">
            <v>0</v>
          </cell>
          <cell r="AZ1323">
            <v>0</v>
          </cell>
          <cell r="BA1323">
            <v>0</v>
          </cell>
          <cell r="BB1323">
            <v>0</v>
          </cell>
          <cell r="BC1323">
            <v>0</v>
          </cell>
          <cell r="BD1323">
            <v>0</v>
          </cell>
          <cell r="BE1323">
            <v>0</v>
          </cell>
          <cell r="BF1323">
            <v>0</v>
          </cell>
          <cell r="BG1323" t="str">
            <v/>
          </cell>
          <cell r="BH1323">
            <v>0.64547320563753741</v>
          </cell>
        </row>
        <row r="1324">
          <cell r="A1324" t="str">
            <v>2081-121</v>
          </cell>
          <cell r="B1324" t="str">
            <v xml:space="preserve">BTA-CC SANTA FE BTA                               </v>
          </cell>
          <cell r="C1324">
            <v>0</v>
          </cell>
          <cell r="D1324">
            <v>0</v>
          </cell>
          <cell r="E1324">
            <v>0</v>
          </cell>
          <cell r="F1324">
            <v>0</v>
          </cell>
          <cell r="G1324">
            <v>0</v>
          </cell>
          <cell r="H1324">
            <v>0</v>
          </cell>
          <cell r="I1324">
            <v>0</v>
          </cell>
          <cell r="J1324">
            <v>298389</v>
          </cell>
          <cell r="K1324">
            <v>0</v>
          </cell>
          <cell r="L1324">
            <v>0</v>
          </cell>
          <cell r="M1324">
            <v>0</v>
          </cell>
          <cell r="N1324">
            <v>0</v>
          </cell>
          <cell r="O1324">
            <v>298389</v>
          </cell>
          <cell r="P1324">
            <v>0</v>
          </cell>
          <cell r="Q1324">
            <v>0</v>
          </cell>
          <cell r="R1324">
            <v>0</v>
          </cell>
          <cell r="S1324">
            <v>0</v>
          </cell>
          <cell r="T1324">
            <v>0</v>
          </cell>
          <cell r="U1324">
            <v>0</v>
          </cell>
          <cell r="V1324">
            <v>116500</v>
          </cell>
          <cell r="W1324">
            <v>0</v>
          </cell>
          <cell r="X1324">
            <v>0</v>
          </cell>
          <cell r="Y1324">
            <v>0</v>
          </cell>
          <cell r="Z1324">
            <v>0</v>
          </cell>
          <cell r="AA1324">
            <v>0</v>
          </cell>
          <cell r="AB1324">
            <v>116500</v>
          </cell>
          <cell r="AC1324">
            <v>0</v>
          </cell>
          <cell r="AD1324">
            <v>0</v>
          </cell>
          <cell r="AE1324">
            <v>0</v>
          </cell>
          <cell r="AF1324">
            <v>0</v>
          </cell>
          <cell r="AG1324">
            <v>0</v>
          </cell>
          <cell r="AH1324">
            <v>0</v>
          </cell>
          <cell r="AI1324">
            <v>0</v>
          </cell>
          <cell r="AJ1324">
            <v>0</v>
          </cell>
          <cell r="AK1324">
            <v>0</v>
          </cell>
          <cell r="AL1324">
            <v>0</v>
          </cell>
          <cell r="AM1324">
            <v>0</v>
          </cell>
          <cell r="AN1324">
            <v>0</v>
          </cell>
          <cell r="AO1324">
            <v>0</v>
          </cell>
          <cell r="AP1324">
            <v>0</v>
          </cell>
          <cell r="AQ1324">
            <v>0</v>
          </cell>
          <cell r="AR1324">
            <v>0</v>
          </cell>
          <cell r="AS1324" t="e">
            <v>#REF!</v>
          </cell>
          <cell r="AU1324" t="str">
            <v/>
          </cell>
          <cell r="AV1324" t="str">
            <v/>
          </cell>
          <cell r="AW1324">
            <v>0</v>
          </cell>
          <cell r="AX1324">
            <v>0</v>
          </cell>
          <cell r="AY1324">
            <v>0</v>
          </cell>
          <cell r="AZ1324">
            <v>0</v>
          </cell>
          <cell r="BA1324">
            <v>0</v>
          </cell>
          <cell r="BB1324">
            <v>0</v>
          </cell>
          <cell r="BC1324">
            <v>0</v>
          </cell>
          <cell r="BD1324">
            <v>0</v>
          </cell>
          <cell r="BE1324">
            <v>0</v>
          </cell>
          <cell r="BF1324">
            <v>0</v>
          </cell>
          <cell r="BG1324" t="str">
            <v/>
          </cell>
          <cell r="BH1324">
            <v>0.39042994212253135</v>
          </cell>
        </row>
        <row r="1325">
          <cell r="A1325" t="str">
            <v>2081-122</v>
          </cell>
          <cell r="B1325" t="str">
            <v xml:space="preserve">BTA-CC SANTA FE BTA                               </v>
          </cell>
          <cell r="C1325">
            <v>0</v>
          </cell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  <cell r="I1325">
            <v>0</v>
          </cell>
          <cell r="J1325">
            <v>384050</v>
          </cell>
          <cell r="K1325">
            <v>0</v>
          </cell>
          <cell r="L1325">
            <v>0</v>
          </cell>
          <cell r="M1325">
            <v>0</v>
          </cell>
          <cell r="N1325">
            <v>0</v>
          </cell>
          <cell r="O1325">
            <v>384050</v>
          </cell>
          <cell r="P1325">
            <v>0</v>
          </cell>
          <cell r="Q1325">
            <v>0</v>
          </cell>
          <cell r="R1325">
            <v>0</v>
          </cell>
          <cell r="S1325">
            <v>0</v>
          </cell>
          <cell r="T1325">
            <v>0</v>
          </cell>
          <cell r="U1325">
            <v>0</v>
          </cell>
          <cell r="V1325">
            <v>176850</v>
          </cell>
          <cell r="W1325">
            <v>0</v>
          </cell>
          <cell r="X1325">
            <v>0</v>
          </cell>
          <cell r="Y1325">
            <v>0</v>
          </cell>
          <cell r="Z1325">
            <v>0</v>
          </cell>
          <cell r="AA1325">
            <v>0</v>
          </cell>
          <cell r="AB1325">
            <v>176850</v>
          </cell>
          <cell r="AC1325">
            <v>0</v>
          </cell>
          <cell r="AD1325">
            <v>0</v>
          </cell>
          <cell r="AE1325">
            <v>0</v>
          </cell>
          <cell r="AF1325">
            <v>0</v>
          </cell>
          <cell r="AG1325">
            <v>0</v>
          </cell>
          <cell r="AH1325">
            <v>0</v>
          </cell>
          <cell r="AI1325">
            <v>0</v>
          </cell>
          <cell r="AJ1325">
            <v>0</v>
          </cell>
          <cell r="AK1325">
            <v>0</v>
          </cell>
          <cell r="AL1325">
            <v>0</v>
          </cell>
          <cell r="AM1325">
            <v>0</v>
          </cell>
          <cell r="AN1325">
            <v>0</v>
          </cell>
          <cell r="AO1325">
            <v>0</v>
          </cell>
          <cell r="AP1325">
            <v>0</v>
          </cell>
          <cell r="AQ1325">
            <v>0</v>
          </cell>
          <cell r="AR1325">
            <v>0</v>
          </cell>
          <cell r="AS1325" t="e">
            <v>#REF!</v>
          </cell>
          <cell r="AU1325" t="str">
            <v/>
          </cell>
          <cell r="AV1325" t="str">
            <v/>
          </cell>
          <cell r="AW1325">
            <v>0</v>
          </cell>
          <cell r="AX1325">
            <v>0</v>
          </cell>
          <cell r="AY1325">
            <v>0</v>
          </cell>
          <cell r="AZ1325">
            <v>0</v>
          </cell>
          <cell r="BA1325">
            <v>0</v>
          </cell>
          <cell r="BB1325">
            <v>0</v>
          </cell>
          <cell r="BC1325">
            <v>0</v>
          </cell>
          <cell r="BD1325">
            <v>0</v>
          </cell>
          <cell r="BE1325">
            <v>0</v>
          </cell>
          <cell r="BF1325">
            <v>0</v>
          </cell>
          <cell r="BG1325" t="str">
            <v/>
          </cell>
          <cell r="BH1325">
            <v>0.46048691576617629</v>
          </cell>
        </row>
        <row r="1326">
          <cell r="A1326" t="str">
            <v>2081-123</v>
          </cell>
          <cell r="B1326" t="str">
            <v xml:space="preserve">BTA-COLOMBIANAN KIMBERLY                          </v>
          </cell>
          <cell r="C1326">
            <v>0</v>
          </cell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  <cell r="I1326">
            <v>66780</v>
          </cell>
          <cell r="J1326">
            <v>0</v>
          </cell>
          <cell r="K1326">
            <v>0</v>
          </cell>
          <cell r="L1326">
            <v>0</v>
          </cell>
          <cell r="M1326">
            <v>0</v>
          </cell>
          <cell r="N1326">
            <v>0</v>
          </cell>
          <cell r="O1326">
            <v>66780</v>
          </cell>
          <cell r="P1326">
            <v>0</v>
          </cell>
          <cell r="Q1326">
            <v>0</v>
          </cell>
          <cell r="R1326">
            <v>0</v>
          </cell>
          <cell r="S1326">
            <v>0</v>
          </cell>
          <cell r="T1326">
            <v>0</v>
          </cell>
          <cell r="U1326">
            <v>0</v>
          </cell>
          <cell r="V1326">
            <v>3150</v>
          </cell>
          <cell r="W1326">
            <v>42484</v>
          </cell>
          <cell r="X1326">
            <v>0</v>
          </cell>
          <cell r="Y1326">
            <v>0</v>
          </cell>
          <cell r="Z1326">
            <v>0</v>
          </cell>
          <cell r="AA1326">
            <v>0</v>
          </cell>
          <cell r="AB1326">
            <v>45634</v>
          </cell>
          <cell r="AC1326">
            <v>0</v>
          </cell>
          <cell r="AD1326">
            <v>0</v>
          </cell>
          <cell r="AE1326">
            <v>0</v>
          </cell>
          <cell r="AF1326">
            <v>0</v>
          </cell>
          <cell r="AG1326">
            <v>0</v>
          </cell>
          <cell r="AH1326">
            <v>0</v>
          </cell>
          <cell r="AI1326">
            <v>0</v>
          </cell>
          <cell r="AJ1326">
            <v>0</v>
          </cell>
          <cell r="AK1326">
            <v>0</v>
          </cell>
          <cell r="AL1326">
            <v>0</v>
          </cell>
          <cell r="AM1326">
            <v>0</v>
          </cell>
          <cell r="AN1326">
            <v>0</v>
          </cell>
          <cell r="AO1326">
            <v>0</v>
          </cell>
          <cell r="AP1326">
            <v>0</v>
          </cell>
          <cell r="AQ1326">
            <v>0</v>
          </cell>
          <cell r="AR1326">
            <v>0</v>
          </cell>
          <cell r="AS1326" t="e">
            <v>#REF!</v>
          </cell>
          <cell r="AU1326" t="str">
            <v/>
          </cell>
          <cell r="AV1326" t="str">
            <v/>
          </cell>
          <cell r="AW1326">
            <v>0</v>
          </cell>
          <cell r="AX1326">
            <v>0</v>
          </cell>
          <cell r="AY1326">
            <v>0</v>
          </cell>
          <cell r="AZ1326">
            <v>0</v>
          </cell>
          <cell r="BA1326">
            <v>0</v>
          </cell>
          <cell r="BB1326">
            <v>0</v>
          </cell>
          <cell r="BC1326">
            <v>0</v>
          </cell>
          <cell r="BD1326">
            <v>0</v>
          </cell>
          <cell r="BE1326">
            <v>0</v>
          </cell>
          <cell r="BF1326">
            <v>0</v>
          </cell>
          <cell r="BG1326" t="str">
            <v/>
          </cell>
          <cell r="BH1326">
            <v>0.68334830787660972</v>
          </cell>
        </row>
        <row r="1327">
          <cell r="A1327" t="str">
            <v>2081-124</v>
          </cell>
          <cell r="B1327" t="str">
            <v xml:space="preserve">BTA-POLITECNICO GRAN COLO                         </v>
          </cell>
          <cell r="C1327">
            <v>0</v>
          </cell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  <cell r="I1327">
            <v>0</v>
          </cell>
          <cell r="J1327">
            <v>518028</v>
          </cell>
          <cell r="K1327">
            <v>0</v>
          </cell>
          <cell r="L1327">
            <v>0</v>
          </cell>
          <cell r="M1327">
            <v>0</v>
          </cell>
          <cell r="N1327">
            <v>0</v>
          </cell>
          <cell r="O1327">
            <v>518028</v>
          </cell>
          <cell r="P1327">
            <v>0</v>
          </cell>
          <cell r="Q1327">
            <v>0</v>
          </cell>
          <cell r="R1327">
            <v>0</v>
          </cell>
          <cell r="S1327">
            <v>0</v>
          </cell>
          <cell r="T1327">
            <v>0</v>
          </cell>
          <cell r="U1327">
            <v>0</v>
          </cell>
          <cell r="V1327">
            <v>32000</v>
          </cell>
          <cell r="W1327">
            <v>288003</v>
          </cell>
          <cell r="X1327">
            <v>8757</v>
          </cell>
          <cell r="Y1327">
            <v>50000</v>
          </cell>
          <cell r="Z1327">
            <v>0</v>
          </cell>
          <cell r="AA1327">
            <v>0</v>
          </cell>
          <cell r="AB1327">
            <v>378760</v>
          </cell>
          <cell r="AC1327">
            <v>0</v>
          </cell>
          <cell r="AD1327">
            <v>0</v>
          </cell>
          <cell r="AE1327">
            <v>0</v>
          </cell>
          <cell r="AF1327">
            <v>0</v>
          </cell>
          <cell r="AG1327">
            <v>0</v>
          </cell>
          <cell r="AH1327">
            <v>0</v>
          </cell>
          <cell r="AI1327">
            <v>0</v>
          </cell>
          <cell r="AJ1327">
            <v>0</v>
          </cell>
          <cell r="AK1327">
            <v>0</v>
          </cell>
          <cell r="AL1327">
            <v>0</v>
          </cell>
          <cell r="AM1327">
            <v>0</v>
          </cell>
          <cell r="AN1327">
            <v>0</v>
          </cell>
          <cell r="AO1327">
            <v>0</v>
          </cell>
          <cell r="AP1327">
            <v>0</v>
          </cell>
          <cell r="AQ1327">
            <v>0</v>
          </cell>
          <cell r="AR1327">
            <v>0</v>
          </cell>
          <cell r="AS1327" t="e">
            <v>#REF!</v>
          </cell>
          <cell r="AU1327" t="str">
            <v/>
          </cell>
          <cell r="AV1327" t="str">
            <v/>
          </cell>
          <cell r="AW1327">
            <v>0</v>
          </cell>
          <cell r="AX1327">
            <v>0</v>
          </cell>
          <cell r="AY1327">
            <v>0</v>
          </cell>
          <cell r="AZ1327">
            <v>0</v>
          </cell>
          <cell r="BA1327">
            <v>0</v>
          </cell>
          <cell r="BB1327">
            <v>0</v>
          </cell>
          <cell r="BC1327">
            <v>0</v>
          </cell>
          <cell r="BD1327">
            <v>0</v>
          </cell>
          <cell r="BE1327">
            <v>0</v>
          </cell>
          <cell r="BF1327">
            <v>0</v>
          </cell>
          <cell r="BG1327" t="str">
            <v/>
          </cell>
          <cell r="BH1327">
            <v>0.73115738917587469</v>
          </cell>
        </row>
        <row r="1328">
          <cell r="A1328" t="str">
            <v>2081-125</v>
          </cell>
          <cell r="B1328" t="str">
            <v xml:space="preserve">BTA-INVERSIONES SEQUOIN                           </v>
          </cell>
          <cell r="C1328">
            <v>0</v>
          </cell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  <cell r="I1328">
            <v>0</v>
          </cell>
          <cell r="J1328">
            <v>1147554</v>
          </cell>
          <cell r="K1328">
            <v>0</v>
          </cell>
          <cell r="L1328">
            <v>0</v>
          </cell>
          <cell r="M1328">
            <v>0</v>
          </cell>
          <cell r="N1328">
            <v>0</v>
          </cell>
          <cell r="O1328">
            <v>1147554</v>
          </cell>
          <cell r="P1328">
            <v>0</v>
          </cell>
          <cell r="Q1328">
            <v>0</v>
          </cell>
          <cell r="R1328">
            <v>0</v>
          </cell>
          <cell r="S1328">
            <v>0</v>
          </cell>
          <cell r="T1328">
            <v>0</v>
          </cell>
          <cell r="U1328">
            <v>0</v>
          </cell>
          <cell r="V1328">
            <v>375440</v>
          </cell>
          <cell r="W1328">
            <v>0</v>
          </cell>
          <cell r="X1328">
            <v>0</v>
          </cell>
          <cell r="Y1328">
            <v>0</v>
          </cell>
          <cell r="Z1328">
            <v>0</v>
          </cell>
          <cell r="AA1328">
            <v>0</v>
          </cell>
          <cell r="AB1328">
            <v>375440</v>
          </cell>
          <cell r="AC1328">
            <v>0</v>
          </cell>
          <cell r="AD1328">
            <v>0</v>
          </cell>
          <cell r="AE1328">
            <v>0</v>
          </cell>
          <cell r="AF1328">
            <v>0</v>
          </cell>
          <cell r="AG1328">
            <v>0</v>
          </cell>
          <cell r="AH1328">
            <v>0</v>
          </cell>
          <cell r="AI1328">
            <v>0</v>
          </cell>
          <cell r="AJ1328">
            <v>0</v>
          </cell>
          <cell r="AK1328">
            <v>0</v>
          </cell>
          <cell r="AL1328">
            <v>0</v>
          </cell>
          <cell r="AM1328">
            <v>0</v>
          </cell>
          <cell r="AN1328">
            <v>0</v>
          </cell>
          <cell r="AO1328">
            <v>0</v>
          </cell>
          <cell r="AP1328">
            <v>0</v>
          </cell>
          <cell r="AQ1328">
            <v>0</v>
          </cell>
          <cell r="AR1328">
            <v>0</v>
          </cell>
          <cell r="AS1328" t="e">
            <v>#REF!</v>
          </cell>
          <cell r="AU1328" t="str">
            <v/>
          </cell>
          <cell r="AV1328" t="str">
            <v/>
          </cell>
          <cell r="AW1328">
            <v>0</v>
          </cell>
          <cell r="AX1328">
            <v>0</v>
          </cell>
          <cell r="AY1328">
            <v>0</v>
          </cell>
          <cell r="AZ1328">
            <v>0</v>
          </cell>
          <cell r="BA1328">
            <v>0</v>
          </cell>
          <cell r="BB1328">
            <v>0</v>
          </cell>
          <cell r="BC1328">
            <v>0</v>
          </cell>
          <cell r="BD1328">
            <v>0</v>
          </cell>
          <cell r="BE1328">
            <v>0</v>
          </cell>
          <cell r="BF1328">
            <v>0</v>
          </cell>
          <cell r="BG1328" t="str">
            <v/>
          </cell>
          <cell r="BH1328">
            <v>0.32716543186638714</v>
          </cell>
        </row>
        <row r="1329">
          <cell r="A1329" t="str">
            <v>2081-126</v>
          </cell>
          <cell r="B1329" t="str">
            <v xml:space="preserve">BTA-SOCIEDAD HOTELERA CL                          </v>
          </cell>
          <cell r="C1329">
            <v>0</v>
          </cell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  <cell r="I1329">
            <v>0</v>
          </cell>
          <cell r="J1329">
            <v>635020</v>
          </cell>
          <cell r="K1329">
            <v>0</v>
          </cell>
          <cell r="L1329">
            <v>0</v>
          </cell>
          <cell r="M1329">
            <v>0</v>
          </cell>
          <cell r="N1329">
            <v>0</v>
          </cell>
          <cell r="O1329">
            <v>635020</v>
          </cell>
          <cell r="P1329">
            <v>0</v>
          </cell>
          <cell r="Q1329">
            <v>0</v>
          </cell>
          <cell r="R1329">
            <v>0</v>
          </cell>
          <cell r="S1329">
            <v>0</v>
          </cell>
          <cell r="T1329">
            <v>0</v>
          </cell>
          <cell r="U1329">
            <v>0</v>
          </cell>
          <cell r="V1329">
            <v>233500</v>
          </cell>
          <cell r="W1329">
            <v>113726</v>
          </cell>
          <cell r="X1329">
            <v>6170</v>
          </cell>
          <cell r="Y1329">
            <v>0</v>
          </cell>
          <cell r="Z1329">
            <v>0</v>
          </cell>
          <cell r="AA1329">
            <v>0</v>
          </cell>
          <cell r="AB1329">
            <v>353396</v>
          </cell>
          <cell r="AC1329">
            <v>0</v>
          </cell>
          <cell r="AD1329">
            <v>0</v>
          </cell>
          <cell r="AE1329">
            <v>0</v>
          </cell>
          <cell r="AF1329">
            <v>0</v>
          </cell>
          <cell r="AG1329">
            <v>0</v>
          </cell>
          <cell r="AH1329">
            <v>0</v>
          </cell>
          <cell r="AI1329">
            <v>0</v>
          </cell>
          <cell r="AJ1329">
            <v>0</v>
          </cell>
          <cell r="AK1329">
            <v>0</v>
          </cell>
          <cell r="AL1329">
            <v>0</v>
          </cell>
          <cell r="AM1329">
            <v>0</v>
          </cell>
          <cell r="AN1329">
            <v>0</v>
          </cell>
          <cell r="AO1329">
            <v>0</v>
          </cell>
          <cell r="AP1329">
            <v>0</v>
          </cell>
          <cell r="AQ1329">
            <v>0</v>
          </cell>
          <cell r="AR1329">
            <v>0</v>
          </cell>
          <cell r="AS1329" t="e">
            <v>#REF!</v>
          </cell>
          <cell r="AU1329" t="str">
            <v/>
          </cell>
          <cell r="AV1329" t="str">
            <v/>
          </cell>
          <cell r="AW1329">
            <v>0</v>
          </cell>
          <cell r="AX1329">
            <v>0</v>
          </cell>
          <cell r="AY1329">
            <v>0</v>
          </cell>
          <cell r="AZ1329">
            <v>0</v>
          </cell>
          <cell r="BA1329">
            <v>0</v>
          </cell>
          <cell r="BB1329">
            <v>0</v>
          </cell>
          <cell r="BC1329">
            <v>0</v>
          </cell>
          <cell r="BD1329">
            <v>0</v>
          </cell>
          <cell r="BE1329">
            <v>0</v>
          </cell>
          <cell r="BF1329">
            <v>0</v>
          </cell>
          <cell r="BG1329" t="str">
            <v/>
          </cell>
          <cell r="BH1329">
            <v>0.55651160593367133</v>
          </cell>
        </row>
        <row r="1330">
          <cell r="A1330" t="str">
            <v>2081-127</v>
          </cell>
          <cell r="B1330" t="str">
            <v xml:space="preserve">BTA-EDIFICIO TORRE PROKSO                         </v>
          </cell>
          <cell r="C1330">
            <v>0</v>
          </cell>
          <cell r="D1330">
            <v>0</v>
          </cell>
          <cell r="E1330">
            <v>0</v>
          </cell>
          <cell r="F1330">
            <v>0</v>
          </cell>
          <cell r="G1330">
            <v>0</v>
          </cell>
          <cell r="H1330">
            <v>0</v>
          </cell>
          <cell r="I1330">
            <v>0</v>
          </cell>
          <cell r="J1330">
            <v>94596</v>
          </cell>
          <cell r="K1330">
            <v>0</v>
          </cell>
          <cell r="L1330">
            <v>0</v>
          </cell>
          <cell r="M1330">
            <v>0</v>
          </cell>
          <cell r="N1330">
            <v>0</v>
          </cell>
          <cell r="O1330">
            <v>94596</v>
          </cell>
          <cell r="P1330">
            <v>0</v>
          </cell>
          <cell r="Q1330">
            <v>0</v>
          </cell>
          <cell r="R1330">
            <v>0</v>
          </cell>
          <cell r="S1330">
            <v>0</v>
          </cell>
          <cell r="T1330">
            <v>0</v>
          </cell>
          <cell r="U1330">
            <v>0</v>
          </cell>
          <cell r="V1330">
            <v>0</v>
          </cell>
          <cell r="W1330">
            <v>56773</v>
          </cell>
          <cell r="X1330">
            <v>0</v>
          </cell>
          <cell r="Y1330">
            <v>0</v>
          </cell>
          <cell r="Z1330">
            <v>0</v>
          </cell>
          <cell r="AA1330">
            <v>0</v>
          </cell>
          <cell r="AB1330">
            <v>56773</v>
          </cell>
          <cell r="AC1330">
            <v>0</v>
          </cell>
          <cell r="AD1330">
            <v>0</v>
          </cell>
          <cell r="AE1330">
            <v>0</v>
          </cell>
          <cell r="AF1330">
            <v>0</v>
          </cell>
          <cell r="AG1330">
            <v>0</v>
          </cell>
          <cell r="AH1330">
            <v>0</v>
          </cell>
          <cell r="AI1330">
            <v>0</v>
          </cell>
          <cell r="AJ1330">
            <v>0</v>
          </cell>
          <cell r="AK1330">
            <v>0</v>
          </cell>
          <cell r="AL1330">
            <v>0</v>
          </cell>
          <cell r="AM1330">
            <v>0</v>
          </cell>
          <cell r="AN1330">
            <v>0</v>
          </cell>
          <cell r="AO1330">
            <v>0</v>
          </cell>
          <cell r="AP1330">
            <v>0</v>
          </cell>
          <cell r="AQ1330">
            <v>0</v>
          </cell>
          <cell r="AR1330">
            <v>0</v>
          </cell>
          <cell r="AS1330" t="e">
            <v>#REF!</v>
          </cell>
          <cell r="AU1330" t="str">
            <v/>
          </cell>
          <cell r="AV1330" t="str">
            <v/>
          </cell>
          <cell r="AW1330">
            <v>0</v>
          </cell>
          <cell r="AX1330">
            <v>0</v>
          </cell>
          <cell r="AY1330">
            <v>0</v>
          </cell>
          <cell r="AZ1330">
            <v>0</v>
          </cell>
          <cell r="BA1330">
            <v>0</v>
          </cell>
          <cell r="BB1330">
            <v>0</v>
          </cell>
          <cell r="BC1330">
            <v>0</v>
          </cell>
          <cell r="BD1330">
            <v>0</v>
          </cell>
          <cell r="BE1330">
            <v>0</v>
          </cell>
          <cell r="BF1330">
            <v>0</v>
          </cell>
          <cell r="BG1330" t="str">
            <v/>
          </cell>
          <cell r="BH1330">
            <v>0.60016279758129309</v>
          </cell>
        </row>
        <row r="1331">
          <cell r="A1331" t="str">
            <v>2081-128</v>
          </cell>
          <cell r="B1331" t="str">
            <v xml:space="preserve">BTA-CC SANTAFE BTA                                </v>
          </cell>
          <cell r="C1331">
            <v>0</v>
          </cell>
          <cell r="D1331">
            <v>0</v>
          </cell>
          <cell r="E1331">
            <v>0</v>
          </cell>
          <cell r="F1331">
            <v>0</v>
          </cell>
          <cell r="G1331">
            <v>0</v>
          </cell>
          <cell r="H1331">
            <v>0</v>
          </cell>
          <cell r="I1331">
            <v>0</v>
          </cell>
          <cell r="J1331">
            <v>457600</v>
          </cell>
          <cell r="K1331">
            <v>0</v>
          </cell>
          <cell r="L1331">
            <v>0</v>
          </cell>
          <cell r="M1331">
            <v>0</v>
          </cell>
          <cell r="N1331">
            <v>0</v>
          </cell>
          <cell r="O1331">
            <v>457600</v>
          </cell>
          <cell r="P1331">
            <v>0</v>
          </cell>
          <cell r="Q1331">
            <v>0</v>
          </cell>
          <cell r="R1331">
            <v>0</v>
          </cell>
          <cell r="S1331">
            <v>0</v>
          </cell>
          <cell r="T1331">
            <v>0</v>
          </cell>
          <cell r="U1331">
            <v>0</v>
          </cell>
          <cell r="V1331">
            <v>180000</v>
          </cell>
          <cell r="W1331">
            <v>0</v>
          </cell>
          <cell r="X1331">
            <v>78314</v>
          </cell>
          <cell r="Y1331">
            <v>0</v>
          </cell>
          <cell r="Z1331">
            <v>0</v>
          </cell>
          <cell r="AA1331">
            <v>0</v>
          </cell>
          <cell r="AB1331">
            <v>258314</v>
          </cell>
          <cell r="AC1331">
            <v>0</v>
          </cell>
          <cell r="AD1331">
            <v>0</v>
          </cell>
          <cell r="AE1331">
            <v>0</v>
          </cell>
          <cell r="AF1331">
            <v>0</v>
          </cell>
          <cell r="AG1331">
            <v>0</v>
          </cell>
          <cell r="AH1331">
            <v>0</v>
          </cell>
          <cell r="AI1331">
            <v>0</v>
          </cell>
          <cell r="AJ1331">
            <v>0</v>
          </cell>
          <cell r="AK1331">
            <v>0</v>
          </cell>
          <cell r="AL1331">
            <v>0</v>
          </cell>
          <cell r="AM1331">
            <v>0</v>
          </cell>
          <cell r="AN1331">
            <v>0</v>
          </cell>
          <cell r="AO1331">
            <v>0</v>
          </cell>
          <cell r="AP1331">
            <v>0</v>
          </cell>
          <cell r="AQ1331">
            <v>0</v>
          </cell>
          <cell r="AR1331">
            <v>0</v>
          </cell>
          <cell r="AS1331" t="e">
            <v>#REF!</v>
          </cell>
          <cell r="AU1331" t="str">
            <v/>
          </cell>
          <cell r="AV1331" t="str">
            <v/>
          </cell>
          <cell r="AW1331">
            <v>0</v>
          </cell>
          <cell r="AX1331">
            <v>0</v>
          </cell>
          <cell r="AY1331">
            <v>0</v>
          </cell>
          <cell r="AZ1331">
            <v>0</v>
          </cell>
          <cell r="BA1331">
            <v>0</v>
          </cell>
          <cell r="BB1331">
            <v>0</v>
          </cell>
          <cell r="BC1331">
            <v>0</v>
          </cell>
          <cell r="BD1331">
            <v>0</v>
          </cell>
          <cell r="BE1331">
            <v>0</v>
          </cell>
          <cell r="BF1331">
            <v>0</v>
          </cell>
          <cell r="BG1331" t="str">
            <v/>
          </cell>
          <cell r="BH1331">
            <v>0.56449737762237762</v>
          </cell>
        </row>
        <row r="1332">
          <cell r="A1332" t="str">
            <v>2081-129</v>
          </cell>
          <cell r="B1332" t="str">
            <v xml:space="preserve">BTA-CC SANTAFE BTA                                </v>
          </cell>
          <cell r="C1332">
            <v>0</v>
          </cell>
          <cell r="D1332">
            <v>0</v>
          </cell>
          <cell r="E1332">
            <v>0</v>
          </cell>
          <cell r="F1332">
            <v>0</v>
          </cell>
          <cell r="G1332">
            <v>0</v>
          </cell>
          <cell r="H1332">
            <v>0</v>
          </cell>
          <cell r="I1332">
            <v>0</v>
          </cell>
          <cell r="J1332">
            <v>0</v>
          </cell>
          <cell r="K1332">
            <v>122340</v>
          </cell>
          <cell r="L1332">
            <v>0</v>
          </cell>
          <cell r="M1332">
            <v>0</v>
          </cell>
          <cell r="N1332">
            <v>0</v>
          </cell>
          <cell r="O1332">
            <v>122340</v>
          </cell>
          <cell r="P1332">
            <v>0</v>
          </cell>
          <cell r="Q1332">
            <v>0</v>
          </cell>
          <cell r="R1332">
            <v>0</v>
          </cell>
          <cell r="S1332">
            <v>0</v>
          </cell>
          <cell r="T1332">
            <v>0</v>
          </cell>
          <cell r="U1332">
            <v>0</v>
          </cell>
          <cell r="V1332">
            <v>0</v>
          </cell>
          <cell r="W1332">
            <v>38000</v>
          </cell>
          <cell r="X1332">
            <v>0</v>
          </cell>
          <cell r="Y1332">
            <v>0</v>
          </cell>
          <cell r="Z1332">
            <v>0</v>
          </cell>
          <cell r="AA1332">
            <v>0</v>
          </cell>
          <cell r="AB1332">
            <v>38000</v>
          </cell>
          <cell r="AC1332">
            <v>0</v>
          </cell>
          <cell r="AD1332">
            <v>0</v>
          </cell>
          <cell r="AE1332">
            <v>0</v>
          </cell>
          <cell r="AF1332">
            <v>0</v>
          </cell>
          <cell r="AG1332">
            <v>0</v>
          </cell>
          <cell r="AH1332">
            <v>0</v>
          </cell>
          <cell r="AI1332">
            <v>0</v>
          </cell>
          <cell r="AJ1332">
            <v>0</v>
          </cell>
          <cell r="AK1332">
            <v>0</v>
          </cell>
          <cell r="AL1332">
            <v>0</v>
          </cell>
          <cell r="AM1332">
            <v>0</v>
          </cell>
          <cell r="AN1332">
            <v>0</v>
          </cell>
          <cell r="AO1332">
            <v>0</v>
          </cell>
          <cell r="AP1332">
            <v>0</v>
          </cell>
          <cell r="AQ1332">
            <v>0</v>
          </cell>
          <cell r="AR1332">
            <v>0</v>
          </cell>
          <cell r="AS1332" t="e">
            <v>#REF!</v>
          </cell>
          <cell r="AU1332" t="str">
            <v/>
          </cell>
          <cell r="AV1332" t="str">
            <v/>
          </cell>
          <cell r="AW1332">
            <v>0</v>
          </cell>
          <cell r="AX1332">
            <v>0</v>
          </cell>
          <cell r="AY1332">
            <v>0</v>
          </cell>
          <cell r="AZ1332">
            <v>0</v>
          </cell>
          <cell r="BA1332">
            <v>0</v>
          </cell>
          <cell r="BB1332">
            <v>0</v>
          </cell>
          <cell r="BC1332">
            <v>0</v>
          </cell>
          <cell r="BD1332">
            <v>0</v>
          </cell>
          <cell r="BE1332">
            <v>0</v>
          </cell>
          <cell r="BF1332">
            <v>0</v>
          </cell>
          <cell r="BG1332" t="str">
            <v/>
          </cell>
          <cell r="BH1332">
            <v>0.31060977603400358</v>
          </cell>
        </row>
        <row r="1333">
          <cell r="A1333" t="str">
            <v>2081-130</v>
          </cell>
          <cell r="B1333" t="str">
            <v xml:space="preserve">BTA-MONACO INTERNACIONAL                          </v>
          </cell>
          <cell r="C1333">
            <v>0</v>
          </cell>
          <cell r="D1333">
            <v>0</v>
          </cell>
          <cell r="E1333">
            <v>0</v>
          </cell>
          <cell r="F1333">
            <v>0</v>
          </cell>
          <cell r="G1333">
            <v>0</v>
          </cell>
          <cell r="H1333">
            <v>0</v>
          </cell>
          <cell r="I1333">
            <v>0</v>
          </cell>
          <cell r="J1333">
            <v>452000</v>
          </cell>
          <cell r="K1333">
            <v>0</v>
          </cell>
          <cell r="L1333">
            <v>0</v>
          </cell>
          <cell r="M1333">
            <v>0</v>
          </cell>
          <cell r="N1333">
            <v>0</v>
          </cell>
          <cell r="O1333">
            <v>452000</v>
          </cell>
          <cell r="P1333">
            <v>0</v>
          </cell>
          <cell r="Q1333">
            <v>0</v>
          </cell>
          <cell r="R1333">
            <v>0</v>
          </cell>
          <cell r="S1333">
            <v>0</v>
          </cell>
          <cell r="T1333">
            <v>0</v>
          </cell>
          <cell r="U1333">
            <v>0</v>
          </cell>
          <cell r="V1333">
            <v>0</v>
          </cell>
          <cell r="W1333">
            <v>195588</v>
          </cell>
          <cell r="X1333">
            <v>6170</v>
          </cell>
          <cell r="Y1333">
            <v>0</v>
          </cell>
          <cell r="Z1333">
            <v>0</v>
          </cell>
          <cell r="AA1333">
            <v>0</v>
          </cell>
          <cell r="AB1333">
            <v>201758</v>
          </cell>
          <cell r="AC1333">
            <v>0</v>
          </cell>
          <cell r="AD1333">
            <v>0</v>
          </cell>
          <cell r="AE1333">
            <v>0</v>
          </cell>
          <cell r="AF1333">
            <v>0</v>
          </cell>
          <cell r="AG1333">
            <v>0</v>
          </cell>
          <cell r="AH1333">
            <v>0</v>
          </cell>
          <cell r="AI1333">
            <v>0</v>
          </cell>
          <cell r="AJ1333">
            <v>0</v>
          </cell>
          <cell r="AK1333">
            <v>0</v>
          </cell>
          <cell r="AL1333">
            <v>0</v>
          </cell>
          <cell r="AM1333">
            <v>0</v>
          </cell>
          <cell r="AN1333">
            <v>0</v>
          </cell>
          <cell r="AO1333">
            <v>506240</v>
          </cell>
          <cell r="AP1333">
            <v>0</v>
          </cell>
          <cell r="AQ1333">
            <v>0</v>
          </cell>
          <cell r="AR1333">
            <v>0</v>
          </cell>
          <cell r="AS1333" t="e">
            <v>#REF!</v>
          </cell>
          <cell r="AU1333" t="str">
            <v/>
          </cell>
          <cell r="AV1333" t="str">
            <v/>
          </cell>
          <cell r="AW1333">
            <v>0</v>
          </cell>
          <cell r="AX1333">
            <v>0</v>
          </cell>
          <cell r="AY1333">
            <v>0</v>
          </cell>
          <cell r="AZ1333">
            <v>0</v>
          </cell>
          <cell r="BA1333">
            <v>0</v>
          </cell>
          <cell r="BB1333">
            <v>0</v>
          </cell>
          <cell r="BC1333">
            <v>0</v>
          </cell>
          <cell r="BD1333">
            <v>0</v>
          </cell>
          <cell r="BE1333">
            <v>0</v>
          </cell>
          <cell r="BF1333">
            <v>0</v>
          </cell>
          <cell r="BG1333" t="str">
            <v/>
          </cell>
          <cell r="BH1333">
            <v>0.44636725663716814</v>
          </cell>
        </row>
        <row r="1334">
          <cell r="A1334" t="str">
            <v>2081-131</v>
          </cell>
          <cell r="B1334" t="str">
            <v xml:space="preserve">BTA-ADM.CLINICA LA COLINA                         </v>
          </cell>
          <cell r="C1334">
            <v>0</v>
          </cell>
          <cell r="D1334">
            <v>0</v>
          </cell>
          <cell r="E1334">
            <v>0</v>
          </cell>
          <cell r="F1334">
            <v>0</v>
          </cell>
          <cell r="G1334">
            <v>0</v>
          </cell>
          <cell r="H1334">
            <v>0</v>
          </cell>
          <cell r="I1334">
            <v>0</v>
          </cell>
          <cell r="J1334">
            <v>0</v>
          </cell>
          <cell r="K1334">
            <v>294000</v>
          </cell>
          <cell r="L1334">
            <v>0</v>
          </cell>
          <cell r="M1334">
            <v>0</v>
          </cell>
          <cell r="N1334">
            <v>0</v>
          </cell>
          <cell r="O1334">
            <v>294000</v>
          </cell>
          <cell r="P1334">
            <v>0</v>
          </cell>
          <cell r="Q1334">
            <v>0</v>
          </cell>
          <cell r="R1334">
            <v>0</v>
          </cell>
          <cell r="S1334">
            <v>0</v>
          </cell>
          <cell r="T1334">
            <v>0</v>
          </cell>
          <cell r="U1334">
            <v>0</v>
          </cell>
          <cell r="V1334">
            <v>0</v>
          </cell>
          <cell r="W1334">
            <v>90000</v>
          </cell>
          <cell r="X1334">
            <v>9000</v>
          </cell>
          <cell r="Y1334">
            <v>0</v>
          </cell>
          <cell r="Z1334">
            <v>0</v>
          </cell>
          <cell r="AA1334">
            <v>0</v>
          </cell>
          <cell r="AB1334">
            <v>99000</v>
          </cell>
          <cell r="AC1334">
            <v>0</v>
          </cell>
          <cell r="AD1334">
            <v>0</v>
          </cell>
          <cell r="AE1334">
            <v>0</v>
          </cell>
          <cell r="AF1334">
            <v>0</v>
          </cell>
          <cell r="AG1334">
            <v>0</v>
          </cell>
          <cell r="AH1334">
            <v>0</v>
          </cell>
          <cell r="AI1334">
            <v>0</v>
          </cell>
          <cell r="AJ1334">
            <v>0</v>
          </cell>
          <cell r="AK1334">
            <v>0</v>
          </cell>
          <cell r="AL1334">
            <v>0</v>
          </cell>
          <cell r="AM1334">
            <v>0</v>
          </cell>
          <cell r="AN1334">
            <v>0</v>
          </cell>
          <cell r="AO1334">
            <v>0</v>
          </cell>
          <cell r="AP1334">
            <v>0</v>
          </cell>
          <cell r="AQ1334">
            <v>0</v>
          </cell>
          <cell r="AR1334">
            <v>0</v>
          </cell>
          <cell r="AS1334" t="e">
            <v>#REF!</v>
          </cell>
          <cell r="AU1334" t="str">
            <v/>
          </cell>
          <cell r="AV1334" t="str">
            <v/>
          </cell>
          <cell r="AW1334">
            <v>0</v>
          </cell>
          <cell r="AX1334">
            <v>0</v>
          </cell>
          <cell r="AY1334">
            <v>0</v>
          </cell>
          <cell r="AZ1334">
            <v>0</v>
          </cell>
          <cell r="BA1334">
            <v>0</v>
          </cell>
          <cell r="BB1334">
            <v>0</v>
          </cell>
          <cell r="BC1334">
            <v>0</v>
          </cell>
          <cell r="BD1334">
            <v>0</v>
          </cell>
          <cell r="BE1334">
            <v>0</v>
          </cell>
          <cell r="BF1334">
            <v>0</v>
          </cell>
          <cell r="BG1334" t="str">
            <v/>
          </cell>
          <cell r="BH1334">
            <v>0.33673469387755101</v>
          </cell>
        </row>
        <row r="1335">
          <cell r="A1335" t="str">
            <v>2081-132</v>
          </cell>
          <cell r="B1335" t="str">
            <v xml:space="preserve">BTA-ADM.CLINICA LA COLINA                         </v>
          </cell>
          <cell r="C1335">
            <v>0</v>
          </cell>
          <cell r="D1335">
            <v>0</v>
          </cell>
          <cell r="E1335">
            <v>0</v>
          </cell>
          <cell r="F1335">
            <v>0</v>
          </cell>
          <cell r="G1335">
            <v>0</v>
          </cell>
          <cell r="H1335">
            <v>0</v>
          </cell>
          <cell r="I1335">
            <v>0</v>
          </cell>
          <cell r="J1335">
            <v>0</v>
          </cell>
          <cell r="K1335">
            <v>775001</v>
          </cell>
          <cell r="L1335">
            <v>0</v>
          </cell>
          <cell r="M1335">
            <v>0</v>
          </cell>
          <cell r="N1335">
            <v>0</v>
          </cell>
          <cell r="O1335">
            <v>775001</v>
          </cell>
          <cell r="P1335">
            <v>0</v>
          </cell>
          <cell r="Q1335">
            <v>0</v>
          </cell>
          <cell r="R1335">
            <v>0</v>
          </cell>
          <cell r="S1335">
            <v>0</v>
          </cell>
          <cell r="T1335">
            <v>0</v>
          </cell>
          <cell r="U1335">
            <v>0</v>
          </cell>
          <cell r="V1335">
            <v>0</v>
          </cell>
          <cell r="W1335">
            <v>273321</v>
          </cell>
          <cell r="X1335">
            <v>144377</v>
          </cell>
          <cell r="Y1335">
            <v>56787</v>
          </cell>
          <cell r="Z1335">
            <v>0</v>
          </cell>
          <cell r="AA1335">
            <v>0</v>
          </cell>
          <cell r="AB1335">
            <v>474485</v>
          </cell>
          <cell r="AC1335">
            <v>0</v>
          </cell>
          <cell r="AD1335">
            <v>0</v>
          </cell>
          <cell r="AE1335">
            <v>0</v>
          </cell>
          <cell r="AF1335">
            <v>0</v>
          </cell>
          <cell r="AG1335">
            <v>0</v>
          </cell>
          <cell r="AH1335">
            <v>0</v>
          </cell>
          <cell r="AI1335">
            <v>0</v>
          </cell>
          <cell r="AJ1335">
            <v>0</v>
          </cell>
          <cell r="AK1335">
            <v>0</v>
          </cell>
          <cell r="AL1335">
            <v>0</v>
          </cell>
          <cell r="AM1335">
            <v>0</v>
          </cell>
          <cell r="AN1335">
            <v>0</v>
          </cell>
          <cell r="AO1335">
            <v>0</v>
          </cell>
          <cell r="AP1335">
            <v>0</v>
          </cell>
          <cell r="AQ1335">
            <v>0</v>
          </cell>
          <cell r="AR1335">
            <v>0</v>
          </cell>
          <cell r="AS1335" t="e">
            <v>#REF!</v>
          </cell>
          <cell r="AU1335" t="str">
            <v/>
          </cell>
          <cell r="AV1335" t="str">
            <v/>
          </cell>
          <cell r="AW1335">
            <v>0</v>
          </cell>
          <cell r="AX1335">
            <v>0</v>
          </cell>
          <cell r="AY1335">
            <v>0</v>
          </cell>
          <cell r="AZ1335">
            <v>0</v>
          </cell>
          <cell r="BA1335">
            <v>0</v>
          </cell>
          <cell r="BB1335">
            <v>0</v>
          </cell>
          <cell r="BC1335">
            <v>0</v>
          </cell>
          <cell r="BD1335">
            <v>0</v>
          </cell>
          <cell r="BE1335">
            <v>0</v>
          </cell>
          <cell r="BF1335">
            <v>0</v>
          </cell>
          <cell r="BG1335" t="str">
            <v/>
          </cell>
          <cell r="BH1335">
            <v>0.61223791969300689</v>
          </cell>
        </row>
        <row r="1336">
          <cell r="A1336" t="str">
            <v>2081-133</v>
          </cell>
          <cell r="B1336" t="str">
            <v xml:space="preserve">BTA-ADM.CLINICA LA COLINA                         </v>
          </cell>
          <cell r="C1336">
            <v>0</v>
          </cell>
          <cell r="D1336">
            <v>0</v>
          </cell>
          <cell r="E1336">
            <v>0</v>
          </cell>
          <cell r="F1336">
            <v>0</v>
          </cell>
          <cell r="G1336">
            <v>0</v>
          </cell>
          <cell r="H1336">
            <v>0</v>
          </cell>
          <cell r="I1336">
            <v>0</v>
          </cell>
          <cell r="J1336">
            <v>0</v>
          </cell>
          <cell r="K1336">
            <v>0</v>
          </cell>
          <cell r="L1336">
            <v>3526381</v>
          </cell>
          <cell r="M1336">
            <v>0</v>
          </cell>
          <cell r="N1336">
            <v>0</v>
          </cell>
          <cell r="O1336">
            <v>3526381</v>
          </cell>
          <cell r="P1336">
            <v>0</v>
          </cell>
          <cell r="Q1336">
            <v>0</v>
          </cell>
          <cell r="R1336">
            <v>0</v>
          </cell>
          <cell r="S1336">
            <v>0</v>
          </cell>
          <cell r="T1336">
            <v>0</v>
          </cell>
          <cell r="U1336">
            <v>0</v>
          </cell>
          <cell r="V1336">
            <v>0</v>
          </cell>
          <cell r="W1336">
            <v>0</v>
          </cell>
          <cell r="X1336">
            <v>2102857</v>
          </cell>
          <cell r="Y1336">
            <v>36525</v>
          </cell>
          <cell r="Z1336">
            <v>2957</v>
          </cell>
          <cell r="AA1336">
            <v>0</v>
          </cell>
          <cell r="AB1336">
            <v>2142339</v>
          </cell>
          <cell r="AC1336">
            <v>0</v>
          </cell>
          <cell r="AD1336">
            <v>0</v>
          </cell>
          <cell r="AE1336">
            <v>0</v>
          </cell>
          <cell r="AF1336">
            <v>0</v>
          </cell>
          <cell r="AG1336">
            <v>0</v>
          </cell>
          <cell r="AH1336">
            <v>0</v>
          </cell>
          <cell r="AI1336">
            <v>0</v>
          </cell>
          <cell r="AJ1336">
            <v>0</v>
          </cell>
          <cell r="AK1336">
            <v>0</v>
          </cell>
          <cell r="AL1336">
            <v>0</v>
          </cell>
          <cell r="AM1336">
            <v>0</v>
          </cell>
          <cell r="AN1336">
            <v>0</v>
          </cell>
          <cell r="AO1336">
            <v>0</v>
          </cell>
          <cell r="AP1336">
            <v>0</v>
          </cell>
          <cell r="AQ1336">
            <v>0</v>
          </cell>
          <cell r="AR1336">
            <v>0</v>
          </cell>
          <cell r="AS1336" t="e">
            <v>#REF!</v>
          </cell>
          <cell r="AU1336" t="str">
            <v/>
          </cell>
          <cell r="AV1336" t="str">
            <v/>
          </cell>
          <cell r="AW1336">
            <v>0</v>
          </cell>
          <cell r="AX1336">
            <v>0</v>
          </cell>
          <cell r="AY1336">
            <v>0</v>
          </cell>
          <cell r="AZ1336">
            <v>0</v>
          </cell>
          <cell r="BA1336">
            <v>0</v>
          </cell>
          <cell r="BB1336">
            <v>0</v>
          </cell>
          <cell r="BC1336">
            <v>0</v>
          </cell>
          <cell r="BD1336">
            <v>0</v>
          </cell>
          <cell r="BE1336">
            <v>0</v>
          </cell>
          <cell r="BF1336">
            <v>0</v>
          </cell>
          <cell r="BG1336" t="str">
            <v/>
          </cell>
          <cell r="BH1336">
            <v>0.60751773560485944</v>
          </cell>
        </row>
        <row r="1337">
          <cell r="A1337" t="str">
            <v>2081-134</v>
          </cell>
          <cell r="B1337" t="str">
            <v xml:space="preserve">BTA-TELEPERFORMANCE                               </v>
          </cell>
          <cell r="C1337">
            <v>0</v>
          </cell>
          <cell r="D1337">
            <v>0</v>
          </cell>
          <cell r="E1337">
            <v>0</v>
          </cell>
          <cell r="F1337">
            <v>0</v>
          </cell>
          <cell r="G1337">
            <v>0</v>
          </cell>
          <cell r="H1337">
            <v>0</v>
          </cell>
          <cell r="I1337">
            <v>0</v>
          </cell>
          <cell r="J1337">
            <v>0</v>
          </cell>
          <cell r="K1337">
            <v>1308452</v>
          </cell>
          <cell r="L1337">
            <v>0</v>
          </cell>
          <cell r="M1337">
            <v>0</v>
          </cell>
          <cell r="N1337">
            <v>0</v>
          </cell>
          <cell r="O1337">
            <v>1308452</v>
          </cell>
          <cell r="P1337">
            <v>0</v>
          </cell>
          <cell r="Q1337">
            <v>0</v>
          </cell>
          <cell r="R1337">
            <v>0</v>
          </cell>
          <cell r="S1337">
            <v>0</v>
          </cell>
          <cell r="T1337">
            <v>0</v>
          </cell>
          <cell r="U1337">
            <v>0</v>
          </cell>
          <cell r="V1337">
            <v>0</v>
          </cell>
          <cell r="W1337">
            <v>900000</v>
          </cell>
          <cell r="X1337">
            <v>0</v>
          </cell>
          <cell r="Y1337">
            <v>0</v>
          </cell>
          <cell r="Z1337">
            <v>0</v>
          </cell>
          <cell r="AA1337">
            <v>0</v>
          </cell>
          <cell r="AB1337">
            <v>900000</v>
          </cell>
          <cell r="AC1337">
            <v>0</v>
          </cell>
          <cell r="AD1337">
            <v>0</v>
          </cell>
          <cell r="AE1337">
            <v>0</v>
          </cell>
          <cell r="AF1337">
            <v>0</v>
          </cell>
          <cell r="AG1337">
            <v>0</v>
          </cell>
          <cell r="AH1337">
            <v>0</v>
          </cell>
          <cell r="AI1337">
            <v>0</v>
          </cell>
          <cell r="AJ1337">
            <v>0</v>
          </cell>
          <cell r="AK1337">
            <v>0</v>
          </cell>
          <cell r="AL1337">
            <v>0</v>
          </cell>
          <cell r="AM1337">
            <v>0</v>
          </cell>
          <cell r="AN1337">
            <v>0</v>
          </cell>
          <cell r="AO1337">
            <v>1931105</v>
          </cell>
          <cell r="AP1337">
            <v>0</v>
          </cell>
          <cell r="AQ1337">
            <v>0</v>
          </cell>
          <cell r="AR1337">
            <v>0</v>
          </cell>
          <cell r="AS1337" t="e">
            <v>#REF!</v>
          </cell>
          <cell r="AU1337" t="str">
            <v/>
          </cell>
          <cell r="AV1337" t="str">
            <v/>
          </cell>
          <cell r="AW1337">
            <v>0</v>
          </cell>
          <cell r="AX1337">
            <v>0</v>
          </cell>
          <cell r="AY1337">
            <v>0</v>
          </cell>
          <cell r="AZ1337">
            <v>0</v>
          </cell>
          <cell r="BA1337">
            <v>0</v>
          </cell>
          <cell r="BB1337">
            <v>0</v>
          </cell>
          <cell r="BC1337">
            <v>0</v>
          </cell>
          <cell r="BD1337">
            <v>0</v>
          </cell>
          <cell r="BE1337">
            <v>0</v>
          </cell>
          <cell r="BF1337">
            <v>0</v>
          </cell>
          <cell r="BG1337" t="str">
            <v/>
          </cell>
          <cell r="BH1337">
            <v>0.687835702035688</v>
          </cell>
        </row>
        <row r="1338">
          <cell r="A1338" t="str">
            <v>2081-135</v>
          </cell>
          <cell r="B1338" t="str">
            <v xml:space="preserve">BTA-HOTELES ESTELARES SA                          </v>
          </cell>
          <cell r="C1338">
            <v>0</v>
          </cell>
          <cell r="D1338">
            <v>0</v>
          </cell>
          <cell r="E1338">
            <v>0</v>
          </cell>
          <cell r="F1338">
            <v>0</v>
          </cell>
          <cell r="G1338">
            <v>0</v>
          </cell>
          <cell r="H1338">
            <v>0</v>
          </cell>
          <cell r="I1338">
            <v>0</v>
          </cell>
          <cell r="J1338">
            <v>0</v>
          </cell>
          <cell r="K1338">
            <v>213261</v>
          </cell>
          <cell r="L1338">
            <v>0</v>
          </cell>
          <cell r="M1338">
            <v>0</v>
          </cell>
          <cell r="N1338">
            <v>0</v>
          </cell>
          <cell r="O1338">
            <v>213261</v>
          </cell>
          <cell r="P1338">
            <v>0</v>
          </cell>
          <cell r="Q1338">
            <v>0</v>
          </cell>
          <cell r="R1338">
            <v>0</v>
          </cell>
          <cell r="S1338">
            <v>0</v>
          </cell>
          <cell r="T1338">
            <v>0</v>
          </cell>
          <cell r="U1338">
            <v>0</v>
          </cell>
          <cell r="V1338">
            <v>0</v>
          </cell>
          <cell r="W1338">
            <v>52800</v>
          </cell>
          <cell r="X1338">
            <v>1550</v>
          </cell>
          <cell r="Y1338">
            <v>0</v>
          </cell>
          <cell r="Z1338">
            <v>0</v>
          </cell>
          <cell r="AA1338">
            <v>0</v>
          </cell>
          <cell r="AB1338">
            <v>54350</v>
          </cell>
          <cell r="AC1338">
            <v>0</v>
          </cell>
          <cell r="AD1338">
            <v>0</v>
          </cell>
          <cell r="AE1338">
            <v>0</v>
          </cell>
          <cell r="AF1338">
            <v>0</v>
          </cell>
          <cell r="AG1338">
            <v>0</v>
          </cell>
          <cell r="AH1338">
            <v>0</v>
          </cell>
          <cell r="AI1338">
            <v>0</v>
          </cell>
          <cell r="AJ1338">
            <v>0</v>
          </cell>
          <cell r="AK1338">
            <v>0</v>
          </cell>
          <cell r="AL1338">
            <v>0</v>
          </cell>
          <cell r="AM1338">
            <v>0</v>
          </cell>
          <cell r="AN1338">
            <v>0</v>
          </cell>
          <cell r="AO1338">
            <v>0</v>
          </cell>
          <cell r="AP1338">
            <v>0</v>
          </cell>
          <cell r="AQ1338">
            <v>0</v>
          </cell>
          <cell r="AR1338">
            <v>0</v>
          </cell>
          <cell r="AS1338" t="e">
            <v>#REF!</v>
          </cell>
          <cell r="AU1338" t="str">
            <v/>
          </cell>
          <cell r="AV1338" t="str">
            <v/>
          </cell>
          <cell r="AW1338">
            <v>0</v>
          </cell>
          <cell r="AX1338">
            <v>0</v>
          </cell>
          <cell r="AY1338">
            <v>0</v>
          </cell>
          <cell r="AZ1338">
            <v>0</v>
          </cell>
          <cell r="BA1338">
            <v>0</v>
          </cell>
          <cell r="BB1338">
            <v>0</v>
          </cell>
          <cell r="BC1338">
            <v>0</v>
          </cell>
          <cell r="BD1338">
            <v>0</v>
          </cell>
          <cell r="BE1338">
            <v>0</v>
          </cell>
          <cell r="BF1338">
            <v>0</v>
          </cell>
          <cell r="BG1338" t="str">
            <v/>
          </cell>
          <cell r="BH1338">
            <v>0.25485203576837773</v>
          </cell>
        </row>
        <row r="1339">
          <cell r="A1339" t="str">
            <v>2081-136</v>
          </cell>
          <cell r="B1339" t="str">
            <v xml:space="preserve">BTA-DRUMMOND LTDA                                 </v>
          </cell>
          <cell r="C1339">
            <v>0</v>
          </cell>
          <cell r="D1339">
            <v>0</v>
          </cell>
          <cell r="E1339">
            <v>0</v>
          </cell>
          <cell r="F1339">
            <v>0</v>
          </cell>
          <cell r="G1339">
            <v>0</v>
          </cell>
          <cell r="H1339">
            <v>0</v>
          </cell>
          <cell r="I1339">
            <v>0</v>
          </cell>
          <cell r="J1339">
            <v>0</v>
          </cell>
          <cell r="K1339">
            <v>172660</v>
          </cell>
          <cell r="L1339">
            <v>0</v>
          </cell>
          <cell r="M1339">
            <v>0</v>
          </cell>
          <cell r="N1339">
            <v>0</v>
          </cell>
          <cell r="O1339">
            <v>172660</v>
          </cell>
          <cell r="P1339">
            <v>0</v>
          </cell>
          <cell r="Q1339">
            <v>0</v>
          </cell>
          <cell r="R1339">
            <v>0</v>
          </cell>
          <cell r="S1339">
            <v>0</v>
          </cell>
          <cell r="T1339">
            <v>0</v>
          </cell>
          <cell r="U1339">
            <v>0</v>
          </cell>
          <cell r="V1339">
            <v>0</v>
          </cell>
          <cell r="W1339">
            <v>0</v>
          </cell>
          <cell r="X1339">
            <v>80310</v>
          </cell>
          <cell r="Y1339">
            <v>0</v>
          </cell>
          <cell r="Z1339">
            <v>0</v>
          </cell>
          <cell r="AA1339">
            <v>0</v>
          </cell>
          <cell r="AB1339">
            <v>80310</v>
          </cell>
          <cell r="AC1339">
            <v>0</v>
          </cell>
          <cell r="AD1339">
            <v>0</v>
          </cell>
          <cell r="AE1339">
            <v>0</v>
          </cell>
          <cell r="AF1339">
            <v>0</v>
          </cell>
          <cell r="AG1339">
            <v>0</v>
          </cell>
          <cell r="AH1339">
            <v>0</v>
          </cell>
          <cell r="AI1339">
            <v>0</v>
          </cell>
          <cell r="AJ1339">
            <v>0</v>
          </cell>
          <cell r="AK1339">
            <v>0</v>
          </cell>
          <cell r="AL1339">
            <v>0</v>
          </cell>
          <cell r="AM1339">
            <v>0</v>
          </cell>
          <cell r="AN1339">
            <v>0</v>
          </cell>
          <cell r="AO1339">
            <v>0</v>
          </cell>
          <cell r="AP1339">
            <v>0</v>
          </cell>
          <cell r="AQ1339">
            <v>0</v>
          </cell>
          <cell r="AR1339">
            <v>0</v>
          </cell>
          <cell r="AS1339" t="e">
            <v>#REF!</v>
          </cell>
          <cell r="AU1339" t="str">
            <v/>
          </cell>
          <cell r="AV1339" t="str">
            <v/>
          </cell>
          <cell r="AW1339">
            <v>0</v>
          </cell>
          <cell r="AX1339">
            <v>0</v>
          </cell>
          <cell r="AY1339">
            <v>0</v>
          </cell>
          <cell r="AZ1339">
            <v>0</v>
          </cell>
          <cell r="BA1339">
            <v>0</v>
          </cell>
          <cell r="BB1339">
            <v>0</v>
          </cell>
          <cell r="BC1339">
            <v>0</v>
          </cell>
          <cell r="BD1339">
            <v>0</v>
          </cell>
          <cell r="BE1339">
            <v>0</v>
          </cell>
          <cell r="BF1339">
            <v>0</v>
          </cell>
          <cell r="BG1339" t="str">
            <v/>
          </cell>
          <cell r="BH1339">
            <v>0.46513378894938029</v>
          </cell>
        </row>
        <row r="1340">
          <cell r="A1340" t="str">
            <v>2081-137</v>
          </cell>
          <cell r="B1340" t="str">
            <v xml:space="preserve">BTA-COLOMBIANA KIMBERLY                           </v>
          </cell>
          <cell r="C1340">
            <v>0</v>
          </cell>
          <cell r="D1340">
            <v>0</v>
          </cell>
          <cell r="E1340">
            <v>0</v>
          </cell>
          <cell r="F1340">
            <v>0</v>
          </cell>
          <cell r="G1340">
            <v>0</v>
          </cell>
          <cell r="H1340">
            <v>0</v>
          </cell>
          <cell r="I1340">
            <v>0</v>
          </cell>
          <cell r="J1340">
            <v>0</v>
          </cell>
          <cell r="K1340">
            <v>639311</v>
          </cell>
          <cell r="L1340">
            <v>0</v>
          </cell>
          <cell r="M1340">
            <v>0</v>
          </cell>
          <cell r="N1340">
            <v>0</v>
          </cell>
          <cell r="O1340">
            <v>639311</v>
          </cell>
          <cell r="P1340">
            <v>0</v>
          </cell>
          <cell r="Q1340">
            <v>0</v>
          </cell>
          <cell r="R1340">
            <v>0</v>
          </cell>
          <cell r="S1340">
            <v>0</v>
          </cell>
          <cell r="T1340">
            <v>0</v>
          </cell>
          <cell r="U1340">
            <v>0</v>
          </cell>
          <cell r="V1340">
            <v>0</v>
          </cell>
          <cell r="W1340">
            <v>0</v>
          </cell>
          <cell r="X1340">
            <v>343900</v>
          </cell>
          <cell r="Y1340">
            <v>0</v>
          </cell>
          <cell r="Z1340">
            <v>0</v>
          </cell>
          <cell r="AA1340">
            <v>0</v>
          </cell>
          <cell r="AB1340">
            <v>343900</v>
          </cell>
          <cell r="AC1340">
            <v>0</v>
          </cell>
          <cell r="AD1340">
            <v>0</v>
          </cell>
          <cell r="AE1340">
            <v>0</v>
          </cell>
          <cell r="AF1340">
            <v>0</v>
          </cell>
          <cell r="AG1340">
            <v>0</v>
          </cell>
          <cell r="AH1340">
            <v>0</v>
          </cell>
          <cell r="AI1340">
            <v>0</v>
          </cell>
          <cell r="AJ1340">
            <v>0</v>
          </cell>
          <cell r="AK1340">
            <v>0</v>
          </cell>
          <cell r="AL1340">
            <v>0</v>
          </cell>
          <cell r="AM1340">
            <v>0</v>
          </cell>
          <cell r="AN1340">
            <v>0</v>
          </cell>
          <cell r="AO1340">
            <v>0</v>
          </cell>
          <cell r="AP1340">
            <v>0</v>
          </cell>
          <cell r="AQ1340">
            <v>0</v>
          </cell>
          <cell r="AR1340">
            <v>0</v>
          </cell>
          <cell r="AS1340" t="e">
            <v>#REF!</v>
          </cell>
          <cell r="AU1340" t="str">
            <v/>
          </cell>
          <cell r="AV1340" t="str">
            <v/>
          </cell>
          <cell r="AW1340">
            <v>0</v>
          </cell>
          <cell r="AX1340">
            <v>0</v>
          </cell>
          <cell r="AY1340">
            <v>0</v>
          </cell>
          <cell r="AZ1340">
            <v>0</v>
          </cell>
          <cell r="BA1340">
            <v>0</v>
          </cell>
          <cell r="BB1340">
            <v>0</v>
          </cell>
          <cell r="BC1340">
            <v>0</v>
          </cell>
          <cell r="BD1340">
            <v>0</v>
          </cell>
          <cell r="BE1340">
            <v>0</v>
          </cell>
          <cell r="BF1340">
            <v>0</v>
          </cell>
          <cell r="BG1340" t="str">
            <v/>
          </cell>
          <cell r="BH1340">
            <v>0.5379228575763596</v>
          </cell>
        </row>
        <row r="1341">
          <cell r="A1341" t="str">
            <v>2081-138</v>
          </cell>
          <cell r="B1341" t="str">
            <v xml:space="preserve">BTA-COLOMBIANA KIMBERLY C                         </v>
          </cell>
          <cell r="C1341">
            <v>0</v>
          </cell>
          <cell r="D1341">
            <v>0</v>
          </cell>
          <cell r="E1341">
            <v>0</v>
          </cell>
          <cell r="F1341">
            <v>0</v>
          </cell>
          <cell r="G1341">
            <v>0</v>
          </cell>
          <cell r="H1341">
            <v>0</v>
          </cell>
          <cell r="I1341">
            <v>0</v>
          </cell>
          <cell r="J1341">
            <v>0</v>
          </cell>
          <cell r="K1341">
            <v>444305</v>
          </cell>
          <cell r="L1341">
            <v>0</v>
          </cell>
          <cell r="M1341">
            <v>0</v>
          </cell>
          <cell r="N1341">
            <v>0</v>
          </cell>
          <cell r="O1341">
            <v>444305</v>
          </cell>
          <cell r="P1341">
            <v>0</v>
          </cell>
          <cell r="Q1341">
            <v>0</v>
          </cell>
          <cell r="R1341">
            <v>0</v>
          </cell>
          <cell r="S1341">
            <v>0</v>
          </cell>
          <cell r="T1341">
            <v>0</v>
          </cell>
          <cell r="U1341">
            <v>0</v>
          </cell>
          <cell r="V1341">
            <v>0</v>
          </cell>
          <cell r="W1341">
            <v>0</v>
          </cell>
          <cell r="X1341">
            <v>158610</v>
          </cell>
          <cell r="Y1341">
            <v>78638</v>
          </cell>
          <cell r="Z1341">
            <v>0</v>
          </cell>
          <cell r="AA1341">
            <v>0</v>
          </cell>
          <cell r="AB1341">
            <v>237248</v>
          </cell>
          <cell r="AC1341">
            <v>0</v>
          </cell>
          <cell r="AD1341">
            <v>0</v>
          </cell>
          <cell r="AE1341">
            <v>0</v>
          </cell>
          <cell r="AF1341">
            <v>0</v>
          </cell>
          <cell r="AG1341">
            <v>0</v>
          </cell>
          <cell r="AH1341">
            <v>0</v>
          </cell>
          <cell r="AI1341">
            <v>0</v>
          </cell>
          <cell r="AJ1341">
            <v>0</v>
          </cell>
          <cell r="AK1341">
            <v>0</v>
          </cell>
          <cell r="AL1341">
            <v>0</v>
          </cell>
          <cell r="AM1341">
            <v>0</v>
          </cell>
          <cell r="AN1341">
            <v>0</v>
          </cell>
          <cell r="AO1341">
            <v>0</v>
          </cell>
          <cell r="AP1341">
            <v>0</v>
          </cell>
          <cell r="AQ1341">
            <v>0</v>
          </cell>
          <cell r="AR1341">
            <v>0</v>
          </cell>
          <cell r="AS1341" t="e">
            <v>#REF!</v>
          </cell>
          <cell r="AU1341" t="str">
            <v/>
          </cell>
          <cell r="AV1341" t="str">
            <v/>
          </cell>
          <cell r="AW1341">
            <v>0</v>
          </cell>
          <cell r="AX1341">
            <v>0</v>
          </cell>
          <cell r="AY1341">
            <v>0</v>
          </cell>
          <cell r="AZ1341">
            <v>0</v>
          </cell>
          <cell r="BA1341">
            <v>0</v>
          </cell>
          <cell r="BB1341">
            <v>0</v>
          </cell>
          <cell r="BC1341">
            <v>0</v>
          </cell>
          <cell r="BD1341">
            <v>0</v>
          </cell>
          <cell r="BE1341">
            <v>0</v>
          </cell>
          <cell r="BF1341">
            <v>0</v>
          </cell>
          <cell r="BG1341" t="str">
            <v/>
          </cell>
          <cell r="BH1341">
            <v>0.53397553482405102</v>
          </cell>
        </row>
        <row r="1342">
          <cell r="A1342" t="str">
            <v>2081-139</v>
          </cell>
          <cell r="B1342" t="str">
            <v xml:space="preserve">BTA-INFUTURAS SAS                                 </v>
          </cell>
          <cell r="C1342">
            <v>0</v>
          </cell>
          <cell r="D1342">
            <v>0</v>
          </cell>
          <cell r="E1342">
            <v>0</v>
          </cell>
          <cell r="F1342">
            <v>0</v>
          </cell>
          <cell r="G1342">
            <v>0</v>
          </cell>
          <cell r="H1342">
            <v>0</v>
          </cell>
          <cell r="I1342">
            <v>0</v>
          </cell>
          <cell r="J1342">
            <v>0</v>
          </cell>
          <cell r="K1342">
            <v>709435</v>
          </cell>
          <cell r="L1342">
            <v>0</v>
          </cell>
          <cell r="M1342">
            <v>0</v>
          </cell>
          <cell r="N1342">
            <v>0</v>
          </cell>
          <cell r="O1342">
            <v>709435</v>
          </cell>
          <cell r="P1342">
            <v>0</v>
          </cell>
          <cell r="Q1342">
            <v>0</v>
          </cell>
          <cell r="R1342">
            <v>0</v>
          </cell>
          <cell r="S1342">
            <v>0</v>
          </cell>
          <cell r="T1342">
            <v>0</v>
          </cell>
          <cell r="U1342">
            <v>0</v>
          </cell>
          <cell r="V1342">
            <v>0</v>
          </cell>
          <cell r="W1342">
            <v>0</v>
          </cell>
          <cell r="X1342">
            <v>549504</v>
          </cell>
          <cell r="Y1342">
            <v>8021</v>
          </cell>
          <cell r="Z1342">
            <v>0</v>
          </cell>
          <cell r="AA1342">
            <v>0</v>
          </cell>
          <cell r="AB1342">
            <v>557525</v>
          </cell>
          <cell r="AC1342">
            <v>0</v>
          </cell>
          <cell r="AD1342">
            <v>0</v>
          </cell>
          <cell r="AE1342">
            <v>0</v>
          </cell>
          <cell r="AF1342">
            <v>0</v>
          </cell>
          <cell r="AG1342">
            <v>0</v>
          </cell>
          <cell r="AH1342">
            <v>0</v>
          </cell>
          <cell r="AI1342">
            <v>0</v>
          </cell>
          <cell r="AJ1342">
            <v>0</v>
          </cell>
          <cell r="AK1342">
            <v>0</v>
          </cell>
          <cell r="AL1342">
            <v>0</v>
          </cell>
          <cell r="AM1342">
            <v>0</v>
          </cell>
          <cell r="AN1342">
            <v>0</v>
          </cell>
          <cell r="AO1342">
            <v>0</v>
          </cell>
          <cell r="AP1342">
            <v>0</v>
          </cell>
          <cell r="AQ1342">
            <v>0</v>
          </cell>
          <cell r="AR1342">
            <v>0</v>
          </cell>
          <cell r="AS1342" t="e">
            <v>#REF!</v>
          </cell>
          <cell r="AU1342" t="str">
            <v/>
          </cell>
          <cell r="AV1342" t="str">
            <v/>
          </cell>
          <cell r="AW1342">
            <v>0</v>
          </cell>
          <cell r="AX1342">
            <v>0</v>
          </cell>
          <cell r="AY1342">
            <v>0</v>
          </cell>
          <cell r="AZ1342">
            <v>0</v>
          </cell>
          <cell r="BA1342">
            <v>0</v>
          </cell>
          <cell r="BB1342">
            <v>0</v>
          </cell>
          <cell r="BC1342">
            <v>0</v>
          </cell>
          <cell r="BD1342">
            <v>0</v>
          </cell>
          <cell r="BE1342">
            <v>0</v>
          </cell>
          <cell r="BF1342">
            <v>0</v>
          </cell>
          <cell r="BG1342" t="str">
            <v/>
          </cell>
          <cell r="BH1342">
            <v>0.78587185577255136</v>
          </cell>
        </row>
        <row r="1343">
          <cell r="A1343" t="str">
            <v>2081-140</v>
          </cell>
          <cell r="B1343" t="str">
            <v xml:space="preserve">BTA-INVERSIONES SEQUOIAN                          </v>
          </cell>
          <cell r="C1343">
            <v>0</v>
          </cell>
          <cell r="D1343">
            <v>0</v>
          </cell>
          <cell r="E1343">
            <v>0</v>
          </cell>
          <cell r="F1343">
            <v>0</v>
          </cell>
          <cell r="G1343">
            <v>0</v>
          </cell>
          <cell r="H1343">
            <v>0</v>
          </cell>
          <cell r="I1343">
            <v>0</v>
          </cell>
          <cell r="J1343">
            <v>0</v>
          </cell>
          <cell r="K1343">
            <v>394680</v>
          </cell>
          <cell r="L1343">
            <v>0</v>
          </cell>
          <cell r="M1343">
            <v>0</v>
          </cell>
          <cell r="N1343">
            <v>0</v>
          </cell>
          <cell r="O1343">
            <v>394680</v>
          </cell>
          <cell r="P1343">
            <v>0</v>
          </cell>
          <cell r="Q1343">
            <v>0</v>
          </cell>
          <cell r="R1343">
            <v>0</v>
          </cell>
          <cell r="S1343">
            <v>0</v>
          </cell>
          <cell r="T1343">
            <v>0</v>
          </cell>
          <cell r="U1343">
            <v>0</v>
          </cell>
          <cell r="V1343">
            <v>0</v>
          </cell>
          <cell r="W1343">
            <v>0</v>
          </cell>
          <cell r="X1343">
            <v>160000</v>
          </cell>
          <cell r="Y1343">
            <v>47018</v>
          </cell>
          <cell r="Z1343">
            <v>0</v>
          </cell>
          <cell r="AA1343">
            <v>0</v>
          </cell>
          <cell r="AB1343">
            <v>207018</v>
          </cell>
          <cell r="AC1343">
            <v>0</v>
          </cell>
          <cell r="AD1343">
            <v>0</v>
          </cell>
          <cell r="AE1343">
            <v>0</v>
          </cell>
          <cell r="AF1343">
            <v>0</v>
          </cell>
          <cell r="AG1343">
            <v>0</v>
          </cell>
          <cell r="AH1343">
            <v>0</v>
          </cell>
          <cell r="AI1343">
            <v>0</v>
          </cell>
          <cell r="AJ1343">
            <v>0</v>
          </cell>
          <cell r="AK1343">
            <v>0</v>
          </cell>
          <cell r="AL1343">
            <v>0</v>
          </cell>
          <cell r="AM1343">
            <v>0</v>
          </cell>
          <cell r="AN1343">
            <v>0</v>
          </cell>
          <cell r="AO1343">
            <v>0</v>
          </cell>
          <cell r="AP1343">
            <v>0</v>
          </cell>
          <cell r="AQ1343">
            <v>0</v>
          </cell>
          <cell r="AR1343">
            <v>0</v>
          </cell>
          <cell r="AS1343" t="e">
            <v>#REF!</v>
          </cell>
          <cell r="AU1343" t="str">
            <v/>
          </cell>
          <cell r="AV1343" t="str">
            <v/>
          </cell>
          <cell r="AW1343">
            <v>0</v>
          </cell>
          <cell r="AX1343">
            <v>0</v>
          </cell>
          <cell r="AY1343">
            <v>0</v>
          </cell>
          <cell r="AZ1343">
            <v>0</v>
          </cell>
          <cell r="BA1343">
            <v>0</v>
          </cell>
          <cell r="BB1343">
            <v>0</v>
          </cell>
          <cell r="BC1343">
            <v>0</v>
          </cell>
          <cell r="BD1343">
            <v>0</v>
          </cell>
          <cell r="BE1343">
            <v>0</v>
          </cell>
          <cell r="BF1343">
            <v>0</v>
          </cell>
          <cell r="BG1343" t="str">
            <v/>
          </cell>
          <cell r="BH1343">
            <v>0.52452113104287013</v>
          </cell>
        </row>
        <row r="1344">
          <cell r="A1344" t="str">
            <v>2081-141</v>
          </cell>
          <cell r="B1344" t="str">
            <v xml:space="preserve">BTA-INFUTURAS SAS                                 </v>
          </cell>
          <cell r="C1344">
            <v>0</v>
          </cell>
          <cell r="D1344">
            <v>0</v>
          </cell>
          <cell r="E1344">
            <v>0</v>
          </cell>
          <cell r="F1344">
            <v>0</v>
          </cell>
          <cell r="G1344">
            <v>0</v>
          </cell>
          <cell r="H1344">
            <v>0</v>
          </cell>
          <cell r="I1344">
            <v>0</v>
          </cell>
          <cell r="J1344">
            <v>0</v>
          </cell>
          <cell r="K1344">
            <v>1638065</v>
          </cell>
          <cell r="L1344">
            <v>0</v>
          </cell>
          <cell r="M1344">
            <v>0</v>
          </cell>
          <cell r="N1344">
            <v>0</v>
          </cell>
          <cell r="O1344">
            <v>1638065</v>
          </cell>
          <cell r="P1344">
            <v>0</v>
          </cell>
          <cell r="Q1344">
            <v>0</v>
          </cell>
          <cell r="R1344">
            <v>0</v>
          </cell>
          <cell r="S1344">
            <v>0</v>
          </cell>
          <cell r="T1344">
            <v>0</v>
          </cell>
          <cell r="U1344">
            <v>0</v>
          </cell>
          <cell r="V1344">
            <v>0</v>
          </cell>
          <cell r="W1344">
            <v>0</v>
          </cell>
          <cell r="X1344">
            <v>980000</v>
          </cell>
          <cell r="Y1344">
            <v>0</v>
          </cell>
          <cell r="Z1344">
            <v>0</v>
          </cell>
          <cell r="AA1344">
            <v>0</v>
          </cell>
          <cell r="AB1344">
            <v>980000</v>
          </cell>
          <cell r="AC1344">
            <v>0</v>
          </cell>
          <cell r="AD1344">
            <v>0</v>
          </cell>
          <cell r="AE1344">
            <v>0</v>
          </cell>
          <cell r="AF1344">
            <v>0</v>
          </cell>
          <cell r="AG1344">
            <v>0</v>
          </cell>
          <cell r="AH1344">
            <v>0</v>
          </cell>
          <cell r="AI1344">
            <v>0</v>
          </cell>
          <cell r="AJ1344">
            <v>0</v>
          </cell>
          <cell r="AK1344">
            <v>0</v>
          </cell>
          <cell r="AL1344">
            <v>0</v>
          </cell>
          <cell r="AM1344">
            <v>0</v>
          </cell>
          <cell r="AN1344">
            <v>0</v>
          </cell>
          <cell r="AO1344">
            <v>0</v>
          </cell>
          <cell r="AP1344">
            <v>0</v>
          </cell>
          <cell r="AQ1344">
            <v>0</v>
          </cell>
          <cell r="AR1344">
            <v>0</v>
          </cell>
          <cell r="AS1344" t="e">
            <v>#REF!</v>
          </cell>
          <cell r="AU1344" t="str">
            <v/>
          </cell>
          <cell r="AV1344" t="str">
            <v/>
          </cell>
          <cell r="AW1344">
            <v>0</v>
          </cell>
          <cell r="AX1344">
            <v>0</v>
          </cell>
          <cell r="AY1344">
            <v>0</v>
          </cell>
          <cell r="AZ1344">
            <v>0</v>
          </cell>
          <cell r="BA1344">
            <v>0</v>
          </cell>
          <cell r="BB1344">
            <v>0</v>
          </cell>
          <cell r="BC1344">
            <v>0</v>
          </cell>
          <cell r="BD1344">
            <v>0</v>
          </cell>
          <cell r="BE1344">
            <v>0</v>
          </cell>
          <cell r="BF1344">
            <v>0</v>
          </cell>
          <cell r="BG1344" t="str">
            <v/>
          </cell>
          <cell r="BH1344">
            <v>0.59826685754228315</v>
          </cell>
        </row>
        <row r="1345">
          <cell r="A1345" t="str">
            <v>2081-142</v>
          </cell>
          <cell r="B1345" t="str">
            <v xml:space="preserve">BTA-SUPER NUEVO MILENIO                           </v>
          </cell>
          <cell r="C1345">
            <v>0</v>
          </cell>
          <cell r="D1345">
            <v>0</v>
          </cell>
          <cell r="E1345">
            <v>0</v>
          </cell>
          <cell r="F1345">
            <v>0</v>
          </cell>
          <cell r="G1345">
            <v>0</v>
          </cell>
          <cell r="H1345">
            <v>0</v>
          </cell>
          <cell r="I1345">
            <v>0</v>
          </cell>
          <cell r="J1345">
            <v>0</v>
          </cell>
          <cell r="K1345">
            <v>0</v>
          </cell>
          <cell r="L1345">
            <v>5810847</v>
          </cell>
          <cell r="M1345">
            <v>0</v>
          </cell>
          <cell r="N1345">
            <v>0</v>
          </cell>
          <cell r="O1345">
            <v>5810847</v>
          </cell>
          <cell r="P1345">
            <v>0</v>
          </cell>
          <cell r="Q1345">
            <v>0</v>
          </cell>
          <cell r="R1345">
            <v>0</v>
          </cell>
          <cell r="S1345">
            <v>0</v>
          </cell>
          <cell r="T1345">
            <v>0</v>
          </cell>
          <cell r="U1345">
            <v>0</v>
          </cell>
          <cell r="V1345">
            <v>0</v>
          </cell>
          <cell r="W1345">
            <v>0</v>
          </cell>
          <cell r="X1345">
            <v>0</v>
          </cell>
          <cell r="Y1345">
            <v>3136957</v>
          </cell>
          <cell r="Z1345">
            <v>87416</v>
          </cell>
          <cell r="AA1345">
            <v>-81104</v>
          </cell>
          <cell r="AB1345">
            <v>3143269</v>
          </cell>
          <cell r="AC1345">
            <v>0</v>
          </cell>
          <cell r="AD1345">
            <v>0</v>
          </cell>
          <cell r="AE1345">
            <v>0</v>
          </cell>
          <cell r="AF1345">
            <v>0</v>
          </cell>
          <cell r="AG1345">
            <v>0</v>
          </cell>
          <cell r="AH1345">
            <v>0</v>
          </cell>
          <cell r="AI1345">
            <v>0</v>
          </cell>
          <cell r="AJ1345">
            <v>0</v>
          </cell>
          <cell r="AK1345">
            <v>0</v>
          </cell>
          <cell r="AL1345">
            <v>0</v>
          </cell>
          <cell r="AM1345">
            <v>0</v>
          </cell>
          <cell r="AN1345">
            <v>0</v>
          </cell>
          <cell r="AO1345">
            <v>6312556</v>
          </cell>
          <cell r="AP1345">
            <v>0</v>
          </cell>
          <cell r="AQ1345">
            <v>0</v>
          </cell>
          <cell r="AR1345">
            <v>0</v>
          </cell>
          <cell r="AS1345" t="e">
            <v>#REF!</v>
          </cell>
          <cell r="AU1345" t="str">
            <v/>
          </cell>
          <cell r="AV1345" t="str">
            <v/>
          </cell>
          <cell r="AW1345">
            <v>0</v>
          </cell>
          <cell r="AX1345">
            <v>0</v>
          </cell>
          <cell r="AY1345">
            <v>0</v>
          </cell>
          <cell r="AZ1345">
            <v>0</v>
          </cell>
          <cell r="BA1345">
            <v>0</v>
          </cell>
          <cell r="BB1345">
            <v>0</v>
          </cell>
          <cell r="BC1345">
            <v>0</v>
          </cell>
          <cell r="BD1345">
            <v>0</v>
          </cell>
          <cell r="BE1345">
            <v>0</v>
          </cell>
          <cell r="BF1345">
            <v>0</v>
          </cell>
          <cell r="BG1345" t="str">
            <v/>
          </cell>
          <cell r="BH1345">
            <v>0.54093129624648528</v>
          </cell>
        </row>
        <row r="1346">
          <cell r="A1346" t="str">
            <v>2081-143</v>
          </cell>
          <cell r="B1346" t="str">
            <v xml:space="preserve">BTA-COLOMBIANA KIMBERLY                           </v>
          </cell>
          <cell r="C1346">
            <v>0</v>
          </cell>
          <cell r="D1346">
            <v>0</v>
          </cell>
          <cell r="E1346">
            <v>0</v>
          </cell>
          <cell r="F1346">
            <v>0</v>
          </cell>
          <cell r="G1346">
            <v>0</v>
          </cell>
          <cell r="H1346">
            <v>0</v>
          </cell>
          <cell r="I1346">
            <v>0</v>
          </cell>
          <cell r="J1346">
            <v>0</v>
          </cell>
          <cell r="K1346">
            <v>0</v>
          </cell>
          <cell r="L1346">
            <v>303740</v>
          </cell>
          <cell r="M1346">
            <v>0</v>
          </cell>
          <cell r="N1346">
            <v>0</v>
          </cell>
          <cell r="O1346">
            <v>303740</v>
          </cell>
          <cell r="P1346">
            <v>0</v>
          </cell>
          <cell r="Q1346">
            <v>0</v>
          </cell>
          <cell r="R1346">
            <v>0</v>
          </cell>
          <cell r="S1346">
            <v>0</v>
          </cell>
          <cell r="T1346">
            <v>0</v>
          </cell>
          <cell r="U1346">
            <v>0</v>
          </cell>
          <cell r="V1346">
            <v>0</v>
          </cell>
          <cell r="W1346">
            <v>0</v>
          </cell>
          <cell r="X1346">
            <v>0</v>
          </cell>
          <cell r="Y1346">
            <v>121400</v>
          </cell>
          <cell r="Z1346">
            <v>0</v>
          </cell>
          <cell r="AA1346">
            <v>0</v>
          </cell>
          <cell r="AB1346">
            <v>121400</v>
          </cell>
          <cell r="AC1346">
            <v>0</v>
          </cell>
          <cell r="AD1346">
            <v>0</v>
          </cell>
          <cell r="AE1346">
            <v>0</v>
          </cell>
          <cell r="AF1346">
            <v>0</v>
          </cell>
          <cell r="AG1346">
            <v>0</v>
          </cell>
          <cell r="AH1346">
            <v>0</v>
          </cell>
          <cell r="AI1346">
            <v>0</v>
          </cell>
          <cell r="AJ1346">
            <v>0</v>
          </cell>
          <cell r="AK1346">
            <v>0</v>
          </cell>
          <cell r="AL1346">
            <v>0</v>
          </cell>
          <cell r="AM1346">
            <v>0</v>
          </cell>
          <cell r="AN1346">
            <v>0</v>
          </cell>
          <cell r="AO1346">
            <v>0</v>
          </cell>
          <cell r="AP1346">
            <v>0</v>
          </cell>
          <cell r="AQ1346">
            <v>0</v>
          </cell>
          <cell r="AR1346">
            <v>0</v>
          </cell>
          <cell r="AS1346" t="e">
            <v>#REF!</v>
          </cell>
          <cell r="AU1346" t="str">
            <v/>
          </cell>
          <cell r="AV1346" t="str">
            <v/>
          </cell>
          <cell r="AW1346">
            <v>0</v>
          </cell>
          <cell r="AX1346">
            <v>0</v>
          </cell>
          <cell r="AY1346">
            <v>0</v>
          </cell>
          <cell r="AZ1346">
            <v>0</v>
          </cell>
          <cell r="BA1346">
            <v>0</v>
          </cell>
          <cell r="BB1346">
            <v>0</v>
          </cell>
          <cell r="BC1346">
            <v>0</v>
          </cell>
          <cell r="BD1346">
            <v>0</v>
          </cell>
          <cell r="BE1346">
            <v>0</v>
          </cell>
          <cell r="BF1346">
            <v>0</v>
          </cell>
          <cell r="BG1346" t="str">
            <v/>
          </cell>
          <cell r="BH1346">
            <v>0.39968394021202341</v>
          </cell>
        </row>
        <row r="1347">
          <cell r="A1347" t="str">
            <v>2081-144</v>
          </cell>
          <cell r="B1347" t="str">
            <v xml:space="preserve">BTA-SOCIEDAD HOTELERA 74                          </v>
          </cell>
          <cell r="C1347">
            <v>0</v>
          </cell>
          <cell r="D1347">
            <v>0</v>
          </cell>
          <cell r="E1347">
            <v>0</v>
          </cell>
          <cell r="F1347">
            <v>0</v>
          </cell>
          <cell r="G1347">
            <v>0</v>
          </cell>
          <cell r="H1347">
            <v>0</v>
          </cell>
          <cell r="I1347">
            <v>0</v>
          </cell>
          <cell r="J1347">
            <v>0</v>
          </cell>
          <cell r="K1347">
            <v>0</v>
          </cell>
          <cell r="L1347">
            <v>678600</v>
          </cell>
          <cell r="M1347">
            <v>0</v>
          </cell>
          <cell r="N1347">
            <v>0</v>
          </cell>
          <cell r="O1347">
            <v>678600</v>
          </cell>
          <cell r="P1347">
            <v>0</v>
          </cell>
          <cell r="Q1347">
            <v>0</v>
          </cell>
          <cell r="R1347">
            <v>0</v>
          </cell>
          <cell r="S1347">
            <v>0</v>
          </cell>
          <cell r="T1347">
            <v>0</v>
          </cell>
          <cell r="U1347">
            <v>0</v>
          </cell>
          <cell r="V1347">
            <v>0</v>
          </cell>
          <cell r="W1347">
            <v>0</v>
          </cell>
          <cell r="X1347">
            <v>0</v>
          </cell>
          <cell r="Y1347">
            <v>510000</v>
          </cell>
          <cell r="Z1347">
            <v>0</v>
          </cell>
          <cell r="AA1347">
            <v>0</v>
          </cell>
          <cell r="AB1347">
            <v>510000</v>
          </cell>
          <cell r="AC1347">
            <v>0</v>
          </cell>
          <cell r="AD1347">
            <v>0</v>
          </cell>
          <cell r="AE1347">
            <v>0</v>
          </cell>
          <cell r="AF1347">
            <v>0</v>
          </cell>
          <cell r="AG1347">
            <v>0</v>
          </cell>
          <cell r="AH1347">
            <v>0</v>
          </cell>
          <cell r="AI1347">
            <v>0</v>
          </cell>
          <cell r="AJ1347">
            <v>0</v>
          </cell>
          <cell r="AK1347">
            <v>0</v>
          </cell>
          <cell r="AL1347">
            <v>0</v>
          </cell>
          <cell r="AM1347">
            <v>0</v>
          </cell>
          <cell r="AN1347">
            <v>0</v>
          </cell>
          <cell r="AO1347">
            <v>0</v>
          </cell>
          <cell r="AP1347">
            <v>0</v>
          </cell>
          <cell r="AQ1347">
            <v>0</v>
          </cell>
          <cell r="AR1347">
            <v>0</v>
          </cell>
          <cell r="AS1347" t="e">
            <v>#REF!</v>
          </cell>
          <cell r="AU1347" t="str">
            <v/>
          </cell>
          <cell r="AV1347" t="str">
            <v/>
          </cell>
          <cell r="AW1347">
            <v>0</v>
          </cell>
          <cell r="AX1347">
            <v>0</v>
          </cell>
          <cell r="AY1347">
            <v>0</v>
          </cell>
          <cell r="AZ1347">
            <v>0</v>
          </cell>
          <cell r="BA1347">
            <v>0</v>
          </cell>
          <cell r="BB1347">
            <v>0</v>
          </cell>
          <cell r="BC1347">
            <v>0</v>
          </cell>
          <cell r="BD1347">
            <v>0</v>
          </cell>
          <cell r="BE1347">
            <v>0</v>
          </cell>
          <cell r="BF1347">
            <v>0</v>
          </cell>
          <cell r="BG1347" t="str">
            <v/>
          </cell>
          <cell r="BH1347">
            <v>0.75154730327144115</v>
          </cell>
        </row>
        <row r="1348">
          <cell r="A1348" t="str">
            <v>2081-145</v>
          </cell>
          <cell r="B1348" t="str">
            <v xml:space="preserve">BTA-ADM CLINICA LA COLINA                         </v>
          </cell>
          <cell r="C1348">
            <v>0</v>
          </cell>
          <cell r="D1348">
            <v>0</v>
          </cell>
          <cell r="E1348">
            <v>0</v>
          </cell>
          <cell r="F1348">
            <v>0</v>
          </cell>
          <cell r="G1348">
            <v>0</v>
          </cell>
          <cell r="H1348">
            <v>0</v>
          </cell>
          <cell r="I1348">
            <v>0</v>
          </cell>
          <cell r="J1348">
            <v>0</v>
          </cell>
          <cell r="K1348">
            <v>0</v>
          </cell>
          <cell r="L1348">
            <v>10579143</v>
          </cell>
          <cell r="M1348">
            <v>0</v>
          </cell>
          <cell r="N1348">
            <v>0</v>
          </cell>
          <cell r="O1348">
            <v>10579143</v>
          </cell>
          <cell r="P1348">
            <v>0</v>
          </cell>
          <cell r="Q1348">
            <v>0</v>
          </cell>
          <cell r="R1348">
            <v>0</v>
          </cell>
          <cell r="S1348">
            <v>0</v>
          </cell>
          <cell r="T1348">
            <v>0</v>
          </cell>
          <cell r="U1348">
            <v>0</v>
          </cell>
          <cell r="V1348">
            <v>0</v>
          </cell>
          <cell r="W1348">
            <v>0</v>
          </cell>
          <cell r="X1348">
            <v>0</v>
          </cell>
          <cell r="Y1348">
            <v>4609000</v>
          </cell>
          <cell r="Z1348">
            <v>0</v>
          </cell>
          <cell r="AA1348">
            <v>0</v>
          </cell>
          <cell r="AB1348">
            <v>4609000</v>
          </cell>
          <cell r="AC1348">
            <v>0</v>
          </cell>
          <cell r="AD1348">
            <v>0</v>
          </cell>
          <cell r="AE1348">
            <v>0</v>
          </cell>
          <cell r="AF1348">
            <v>0</v>
          </cell>
          <cell r="AG1348">
            <v>0</v>
          </cell>
          <cell r="AH1348">
            <v>0</v>
          </cell>
          <cell r="AI1348">
            <v>0</v>
          </cell>
          <cell r="AJ1348">
            <v>0</v>
          </cell>
          <cell r="AK1348">
            <v>0</v>
          </cell>
          <cell r="AL1348">
            <v>0</v>
          </cell>
          <cell r="AM1348">
            <v>0</v>
          </cell>
          <cell r="AN1348">
            <v>0</v>
          </cell>
          <cell r="AO1348">
            <v>11848640</v>
          </cell>
          <cell r="AP1348">
            <v>0</v>
          </cell>
          <cell r="AQ1348">
            <v>0</v>
          </cell>
          <cell r="AR1348">
            <v>0</v>
          </cell>
          <cell r="AS1348" t="e">
            <v>#REF!</v>
          </cell>
          <cell r="AU1348" t="str">
            <v/>
          </cell>
          <cell r="AV1348" t="str">
            <v/>
          </cell>
          <cell r="AW1348">
            <v>0</v>
          </cell>
          <cell r="AX1348">
            <v>0</v>
          </cell>
          <cell r="AY1348">
            <v>0</v>
          </cell>
          <cell r="AZ1348">
            <v>0</v>
          </cell>
          <cell r="BA1348">
            <v>0</v>
          </cell>
          <cell r="BB1348">
            <v>0</v>
          </cell>
          <cell r="BC1348">
            <v>0</v>
          </cell>
          <cell r="BD1348">
            <v>0</v>
          </cell>
          <cell r="BE1348">
            <v>0</v>
          </cell>
          <cell r="BF1348">
            <v>0</v>
          </cell>
          <cell r="BG1348" t="str">
            <v/>
          </cell>
          <cell r="BH1348">
            <v>0.4356685602983153</v>
          </cell>
        </row>
        <row r="1349">
          <cell r="A1349" t="str">
            <v>2081-146</v>
          </cell>
          <cell r="B1349" t="str">
            <v xml:space="preserve">BTA-TELEPERFORMANCE CBIA                          </v>
          </cell>
          <cell r="C1349">
            <v>0</v>
          </cell>
          <cell r="D1349">
            <v>0</v>
          </cell>
          <cell r="E1349">
            <v>0</v>
          </cell>
          <cell r="F1349">
            <v>0</v>
          </cell>
          <cell r="G1349">
            <v>0</v>
          </cell>
          <cell r="H1349">
            <v>0</v>
          </cell>
          <cell r="I1349">
            <v>0</v>
          </cell>
          <cell r="J1349">
            <v>0</v>
          </cell>
          <cell r="K1349">
            <v>0</v>
          </cell>
          <cell r="L1349">
            <v>0</v>
          </cell>
          <cell r="M1349">
            <v>0</v>
          </cell>
          <cell r="N1349">
            <v>3989414</v>
          </cell>
          <cell r="O1349">
            <v>3989414</v>
          </cell>
          <cell r="P1349">
            <v>0</v>
          </cell>
          <cell r="Q1349">
            <v>0</v>
          </cell>
          <cell r="R1349">
            <v>0</v>
          </cell>
          <cell r="S1349">
            <v>0</v>
          </cell>
          <cell r="T1349">
            <v>0</v>
          </cell>
          <cell r="U1349">
            <v>0</v>
          </cell>
          <cell r="V1349">
            <v>0</v>
          </cell>
          <cell r="W1349">
            <v>0</v>
          </cell>
          <cell r="X1349">
            <v>0</v>
          </cell>
          <cell r="Y1349">
            <v>0</v>
          </cell>
          <cell r="Z1349">
            <v>484000</v>
          </cell>
          <cell r="AA1349">
            <v>910000</v>
          </cell>
          <cell r="AB1349">
            <v>1394000</v>
          </cell>
          <cell r="AC1349">
            <v>0</v>
          </cell>
          <cell r="AD1349">
            <v>0</v>
          </cell>
          <cell r="AE1349">
            <v>0</v>
          </cell>
          <cell r="AF1349">
            <v>0</v>
          </cell>
          <cell r="AG1349">
            <v>0</v>
          </cell>
          <cell r="AH1349">
            <v>0</v>
          </cell>
          <cell r="AI1349">
            <v>0</v>
          </cell>
          <cell r="AJ1349">
            <v>0</v>
          </cell>
          <cell r="AK1349">
            <v>0</v>
          </cell>
          <cell r="AL1349">
            <v>0</v>
          </cell>
          <cell r="AM1349">
            <v>0</v>
          </cell>
          <cell r="AN1349">
            <v>0</v>
          </cell>
          <cell r="AO1349">
            <v>4333859</v>
          </cell>
          <cell r="AP1349">
            <v>0</v>
          </cell>
          <cell r="AQ1349">
            <v>0</v>
          </cell>
          <cell r="AR1349">
            <v>0</v>
          </cell>
          <cell r="AS1349" t="e">
            <v>#REF!</v>
          </cell>
          <cell r="AU1349" t="str">
            <v/>
          </cell>
          <cell r="AV1349" t="str">
            <v/>
          </cell>
          <cell r="AW1349">
            <v>0</v>
          </cell>
          <cell r="AX1349">
            <v>0</v>
          </cell>
          <cell r="AY1349">
            <v>0</v>
          </cell>
          <cell r="AZ1349">
            <v>0</v>
          </cell>
          <cell r="BA1349">
            <v>0</v>
          </cell>
          <cell r="BB1349">
            <v>0</v>
          </cell>
          <cell r="BC1349">
            <v>0</v>
          </cell>
          <cell r="BD1349">
            <v>0</v>
          </cell>
          <cell r="BE1349">
            <v>0</v>
          </cell>
          <cell r="BF1349">
            <v>0</v>
          </cell>
          <cell r="BG1349" t="str">
            <v/>
          </cell>
          <cell r="BH1349">
            <v>0.3494247526077765</v>
          </cell>
        </row>
        <row r="1350">
          <cell r="A1350" t="str">
            <v>2081-147</v>
          </cell>
          <cell r="B1350" t="str">
            <v xml:space="preserve">BTA-CENTRO CIAL SANTAFE                           </v>
          </cell>
          <cell r="C1350">
            <v>0</v>
          </cell>
          <cell r="D1350">
            <v>0</v>
          </cell>
          <cell r="E1350">
            <v>0</v>
          </cell>
          <cell r="F1350">
            <v>0</v>
          </cell>
          <cell r="G1350">
            <v>0</v>
          </cell>
          <cell r="H1350">
            <v>0</v>
          </cell>
          <cell r="I1350">
            <v>0</v>
          </cell>
          <cell r="J1350">
            <v>0</v>
          </cell>
          <cell r="K1350">
            <v>0</v>
          </cell>
          <cell r="L1350">
            <v>0</v>
          </cell>
          <cell r="M1350">
            <v>1887600</v>
          </cell>
          <cell r="N1350">
            <v>0</v>
          </cell>
          <cell r="O1350">
            <v>1887600</v>
          </cell>
          <cell r="P1350">
            <v>0</v>
          </cell>
          <cell r="Q1350">
            <v>0</v>
          </cell>
          <cell r="R1350">
            <v>0</v>
          </cell>
          <cell r="S1350">
            <v>0</v>
          </cell>
          <cell r="T1350">
            <v>0</v>
          </cell>
          <cell r="U1350">
            <v>0</v>
          </cell>
          <cell r="V1350">
            <v>0</v>
          </cell>
          <cell r="W1350">
            <v>0</v>
          </cell>
          <cell r="X1350">
            <v>0</v>
          </cell>
          <cell r="Y1350">
            <v>1260478</v>
          </cell>
          <cell r="Z1350">
            <v>0</v>
          </cell>
          <cell r="AA1350">
            <v>0</v>
          </cell>
          <cell r="AB1350">
            <v>1260478</v>
          </cell>
          <cell r="AC1350">
            <v>0</v>
          </cell>
          <cell r="AD1350">
            <v>0</v>
          </cell>
          <cell r="AE1350">
            <v>0</v>
          </cell>
          <cell r="AF1350">
            <v>0</v>
          </cell>
          <cell r="AG1350">
            <v>0</v>
          </cell>
          <cell r="AH1350">
            <v>0</v>
          </cell>
          <cell r="AI1350">
            <v>0</v>
          </cell>
          <cell r="AJ1350">
            <v>0</v>
          </cell>
          <cell r="AK1350">
            <v>0</v>
          </cell>
          <cell r="AL1350">
            <v>0</v>
          </cell>
          <cell r="AM1350">
            <v>0</v>
          </cell>
          <cell r="AN1350">
            <v>0</v>
          </cell>
          <cell r="AO1350">
            <v>0</v>
          </cell>
          <cell r="AP1350">
            <v>0</v>
          </cell>
          <cell r="AQ1350">
            <v>0</v>
          </cell>
          <cell r="AR1350">
            <v>0</v>
          </cell>
          <cell r="AS1350" t="e">
            <v>#REF!</v>
          </cell>
          <cell r="AU1350" t="str">
            <v/>
          </cell>
          <cell r="AV1350" t="str">
            <v/>
          </cell>
          <cell r="AW1350">
            <v>0</v>
          </cell>
          <cell r="AX1350">
            <v>0</v>
          </cell>
          <cell r="AY1350">
            <v>0</v>
          </cell>
          <cell r="AZ1350">
            <v>0</v>
          </cell>
          <cell r="BA1350">
            <v>0</v>
          </cell>
          <cell r="BB1350">
            <v>0</v>
          </cell>
          <cell r="BC1350">
            <v>0</v>
          </cell>
          <cell r="BD1350">
            <v>0</v>
          </cell>
          <cell r="BE1350">
            <v>0</v>
          </cell>
          <cell r="BF1350">
            <v>0</v>
          </cell>
          <cell r="BG1350" t="str">
            <v/>
          </cell>
          <cell r="BH1350">
            <v>0.66776753549480827</v>
          </cell>
        </row>
        <row r="1351">
          <cell r="A1351" t="str">
            <v>2081-148</v>
          </cell>
          <cell r="B1351" t="str">
            <v xml:space="preserve">BTA-CC SANTAFE                                    </v>
          </cell>
          <cell r="C1351">
            <v>0</v>
          </cell>
          <cell r="D1351">
            <v>0</v>
          </cell>
          <cell r="E1351">
            <v>0</v>
          </cell>
          <cell r="F1351">
            <v>0</v>
          </cell>
          <cell r="G1351">
            <v>0</v>
          </cell>
          <cell r="H1351">
            <v>0</v>
          </cell>
          <cell r="I1351">
            <v>0</v>
          </cell>
          <cell r="J1351">
            <v>0</v>
          </cell>
          <cell r="K1351">
            <v>0</v>
          </cell>
          <cell r="L1351">
            <v>0</v>
          </cell>
          <cell r="M1351">
            <v>775947</v>
          </cell>
          <cell r="N1351">
            <v>0</v>
          </cell>
          <cell r="O1351">
            <v>775947</v>
          </cell>
          <cell r="P1351">
            <v>0</v>
          </cell>
          <cell r="Q1351">
            <v>0</v>
          </cell>
          <cell r="R1351">
            <v>0</v>
          </cell>
          <cell r="S1351">
            <v>0</v>
          </cell>
          <cell r="T1351">
            <v>0</v>
          </cell>
          <cell r="U1351">
            <v>0</v>
          </cell>
          <cell r="V1351">
            <v>0</v>
          </cell>
          <cell r="W1351">
            <v>0</v>
          </cell>
          <cell r="X1351">
            <v>0</v>
          </cell>
          <cell r="Y1351">
            <v>313228</v>
          </cell>
          <cell r="Z1351">
            <v>44085</v>
          </cell>
          <cell r="AA1351">
            <v>0</v>
          </cell>
          <cell r="AB1351">
            <v>357313</v>
          </cell>
          <cell r="AC1351">
            <v>0</v>
          </cell>
          <cell r="AD1351">
            <v>0</v>
          </cell>
          <cell r="AE1351">
            <v>0</v>
          </cell>
          <cell r="AF1351">
            <v>0</v>
          </cell>
          <cell r="AG1351">
            <v>0</v>
          </cell>
          <cell r="AH1351">
            <v>0</v>
          </cell>
          <cell r="AI1351">
            <v>0</v>
          </cell>
          <cell r="AJ1351">
            <v>0</v>
          </cell>
          <cell r="AK1351">
            <v>0</v>
          </cell>
          <cell r="AL1351">
            <v>0</v>
          </cell>
          <cell r="AM1351">
            <v>0</v>
          </cell>
          <cell r="AN1351">
            <v>0</v>
          </cell>
          <cell r="AO1351">
            <v>0</v>
          </cell>
          <cell r="AP1351">
            <v>0</v>
          </cell>
          <cell r="AQ1351">
            <v>0</v>
          </cell>
          <cell r="AR1351">
            <v>0</v>
          </cell>
          <cell r="AS1351" t="e">
            <v>#REF!</v>
          </cell>
          <cell r="AU1351" t="str">
            <v/>
          </cell>
          <cell r="AV1351" t="str">
            <v/>
          </cell>
          <cell r="AW1351">
            <v>0</v>
          </cell>
          <cell r="AX1351">
            <v>0</v>
          </cell>
          <cell r="AY1351">
            <v>0</v>
          </cell>
          <cell r="AZ1351">
            <v>0</v>
          </cell>
          <cell r="BA1351">
            <v>0</v>
          </cell>
          <cell r="BB1351">
            <v>0</v>
          </cell>
          <cell r="BC1351">
            <v>0</v>
          </cell>
          <cell r="BD1351">
            <v>0</v>
          </cell>
          <cell r="BE1351">
            <v>0</v>
          </cell>
          <cell r="BF1351">
            <v>0</v>
          </cell>
          <cell r="BG1351" t="str">
            <v/>
          </cell>
          <cell r="BH1351">
            <v>0.46048634765003282</v>
          </cell>
        </row>
        <row r="1352">
          <cell r="A1352" t="str">
            <v>2081-149</v>
          </cell>
          <cell r="B1352" t="str">
            <v xml:space="preserve">BTA-SOCIEDAD HOTELERA CL                          </v>
          </cell>
          <cell r="C1352">
            <v>0</v>
          </cell>
          <cell r="D1352">
            <v>0</v>
          </cell>
          <cell r="E1352">
            <v>0</v>
          </cell>
          <cell r="F1352">
            <v>0</v>
          </cell>
          <cell r="G1352">
            <v>0</v>
          </cell>
          <cell r="H1352">
            <v>0</v>
          </cell>
          <cell r="I1352">
            <v>0</v>
          </cell>
          <cell r="J1352">
            <v>0</v>
          </cell>
          <cell r="K1352">
            <v>0</v>
          </cell>
          <cell r="L1352">
            <v>444730</v>
          </cell>
          <cell r="M1352">
            <v>0</v>
          </cell>
          <cell r="N1352">
            <v>0</v>
          </cell>
          <cell r="O1352">
            <v>444730</v>
          </cell>
          <cell r="P1352">
            <v>0</v>
          </cell>
          <cell r="Q1352">
            <v>0</v>
          </cell>
          <cell r="R1352">
            <v>0</v>
          </cell>
          <cell r="S1352">
            <v>0</v>
          </cell>
          <cell r="T1352">
            <v>0</v>
          </cell>
          <cell r="U1352">
            <v>0</v>
          </cell>
          <cell r="V1352">
            <v>0</v>
          </cell>
          <cell r="W1352">
            <v>0</v>
          </cell>
          <cell r="X1352">
            <v>0</v>
          </cell>
          <cell r="Y1352">
            <v>188345</v>
          </cell>
          <cell r="Z1352">
            <v>1725</v>
          </cell>
          <cell r="AA1352">
            <v>0</v>
          </cell>
          <cell r="AB1352">
            <v>190070</v>
          </cell>
          <cell r="AC1352">
            <v>0</v>
          </cell>
          <cell r="AD1352">
            <v>0</v>
          </cell>
          <cell r="AE1352">
            <v>0</v>
          </cell>
          <cell r="AF1352">
            <v>0</v>
          </cell>
          <cell r="AG1352">
            <v>0</v>
          </cell>
          <cell r="AH1352">
            <v>0</v>
          </cell>
          <cell r="AI1352">
            <v>0</v>
          </cell>
          <cell r="AJ1352">
            <v>0</v>
          </cell>
          <cell r="AK1352">
            <v>0</v>
          </cell>
          <cell r="AL1352">
            <v>0</v>
          </cell>
          <cell r="AM1352">
            <v>0</v>
          </cell>
          <cell r="AN1352">
            <v>0</v>
          </cell>
          <cell r="AO1352">
            <v>0</v>
          </cell>
          <cell r="AP1352">
            <v>0</v>
          </cell>
          <cell r="AQ1352">
            <v>0</v>
          </cell>
          <cell r="AR1352">
            <v>0</v>
          </cell>
          <cell r="AS1352" t="e">
            <v>#REF!</v>
          </cell>
          <cell r="AU1352" t="str">
            <v/>
          </cell>
          <cell r="AV1352" t="str">
            <v/>
          </cell>
          <cell r="AW1352">
            <v>0</v>
          </cell>
          <cell r="AX1352">
            <v>0</v>
          </cell>
          <cell r="AY1352">
            <v>0</v>
          </cell>
          <cell r="AZ1352">
            <v>0</v>
          </cell>
          <cell r="BA1352">
            <v>0</v>
          </cell>
          <cell r="BB1352">
            <v>0</v>
          </cell>
          <cell r="BC1352">
            <v>0</v>
          </cell>
          <cell r="BD1352">
            <v>0</v>
          </cell>
          <cell r="BE1352">
            <v>0</v>
          </cell>
          <cell r="BF1352">
            <v>0</v>
          </cell>
          <cell r="BG1352" t="str">
            <v/>
          </cell>
          <cell r="BH1352">
            <v>0.42738290648258492</v>
          </cell>
        </row>
        <row r="1353">
          <cell r="A1353" t="str">
            <v>2081-150</v>
          </cell>
          <cell r="B1353" t="str">
            <v xml:space="preserve">BTA-TELEDATOS Z.F.                                </v>
          </cell>
          <cell r="C1353">
            <v>0</v>
          </cell>
          <cell r="D1353">
            <v>0</v>
          </cell>
          <cell r="E1353">
            <v>0</v>
          </cell>
          <cell r="F1353">
            <v>0</v>
          </cell>
          <cell r="G1353">
            <v>0</v>
          </cell>
          <cell r="H1353">
            <v>0</v>
          </cell>
          <cell r="I1353">
            <v>0</v>
          </cell>
          <cell r="J1353">
            <v>0</v>
          </cell>
          <cell r="K1353">
            <v>0</v>
          </cell>
          <cell r="L1353">
            <v>0</v>
          </cell>
          <cell r="M1353">
            <v>2069210</v>
          </cell>
          <cell r="N1353">
            <v>0</v>
          </cell>
          <cell r="O1353">
            <v>2069210</v>
          </cell>
          <cell r="P1353">
            <v>0</v>
          </cell>
          <cell r="Q1353">
            <v>0</v>
          </cell>
          <cell r="R1353">
            <v>0</v>
          </cell>
          <cell r="S1353">
            <v>0</v>
          </cell>
          <cell r="T1353">
            <v>0</v>
          </cell>
          <cell r="U1353">
            <v>0</v>
          </cell>
          <cell r="V1353">
            <v>0</v>
          </cell>
          <cell r="W1353">
            <v>0</v>
          </cell>
          <cell r="X1353">
            <v>0</v>
          </cell>
          <cell r="Y1353">
            <v>499140</v>
          </cell>
          <cell r="Z1353">
            <v>870000</v>
          </cell>
          <cell r="AA1353">
            <v>0</v>
          </cell>
          <cell r="AB1353">
            <v>1369140</v>
          </cell>
          <cell r="AC1353">
            <v>0</v>
          </cell>
          <cell r="AD1353">
            <v>0</v>
          </cell>
          <cell r="AE1353">
            <v>0</v>
          </cell>
          <cell r="AF1353">
            <v>0</v>
          </cell>
          <cell r="AG1353">
            <v>0</v>
          </cell>
          <cell r="AH1353">
            <v>0</v>
          </cell>
          <cell r="AI1353">
            <v>0</v>
          </cell>
          <cell r="AJ1353">
            <v>0</v>
          </cell>
          <cell r="AK1353">
            <v>0</v>
          </cell>
          <cell r="AL1353">
            <v>0</v>
          </cell>
          <cell r="AM1353">
            <v>0</v>
          </cell>
          <cell r="AN1353">
            <v>0</v>
          </cell>
          <cell r="AO1353">
            <v>2247866</v>
          </cell>
          <cell r="AP1353">
            <v>0</v>
          </cell>
          <cell r="AQ1353">
            <v>0</v>
          </cell>
          <cell r="AR1353">
            <v>0</v>
          </cell>
          <cell r="AS1353" t="e">
            <v>#REF!</v>
          </cell>
          <cell r="AU1353" t="str">
            <v/>
          </cell>
          <cell r="AV1353" t="str">
            <v/>
          </cell>
          <cell r="AW1353">
            <v>0</v>
          </cell>
          <cell r="AX1353">
            <v>0</v>
          </cell>
          <cell r="AY1353">
            <v>0</v>
          </cell>
          <cell r="AZ1353">
            <v>0</v>
          </cell>
          <cell r="BA1353">
            <v>0</v>
          </cell>
          <cell r="BB1353">
            <v>0</v>
          </cell>
          <cell r="BC1353">
            <v>0</v>
          </cell>
          <cell r="BD1353">
            <v>0</v>
          </cell>
          <cell r="BE1353">
            <v>0</v>
          </cell>
          <cell r="BF1353">
            <v>0</v>
          </cell>
          <cell r="BG1353" t="str">
            <v/>
          </cell>
          <cell r="BH1353">
            <v>0.66167281232934305</v>
          </cell>
        </row>
        <row r="1354">
          <cell r="A1354" t="str">
            <v>2081-151</v>
          </cell>
          <cell r="B1354" t="str">
            <v xml:space="preserve">BTA-INVERSIONES SEQUOION                          </v>
          </cell>
          <cell r="C1354">
            <v>0</v>
          </cell>
          <cell r="D1354">
            <v>0</v>
          </cell>
          <cell r="E1354">
            <v>0</v>
          </cell>
          <cell r="F1354">
            <v>0</v>
          </cell>
          <cell r="G1354">
            <v>0</v>
          </cell>
          <cell r="H1354">
            <v>0</v>
          </cell>
          <cell r="I1354">
            <v>0</v>
          </cell>
          <cell r="J1354">
            <v>0</v>
          </cell>
          <cell r="K1354">
            <v>0</v>
          </cell>
          <cell r="L1354">
            <v>0</v>
          </cell>
          <cell r="M1354">
            <v>627871</v>
          </cell>
          <cell r="N1354">
            <v>0</v>
          </cell>
          <cell r="O1354">
            <v>627871</v>
          </cell>
          <cell r="P1354">
            <v>0</v>
          </cell>
          <cell r="Q1354">
            <v>0</v>
          </cell>
          <cell r="R1354">
            <v>0</v>
          </cell>
          <cell r="S1354">
            <v>0</v>
          </cell>
          <cell r="T1354">
            <v>0</v>
          </cell>
          <cell r="U1354">
            <v>0</v>
          </cell>
          <cell r="V1354">
            <v>0</v>
          </cell>
          <cell r="W1354">
            <v>0</v>
          </cell>
          <cell r="X1354">
            <v>0</v>
          </cell>
          <cell r="Y1354">
            <v>248783</v>
          </cell>
          <cell r="Z1354">
            <v>106539</v>
          </cell>
          <cell r="AA1354">
            <v>0</v>
          </cell>
          <cell r="AB1354">
            <v>355322</v>
          </cell>
          <cell r="AC1354">
            <v>0</v>
          </cell>
          <cell r="AD1354">
            <v>0</v>
          </cell>
          <cell r="AE1354">
            <v>0</v>
          </cell>
          <cell r="AF1354">
            <v>0</v>
          </cell>
          <cell r="AG1354">
            <v>0</v>
          </cell>
          <cell r="AH1354">
            <v>0</v>
          </cell>
          <cell r="AI1354">
            <v>0</v>
          </cell>
          <cell r="AJ1354">
            <v>0</v>
          </cell>
          <cell r="AK1354">
            <v>0</v>
          </cell>
          <cell r="AL1354">
            <v>0</v>
          </cell>
          <cell r="AM1354">
            <v>0</v>
          </cell>
          <cell r="AN1354">
            <v>0</v>
          </cell>
          <cell r="AO1354">
            <v>0</v>
          </cell>
          <cell r="AP1354">
            <v>0</v>
          </cell>
          <cell r="AQ1354">
            <v>0</v>
          </cell>
          <cell r="AR1354">
            <v>0</v>
          </cell>
          <cell r="AS1354" t="e">
            <v>#REF!</v>
          </cell>
          <cell r="AU1354" t="str">
            <v/>
          </cell>
          <cell r="AV1354" t="str">
            <v/>
          </cell>
          <cell r="AW1354">
            <v>0</v>
          </cell>
          <cell r="AX1354">
            <v>0</v>
          </cell>
          <cell r="AY1354">
            <v>0</v>
          </cell>
          <cell r="AZ1354">
            <v>0</v>
          </cell>
          <cell r="BA1354">
            <v>0</v>
          </cell>
          <cell r="BB1354">
            <v>0</v>
          </cell>
          <cell r="BC1354">
            <v>0</v>
          </cell>
          <cell r="BD1354">
            <v>0</v>
          </cell>
          <cell r="BE1354">
            <v>0</v>
          </cell>
          <cell r="BF1354">
            <v>0</v>
          </cell>
          <cell r="BG1354" t="str">
            <v/>
          </cell>
          <cell r="BH1354">
            <v>0.56591561005365754</v>
          </cell>
        </row>
        <row r="1355">
          <cell r="A1355" t="str">
            <v>2081-152</v>
          </cell>
          <cell r="B1355" t="str">
            <v xml:space="preserve">BTA-CENTRO CIAL SANTAFE                           </v>
          </cell>
          <cell r="C1355">
            <v>0</v>
          </cell>
          <cell r="D1355">
            <v>0</v>
          </cell>
          <cell r="E1355">
            <v>0</v>
          </cell>
          <cell r="F1355">
            <v>0</v>
          </cell>
          <cell r="G1355">
            <v>0</v>
          </cell>
          <cell r="H1355">
            <v>0</v>
          </cell>
          <cell r="I1355">
            <v>0</v>
          </cell>
          <cell r="J1355">
            <v>0</v>
          </cell>
          <cell r="K1355">
            <v>0</v>
          </cell>
          <cell r="L1355">
            <v>0</v>
          </cell>
          <cell r="M1355">
            <v>1258400</v>
          </cell>
          <cell r="N1355">
            <v>0</v>
          </cell>
          <cell r="O1355">
            <v>1258400</v>
          </cell>
          <cell r="P1355">
            <v>0</v>
          </cell>
          <cell r="Q1355">
            <v>0</v>
          </cell>
          <cell r="R1355">
            <v>0</v>
          </cell>
          <cell r="S1355">
            <v>0</v>
          </cell>
          <cell r="T1355">
            <v>0</v>
          </cell>
          <cell r="U1355">
            <v>0</v>
          </cell>
          <cell r="V1355">
            <v>0</v>
          </cell>
          <cell r="W1355">
            <v>0</v>
          </cell>
          <cell r="X1355">
            <v>0</v>
          </cell>
          <cell r="Y1355">
            <v>600000</v>
          </cell>
          <cell r="Z1355">
            <v>70000</v>
          </cell>
          <cell r="AA1355">
            <v>0</v>
          </cell>
          <cell r="AB1355">
            <v>670000</v>
          </cell>
          <cell r="AC1355">
            <v>0</v>
          </cell>
          <cell r="AD1355">
            <v>0</v>
          </cell>
          <cell r="AE1355">
            <v>0</v>
          </cell>
          <cell r="AF1355">
            <v>0</v>
          </cell>
          <cell r="AG1355">
            <v>0</v>
          </cell>
          <cell r="AH1355">
            <v>0</v>
          </cell>
          <cell r="AI1355">
            <v>0</v>
          </cell>
          <cell r="AJ1355">
            <v>0</v>
          </cell>
          <cell r="AK1355">
            <v>0</v>
          </cell>
          <cell r="AL1355">
            <v>0</v>
          </cell>
          <cell r="AM1355">
            <v>0</v>
          </cell>
          <cell r="AN1355">
            <v>0</v>
          </cell>
          <cell r="AO1355">
            <v>0</v>
          </cell>
          <cell r="AP1355">
            <v>0</v>
          </cell>
          <cell r="AQ1355">
            <v>0</v>
          </cell>
          <cell r="AR1355">
            <v>0</v>
          </cell>
          <cell r="AS1355" t="e">
            <v>#REF!</v>
          </cell>
          <cell r="AU1355" t="str">
            <v/>
          </cell>
          <cell r="AV1355" t="str">
            <v/>
          </cell>
          <cell r="AW1355">
            <v>0</v>
          </cell>
          <cell r="AX1355">
            <v>0</v>
          </cell>
          <cell r="AY1355">
            <v>0</v>
          </cell>
          <cell r="AZ1355">
            <v>0</v>
          </cell>
          <cell r="BA1355">
            <v>0</v>
          </cell>
          <cell r="BB1355">
            <v>0</v>
          </cell>
          <cell r="BC1355">
            <v>0</v>
          </cell>
          <cell r="BD1355">
            <v>0</v>
          </cell>
          <cell r="BE1355">
            <v>0</v>
          </cell>
          <cell r="BF1355">
            <v>0</v>
          </cell>
          <cell r="BG1355" t="str">
            <v/>
          </cell>
          <cell r="BH1355">
            <v>0.53242212333121419</v>
          </cell>
        </row>
        <row r="1356">
          <cell r="A1356" t="str">
            <v>2081-153</v>
          </cell>
          <cell r="B1356" t="str">
            <v xml:space="preserve">BTA-CENTRO CIAL SANTAFE                           </v>
          </cell>
          <cell r="C1356">
            <v>0</v>
          </cell>
          <cell r="D1356">
            <v>0</v>
          </cell>
          <cell r="E1356">
            <v>0</v>
          </cell>
          <cell r="F1356">
            <v>0</v>
          </cell>
          <cell r="G1356">
            <v>0</v>
          </cell>
          <cell r="H1356">
            <v>0</v>
          </cell>
          <cell r="I1356">
            <v>0</v>
          </cell>
          <cell r="J1356">
            <v>0</v>
          </cell>
          <cell r="K1356">
            <v>0</v>
          </cell>
          <cell r="L1356">
            <v>0</v>
          </cell>
          <cell r="M1356">
            <v>1287000</v>
          </cell>
          <cell r="N1356">
            <v>0</v>
          </cell>
          <cell r="O1356">
            <v>1287000</v>
          </cell>
          <cell r="P1356">
            <v>0</v>
          </cell>
          <cell r="Q1356">
            <v>0</v>
          </cell>
          <cell r="R1356">
            <v>0</v>
          </cell>
          <cell r="S1356">
            <v>0</v>
          </cell>
          <cell r="T1356">
            <v>0</v>
          </cell>
          <cell r="U1356">
            <v>0</v>
          </cell>
          <cell r="V1356">
            <v>0</v>
          </cell>
          <cell r="W1356">
            <v>0</v>
          </cell>
          <cell r="X1356">
            <v>0</v>
          </cell>
          <cell r="Y1356">
            <v>91048</v>
          </cell>
          <cell r="Z1356">
            <v>680000</v>
          </cell>
          <cell r="AA1356">
            <v>0</v>
          </cell>
          <cell r="AB1356">
            <v>771048</v>
          </cell>
          <cell r="AC1356">
            <v>0</v>
          </cell>
          <cell r="AD1356">
            <v>0</v>
          </cell>
          <cell r="AE1356">
            <v>0</v>
          </cell>
          <cell r="AF1356">
            <v>0</v>
          </cell>
          <cell r="AG1356">
            <v>0</v>
          </cell>
          <cell r="AH1356">
            <v>0</v>
          </cell>
          <cell r="AI1356">
            <v>0</v>
          </cell>
          <cell r="AJ1356">
            <v>0</v>
          </cell>
          <cell r="AK1356">
            <v>0</v>
          </cell>
          <cell r="AL1356">
            <v>0</v>
          </cell>
          <cell r="AM1356">
            <v>0</v>
          </cell>
          <cell r="AN1356">
            <v>0</v>
          </cell>
          <cell r="AO1356">
            <v>0</v>
          </cell>
          <cell r="AP1356">
            <v>0</v>
          </cell>
          <cell r="AQ1356">
            <v>0</v>
          </cell>
          <cell r="AR1356">
            <v>0</v>
          </cell>
          <cell r="AS1356" t="e">
            <v>#REF!</v>
          </cell>
          <cell r="AU1356" t="str">
            <v/>
          </cell>
          <cell r="AV1356" t="str">
            <v/>
          </cell>
          <cell r="AW1356">
            <v>0</v>
          </cell>
          <cell r="AX1356">
            <v>0</v>
          </cell>
          <cell r="AY1356">
            <v>0</v>
          </cell>
          <cell r="AZ1356">
            <v>0</v>
          </cell>
          <cell r="BA1356">
            <v>0</v>
          </cell>
          <cell r="BB1356">
            <v>0</v>
          </cell>
          <cell r="BC1356">
            <v>0</v>
          </cell>
          <cell r="BD1356">
            <v>0</v>
          </cell>
          <cell r="BE1356">
            <v>0</v>
          </cell>
          <cell r="BF1356">
            <v>0</v>
          </cell>
          <cell r="BG1356" t="str">
            <v/>
          </cell>
          <cell r="BH1356">
            <v>0.59910489510489506</v>
          </cell>
        </row>
        <row r="1357">
          <cell r="A1357" t="str">
            <v>2081-154</v>
          </cell>
          <cell r="B1357" t="str">
            <v xml:space="preserve">BTA-COLOMBIANAN KIMBERLY                          </v>
          </cell>
          <cell r="C1357">
            <v>0</v>
          </cell>
          <cell r="D1357">
            <v>0</v>
          </cell>
          <cell r="E1357">
            <v>0</v>
          </cell>
          <cell r="F1357">
            <v>0</v>
          </cell>
          <cell r="G1357">
            <v>0</v>
          </cell>
          <cell r="H1357">
            <v>0</v>
          </cell>
          <cell r="I1357">
            <v>0</v>
          </cell>
          <cell r="J1357">
            <v>0</v>
          </cell>
          <cell r="K1357">
            <v>0</v>
          </cell>
          <cell r="L1357">
            <v>0</v>
          </cell>
          <cell r="M1357">
            <v>0</v>
          </cell>
          <cell r="N1357">
            <v>278850</v>
          </cell>
          <cell r="O1357">
            <v>278850</v>
          </cell>
          <cell r="P1357">
            <v>0</v>
          </cell>
          <cell r="Q1357">
            <v>0</v>
          </cell>
          <cell r="R1357">
            <v>0</v>
          </cell>
          <cell r="S1357">
            <v>0</v>
          </cell>
          <cell r="T1357">
            <v>0</v>
          </cell>
          <cell r="U1357">
            <v>0</v>
          </cell>
          <cell r="V1357">
            <v>0</v>
          </cell>
          <cell r="W1357">
            <v>0</v>
          </cell>
          <cell r="X1357">
            <v>0</v>
          </cell>
          <cell r="Y1357">
            <v>12517</v>
          </cell>
          <cell r="Z1357">
            <v>66290</v>
          </cell>
          <cell r="AA1357">
            <v>1282</v>
          </cell>
          <cell r="AB1357">
            <v>80089</v>
          </cell>
          <cell r="AC1357">
            <v>0</v>
          </cell>
          <cell r="AD1357">
            <v>0</v>
          </cell>
          <cell r="AE1357">
            <v>0</v>
          </cell>
          <cell r="AF1357">
            <v>0</v>
          </cell>
          <cell r="AG1357">
            <v>0</v>
          </cell>
          <cell r="AH1357">
            <v>0</v>
          </cell>
          <cell r="AI1357">
            <v>0</v>
          </cell>
          <cell r="AJ1357">
            <v>0</v>
          </cell>
          <cell r="AK1357">
            <v>0</v>
          </cell>
          <cell r="AL1357">
            <v>0</v>
          </cell>
          <cell r="AM1357">
            <v>0</v>
          </cell>
          <cell r="AN1357">
            <v>0</v>
          </cell>
          <cell r="AO1357">
            <v>302926</v>
          </cell>
          <cell r="AP1357">
            <v>0</v>
          </cell>
          <cell r="AQ1357">
            <v>0</v>
          </cell>
          <cell r="AR1357">
            <v>0</v>
          </cell>
          <cell r="AS1357" t="e">
            <v>#REF!</v>
          </cell>
          <cell r="AU1357" t="str">
            <v/>
          </cell>
          <cell r="AV1357" t="str">
            <v/>
          </cell>
          <cell r="AW1357">
            <v>0</v>
          </cell>
          <cell r="AX1357">
            <v>0</v>
          </cell>
          <cell r="AY1357">
            <v>0</v>
          </cell>
          <cell r="AZ1357">
            <v>0</v>
          </cell>
          <cell r="BA1357">
            <v>0</v>
          </cell>
          <cell r="BB1357">
            <v>0</v>
          </cell>
          <cell r="BC1357">
            <v>0</v>
          </cell>
          <cell r="BD1357">
            <v>0</v>
          </cell>
          <cell r="BE1357">
            <v>0</v>
          </cell>
          <cell r="BF1357">
            <v>0</v>
          </cell>
          <cell r="BG1357" t="str">
            <v/>
          </cell>
          <cell r="BH1357">
            <v>0.28721176259637798</v>
          </cell>
        </row>
        <row r="1358">
          <cell r="A1358" t="str">
            <v>2081-155</v>
          </cell>
          <cell r="B1358" t="str">
            <v xml:space="preserve">BTA-TELEPERFORMANCE COLOM                         </v>
          </cell>
          <cell r="C1358">
            <v>0</v>
          </cell>
          <cell r="D1358">
            <v>0</v>
          </cell>
          <cell r="E1358">
            <v>0</v>
          </cell>
          <cell r="F1358">
            <v>0</v>
          </cell>
          <cell r="G1358">
            <v>0</v>
          </cell>
          <cell r="H1358">
            <v>0</v>
          </cell>
          <cell r="I1358">
            <v>0</v>
          </cell>
          <cell r="J1358">
            <v>0</v>
          </cell>
          <cell r="K1358">
            <v>0</v>
          </cell>
          <cell r="L1358">
            <v>0</v>
          </cell>
          <cell r="M1358">
            <v>0</v>
          </cell>
          <cell r="N1358">
            <v>3076279</v>
          </cell>
          <cell r="O1358">
            <v>3076279</v>
          </cell>
          <cell r="P1358">
            <v>0</v>
          </cell>
          <cell r="Q1358">
            <v>0</v>
          </cell>
          <cell r="R1358">
            <v>0</v>
          </cell>
          <cell r="S1358">
            <v>0</v>
          </cell>
          <cell r="T1358">
            <v>0</v>
          </cell>
          <cell r="U1358">
            <v>0</v>
          </cell>
          <cell r="V1358">
            <v>0</v>
          </cell>
          <cell r="W1358">
            <v>0</v>
          </cell>
          <cell r="X1358">
            <v>0</v>
          </cell>
          <cell r="Y1358">
            <v>0</v>
          </cell>
          <cell r="Z1358">
            <v>1160250</v>
          </cell>
          <cell r="AA1358">
            <v>488340</v>
          </cell>
          <cell r="AB1358">
            <v>1648590</v>
          </cell>
          <cell r="AC1358">
            <v>0</v>
          </cell>
          <cell r="AD1358">
            <v>0</v>
          </cell>
          <cell r="AE1358">
            <v>0</v>
          </cell>
          <cell r="AF1358">
            <v>0</v>
          </cell>
          <cell r="AG1358">
            <v>0</v>
          </cell>
          <cell r="AH1358">
            <v>0</v>
          </cell>
          <cell r="AI1358">
            <v>0</v>
          </cell>
          <cell r="AJ1358">
            <v>0</v>
          </cell>
          <cell r="AK1358">
            <v>0</v>
          </cell>
          <cell r="AL1358">
            <v>0</v>
          </cell>
          <cell r="AM1358">
            <v>0</v>
          </cell>
          <cell r="AN1358">
            <v>0</v>
          </cell>
          <cell r="AO1358">
            <v>3341885</v>
          </cell>
          <cell r="AP1358">
            <v>0</v>
          </cell>
          <cell r="AQ1358">
            <v>0</v>
          </cell>
          <cell r="AR1358">
            <v>0</v>
          </cell>
          <cell r="AS1358" t="e">
            <v>#REF!</v>
          </cell>
          <cell r="AU1358" t="str">
            <v/>
          </cell>
          <cell r="AV1358" t="str">
            <v/>
          </cell>
          <cell r="AW1358">
            <v>0</v>
          </cell>
          <cell r="AX1358">
            <v>0</v>
          </cell>
          <cell r="AY1358">
            <v>0</v>
          </cell>
          <cell r="AZ1358">
            <v>0</v>
          </cell>
          <cell r="BA1358">
            <v>0</v>
          </cell>
          <cell r="BB1358">
            <v>0</v>
          </cell>
          <cell r="BC1358">
            <v>0</v>
          </cell>
          <cell r="BD1358">
            <v>0</v>
          </cell>
          <cell r="BE1358">
            <v>0</v>
          </cell>
          <cell r="BF1358">
            <v>0</v>
          </cell>
          <cell r="BG1358" t="str">
            <v/>
          </cell>
          <cell r="BH1358">
            <v>0.53590392808974741</v>
          </cell>
        </row>
        <row r="1359">
          <cell r="A1359" t="str">
            <v>2081-156</v>
          </cell>
          <cell r="B1359" t="str">
            <v xml:space="preserve">BTA-TELEPERFORMANCE COLOM                         </v>
          </cell>
          <cell r="C1359">
            <v>0</v>
          </cell>
          <cell r="D1359">
            <v>0</v>
          </cell>
          <cell r="E1359">
            <v>0</v>
          </cell>
          <cell r="F1359">
            <v>0</v>
          </cell>
          <cell r="G1359">
            <v>0</v>
          </cell>
          <cell r="H1359">
            <v>0</v>
          </cell>
          <cell r="I1359">
            <v>0</v>
          </cell>
          <cell r="J1359">
            <v>0</v>
          </cell>
          <cell r="K1359">
            <v>0</v>
          </cell>
          <cell r="L1359">
            <v>0</v>
          </cell>
          <cell r="M1359">
            <v>0</v>
          </cell>
          <cell r="N1359">
            <v>3398181</v>
          </cell>
          <cell r="O1359">
            <v>3398181</v>
          </cell>
          <cell r="P1359">
            <v>0</v>
          </cell>
          <cell r="Q1359">
            <v>0</v>
          </cell>
          <cell r="R1359">
            <v>0</v>
          </cell>
          <cell r="S1359">
            <v>0</v>
          </cell>
          <cell r="T1359">
            <v>0</v>
          </cell>
          <cell r="U1359">
            <v>0</v>
          </cell>
          <cell r="V1359">
            <v>0</v>
          </cell>
          <cell r="W1359">
            <v>0</v>
          </cell>
          <cell r="X1359">
            <v>0</v>
          </cell>
          <cell r="Y1359">
            <v>0</v>
          </cell>
          <cell r="Z1359">
            <v>2063905</v>
          </cell>
          <cell r="AA1359">
            <v>0</v>
          </cell>
          <cell r="AB1359">
            <v>2063905</v>
          </cell>
          <cell r="AC1359">
            <v>0</v>
          </cell>
          <cell r="AD1359">
            <v>0</v>
          </cell>
          <cell r="AE1359">
            <v>0</v>
          </cell>
          <cell r="AF1359">
            <v>0</v>
          </cell>
          <cell r="AG1359">
            <v>0</v>
          </cell>
          <cell r="AH1359">
            <v>0</v>
          </cell>
          <cell r="AI1359">
            <v>0</v>
          </cell>
          <cell r="AJ1359">
            <v>0</v>
          </cell>
          <cell r="AK1359">
            <v>0</v>
          </cell>
          <cell r="AL1359">
            <v>0</v>
          </cell>
          <cell r="AM1359">
            <v>0</v>
          </cell>
          <cell r="AN1359">
            <v>0</v>
          </cell>
          <cell r="AO1359">
            <v>3691581</v>
          </cell>
          <cell r="AP1359">
            <v>0</v>
          </cell>
          <cell r="AQ1359">
            <v>0</v>
          </cell>
          <cell r="AR1359">
            <v>0</v>
          </cell>
          <cell r="AS1359" t="e">
            <v>#REF!</v>
          </cell>
          <cell r="AU1359" t="str">
            <v/>
          </cell>
          <cell r="AV1359" t="str">
            <v/>
          </cell>
          <cell r="AW1359">
            <v>0</v>
          </cell>
          <cell r="AX1359">
            <v>0</v>
          </cell>
          <cell r="AY1359">
            <v>0</v>
          </cell>
          <cell r="AZ1359">
            <v>0</v>
          </cell>
          <cell r="BA1359">
            <v>0</v>
          </cell>
          <cell r="BB1359">
            <v>0</v>
          </cell>
          <cell r="BC1359">
            <v>0</v>
          </cell>
          <cell r="BD1359">
            <v>0</v>
          </cell>
          <cell r="BE1359">
            <v>0</v>
          </cell>
          <cell r="BF1359">
            <v>0</v>
          </cell>
          <cell r="BG1359" t="str">
            <v/>
          </cell>
          <cell r="BH1359">
            <v>0.60735581771541891</v>
          </cell>
        </row>
        <row r="1360">
          <cell r="A1360" t="str">
            <v>2081-157</v>
          </cell>
          <cell r="B1360" t="str">
            <v xml:space="preserve">CUCUTA-G&amp;A CONSTRUCTORES                          </v>
          </cell>
          <cell r="C1360">
            <v>0</v>
          </cell>
          <cell r="D1360">
            <v>0</v>
          </cell>
          <cell r="E1360">
            <v>0</v>
          </cell>
          <cell r="F1360">
            <v>0</v>
          </cell>
          <cell r="G1360">
            <v>0</v>
          </cell>
          <cell r="H1360">
            <v>0</v>
          </cell>
          <cell r="I1360">
            <v>0</v>
          </cell>
          <cell r="J1360">
            <v>0</v>
          </cell>
          <cell r="K1360">
            <v>0</v>
          </cell>
          <cell r="L1360">
            <v>0</v>
          </cell>
          <cell r="M1360">
            <v>0</v>
          </cell>
          <cell r="N1360">
            <v>829400</v>
          </cell>
          <cell r="O1360">
            <v>829400</v>
          </cell>
          <cell r="P1360">
            <v>0</v>
          </cell>
          <cell r="Q1360">
            <v>0</v>
          </cell>
          <cell r="R1360">
            <v>0</v>
          </cell>
          <cell r="S1360">
            <v>0</v>
          </cell>
          <cell r="T1360">
            <v>0</v>
          </cell>
          <cell r="U1360">
            <v>0</v>
          </cell>
          <cell r="V1360">
            <v>0</v>
          </cell>
          <cell r="W1360">
            <v>0</v>
          </cell>
          <cell r="X1360">
            <v>0</v>
          </cell>
          <cell r="Y1360">
            <v>0</v>
          </cell>
          <cell r="Z1360">
            <v>500000</v>
          </cell>
          <cell r="AA1360">
            <v>0</v>
          </cell>
          <cell r="AB1360">
            <v>500000</v>
          </cell>
          <cell r="AC1360">
            <v>0</v>
          </cell>
          <cell r="AD1360">
            <v>0</v>
          </cell>
          <cell r="AE1360">
            <v>0</v>
          </cell>
          <cell r="AF1360">
            <v>0</v>
          </cell>
          <cell r="AG1360">
            <v>0</v>
          </cell>
          <cell r="AH1360">
            <v>0</v>
          </cell>
          <cell r="AI1360">
            <v>0</v>
          </cell>
          <cell r="AJ1360">
            <v>0</v>
          </cell>
          <cell r="AK1360">
            <v>0</v>
          </cell>
          <cell r="AL1360">
            <v>0</v>
          </cell>
          <cell r="AM1360">
            <v>0</v>
          </cell>
          <cell r="AN1360">
            <v>0</v>
          </cell>
          <cell r="AO1360">
            <v>0</v>
          </cell>
          <cell r="AP1360">
            <v>0</v>
          </cell>
          <cell r="AQ1360">
            <v>0</v>
          </cell>
          <cell r="AR1360">
            <v>0</v>
          </cell>
          <cell r="AS1360" t="e">
            <v>#REF!</v>
          </cell>
          <cell r="AU1360" t="str">
            <v/>
          </cell>
          <cell r="AV1360" t="str">
            <v/>
          </cell>
          <cell r="AW1360">
            <v>0</v>
          </cell>
          <cell r="AX1360">
            <v>0</v>
          </cell>
          <cell r="AY1360">
            <v>0</v>
          </cell>
          <cell r="AZ1360">
            <v>0</v>
          </cell>
          <cell r="BA1360">
            <v>0</v>
          </cell>
          <cell r="BB1360">
            <v>0</v>
          </cell>
          <cell r="BC1360">
            <v>0</v>
          </cell>
          <cell r="BD1360">
            <v>0</v>
          </cell>
          <cell r="BE1360">
            <v>0</v>
          </cell>
          <cell r="BF1360">
            <v>0</v>
          </cell>
          <cell r="BG1360" t="str">
            <v/>
          </cell>
          <cell r="BH1360">
            <v>0.6028454304316373</v>
          </cell>
        </row>
        <row r="1361">
          <cell r="A1361" t="str">
            <v>2081-158</v>
          </cell>
          <cell r="B1361" t="str">
            <v xml:space="preserve">BTA-EDUPARQUES SA                                 </v>
          </cell>
          <cell r="C1361">
            <v>0</v>
          </cell>
          <cell r="D1361">
            <v>0</v>
          </cell>
          <cell r="E1361">
            <v>0</v>
          </cell>
          <cell r="F1361">
            <v>0</v>
          </cell>
          <cell r="G1361">
            <v>0</v>
          </cell>
          <cell r="H1361">
            <v>0</v>
          </cell>
          <cell r="I1361">
            <v>0</v>
          </cell>
          <cell r="J1361">
            <v>0</v>
          </cell>
          <cell r="K1361">
            <v>0</v>
          </cell>
          <cell r="L1361">
            <v>0</v>
          </cell>
          <cell r="M1361">
            <v>0</v>
          </cell>
          <cell r="N1361">
            <v>2821155</v>
          </cell>
          <cell r="O1361">
            <v>2821155</v>
          </cell>
          <cell r="P1361">
            <v>0</v>
          </cell>
          <cell r="Q1361">
            <v>0</v>
          </cell>
          <cell r="R1361">
            <v>0</v>
          </cell>
          <cell r="S1361">
            <v>0</v>
          </cell>
          <cell r="T1361">
            <v>0</v>
          </cell>
          <cell r="U1361">
            <v>0</v>
          </cell>
          <cell r="V1361">
            <v>0</v>
          </cell>
          <cell r="W1361">
            <v>0</v>
          </cell>
          <cell r="X1361">
            <v>0</v>
          </cell>
          <cell r="Y1361">
            <v>0</v>
          </cell>
          <cell r="Z1361">
            <v>1424400</v>
          </cell>
          <cell r="AA1361">
            <v>407349</v>
          </cell>
          <cell r="AB1361">
            <v>1831749</v>
          </cell>
          <cell r="AC1361">
            <v>0</v>
          </cell>
          <cell r="AD1361">
            <v>0</v>
          </cell>
          <cell r="AE1361">
            <v>0</v>
          </cell>
          <cell r="AF1361">
            <v>0</v>
          </cell>
          <cell r="AG1361">
            <v>0</v>
          </cell>
          <cell r="AH1361">
            <v>0</v>
          </cell>
          <cell r="AI1361">
            <v>0</v>
          </cell>
          <cell r="AJ1361">
            <v>0</v>
          </cell>
          <cell r="AK1361">
            <v>0</v>
          </cell>
          <cell r="AL1361">
            <v>0</v>
          </cell>
          <cell r="AM1361">
            <v>0</v>
          </cell>
          <cell r="AN1361">
            <v>0</v>
          </cell>
          <cell r="AO1361">
            <v>3159694</v>
          </cell>
          <cell r="AP1361">
            <v>0</v>
          </cell>
          <cell r="AQ1361">
            <v>0</v>
          </cell>
          <cell r="AR1361">
            <v>0</v>
          </cell>
          <cell r="AS1361" t="e">
            <v>#REF!</v>
          </cell>
          <cell r="AU1361" t="str">
            <v/>
          </cell>
          <cell r="AV1361" t="str">
            <v/>
          </cell>
          <cell r="AW1361">
            <v>0</v>
          </cell>
          <cell r="AX1361">
            <v>0</v>
          </cell>
          <cell r="AY1361">
            <v>0</v>
          </cell>
          <cell r="AZ1361">
            <v>0</v>
          </cell>
          <cell r="BA1361">
            <v>0</v>
          </cell>
          <cell r="BB1361">
            <v>0</v>
          </cell>
          <cell r="BC1361">
            <v>0</v>
          </cell>
          <cell r="BD1361">
            <v>0</v>
          </cell>
          <cell r="BE1361">
            <v>0</v>
          </cell>
          <cell r="BF1361">
            <v>0</v>
          </cell>
          <cell r="BG1361" t="str">
            <v/>
          </cell>
          <cell r="BH1361">
            <v>0.64929045018795495</v>
          </cell>
        </row>
        <row r="1362">
          <cell r="A1362" t="str">
            <v>2081-159</v>
          </cell>
          <cell r="B1362" t="str">
            <v xml:space="preserve">BTA-CLINICA LA COLINA                             </v>
          </cell>
          <cell r="C1362">
            <v>0</v>
          </cell>
          <cell r="D1362">
            <v>0</v>
          </cell>
          <cell r="E1362">
            <v>0</v>
          </cell>
          <cell r="F1362">
            <v>0</v>
          </cell>
          <cell r="G1362">
            <v>0</v>
          </cell>
          <cell r="H1362">
            <v>0</v>
          </cell>
          <cell r="I1362">
            <v>0</v>
          </cell>
          <cell r="J1362">
            <v>0</v>
          </cell>
          <cell r="K1362">
            <v>0</v>
          </cell>
          <cell r="L1362">
            <v>0</v>
          </cell>
          <cell r="M1362">
            <v>0</v>
          </cell>
          <cell r="N1362">
            <v>4301987</v>
          </cell>
          <cell r="O1362">
            <v>4301987</v>
          </cell>
          <cell r="P1362">
            <v>0</v>
          </cell>
          <cell r="Q1362">
            <v>0</v>
          </cell>
          <cell r="R1362">
            <v>0</v>
          </cell>
          <cell r="S1362">
            <v>0</v>
          </cell>
          <cell r="T1362">
            <v>0</v>
          </cell>
          <cell r="U1362">
            <v>0</v>
          </cell>
          <cell r="V1362">
            <v>0</v>
          </cell>
          <cell r="W1362">
            <v>0</v>
          </cell>
          <cell r="X1362">
            <v>0</v>
          </cell>
          <cell r="Y1362">
            <v>0</v>
          </cell>
          <cell r="Z1362">
            <v>1151814</v>
          </cell>
          <cell r="AA1362">
            <v>12450</v>
          </cell>
          <cell r="AB1362">
            <v>1164264</v>
          </cell>
          <cell r="AC1362">
            <v>0</v>
          </cell>
          <cell r="AD1362">
            <v>0</v>
          </cell>
          <cell r="AE1362">
            <v>0</v>
          </cell>
          <cell r="AF1362">
            <v>0</v>
          </cell>
          <cell r="AG1362">
            <v>0</v>
          </cell>
          <cell r="AH1362">
            <v>0</v>
          </cell>
          <cell r="AI1362">
            <v>0</v>
          </cell>
          <cell r="AJ1362">
            <v>0</v>
          </cell>
          <cell r="AK1362">
            <v>0</v>
          </cell>
          <cell r="AL1362">
            <v>0</v>
          </cell>
          <cell r="AM1362">
            <v>0</v>
          </cell>
          <cell r="AN1362">
            <v>0</v>
          </cell>
          <cell r="AO1362">
            <v>6187688</v>
          </cell>
          <cell r="AP1362">
            <v>0</v>
          </cell>
          <cell r="AQ1362">
            <v>0</v>
          </cell>
          <cell r="AR1362">
            <v>0</v>
          </cell>
          <cell r="AS1362" t="e">
            <v>#REF!</v>
          </cell>
          <cell r="AU1362" t="str">
            <v/>
          </cell>
          <cell r="AV1362" t="str">
            <v/>
          </cell>
          <cell r="AW1362">
            <v>0</v>
          </cell>
          <cell r="AX1362">
            <v>0</v>
          </cell>
          <cell r="AY1362">
            <v>0</v>
          </cell>
          <cell r="AZ1362">
            <v>0</v>
          </cell>
          <cell r="BA1362">
            <v>0</v>
          </cell>
          <cell r="BB1362">
            <v>0</v>
          </cell>
          <cell r="BC1362">
            <v>0</v>
          </cell>
          <cell r="BD1362">
            <v>0</v>
          </cell>
          <cell r="BE1362">
            <v>0</v>
          </cell>
          <cell r="BF1362">
            <v>0</v>
          </cell>
          <cell r="BG1362" t="str">
            <v/>
          </cell>
          <cell r="BH1362">
            <v>0.27063401167878937</v>
          </cell>
        </row>
        <row r="1363">
          <cell r="A1363" t="str">
            <v>2081-160</v>
          </cell>
          <cell r="B1363" t="str">
            <v xml:space="preserve">BTA-GLOBAL MARKET                                 </v>
          </cell>
          <cell r="C1363">
            <v>0</v>
          </cell>
          <cell r="D1363">
            <v>0</v>
          </cell>
          <cell r="E1363">
            <v>0</v>
          </cell>
          <cell r="F1363">
            <v>0</v>
          </cell>
          <cell r="G1363">
            <v>0</v>
          </cell>
          <cell r="H1363">
            <v>0</v>
          </cell>
          <cell r="I1363">
            <v>0</v>
          </cell>
          <cell r="J1363">
            <v>0</v>
          </cell>
          <cell r="K1363">
            <v>0</v>
          </cell>
          <cell r="L1363">
            <v>0</v>
          </cell>
          <cell r="M1363">
            <v>0</v>
          </cell>
          <cell r="N1363">
            <v>0</v>
          </cell>
          <cell r="O1363">
            <v>0</v>
          </cell>
          <cell r="P1363">
            <v>0</v>
          </cell>
          <cell r="Q1363">
            <v>0</v>
          </cell>
          <cell r="R1363">
            <v>0</v>
          </cell>
          <cell r="S1363">
            <v>0</v>
          </cell>
          <cell r="T1363">
            <v>0</v>
          </cell>
          <cell r="U1363">
            <v>0</v>
          </cell>
          <cell r="V1363">
            <v>0</v>
          </cell>
          <cell r="W1363">
            <v>0</v>
          </cell>
          <cell r="X1363">
            <v>0</v>
          </cell>
          <cell r="Y1363">
            <v>0</v>
          </cell>
          <cell r="Z1363">
            <v>35006</v>
          </cell>
          <cell r="AA1363">
            <v>18192</v>
          </cell>
          <cell r="AB1363">
            <v>53198</v>
          </cell>
          <cell r="AC1363">
            <v>0</v>
          </cell>
          <cell r="AD1363">
            <v>0</v>
          </cell>
          <cell r="AE1363">
            <v>0</v>
          </cell>
          <cell r="AF1363">
            <v>0</v>
          </cell>
          <cell r="AG1363">
            <v>0</v>
          </cell>
          <cell r="AH1363">
            <v>0</v>
          </cell>
          <cell r="AI1363">
            <v>0</v>
          </cell>
          <cell r="AJ1363">
            <v>0</v>
          </cell>
          <cell r="AK1363">
            <v>0</v>
          </cell>
          <cell r="AL1363">
            <v>0</v>
          </cell>
          <cell r="AM1363">
            <v>0</v>
          </cell>
          <cell r="AN1363">
            <v>0</v>
          </cell>
          <cell r="AO1363">
            <v>0</v>
          </cell>
          <cell r="AP1363">
            <v>0</v>
          </cell>
          <cell r="AQ1363">
            <v>0</v>
          </cell>
          <cell r="AR1363">
            <v>0</v>
          </cell>
          <cell r="AS1363" t="e">
            <v>#REF!</v>
          </cell>
          <cell r="AU1363" t="str">
            <v/>
          </cell>
          <cell r="AV1363" t="str">
            <v/>
          </cell>
          <cell r="AW1363">
            <v>0</v>
          </cell>
          <cell r="AX1363">
            <v>0</v>
          </cell>
          <cell r="AY1363">
            <v>0</v>
          </cell>
          <cell r="AZ1363">
            <v>0</v>
          </cell>
          <cell r="BA1363">
            <v>0</v>
          </cell>
          <cell r="BB1363">
            <v>0</v>
          </cell>
          <cell r="BC1363">
            <v>0</v>
          </cell>
          <cell r="BD1363">
            <v>0</v>
          </cell>
          <cell r="BE1363">
            <v>0</v>
          </cell>
          <cell r="BF1363">
            <v>0</v>
          </cell>
          <cell r="BG1363" t="str">
            <v/>
          </cell>
          <cell r="BH1363" t="str">
            <v/>
          </cell>
        </row>
        <row r="1364">
          <cell r="A1364" t="str">
            <v>2081-161</v>
          </cell>
          <cell r="B1364" t="str">
            <v xml:space="preserve">BTA-TORRE PROKSOL                                 </v>
          </cell>
          <cell r="C1364">
            <v>0</v>
          </cell>
          <cell r="D1364">
            <v>0</v>
          </cell>
          <cell r="E1364">
            <v>0</v>
          </cell>
          <cell r="F1364">
            <v>0</v>
          </cell>
          <cell r="G1364">
            <v>0</v>
          </cell>
          <cell r="H1364">
            <v>0</v>
          </cell>
          <cell r="I1364">
            <v>0</v>
          </cell>
          <cell r="J1364">
            <v>0</v>
          </cell>
          <cell r="K1364">
            <v>0</v>
          </cell>
          <cell r="L1364">
            <v>0</v>
          </cell>
          <cell r="M1364">
            <v>0</v>
          </cell>
          <cell r="N1364">
            <v>975689</v>
          </cell>
          <cell r="O1364">
            <v>975689</v>
          </cell>
          <cell r="P1364">
            <v>0</v>
          </cell>
          <cell r="Q1364">
            <v>0</v>
          </cell>
          <cell r="R1364">
            <v>0</v>
          </cell>
          <cell r="S1364">
            <v>0</v>
          </cell>
          <cell r="T1364">
            <v>0</v>
          </cell>
          <cell r="U1364">
            <v>0</v>
          </cell>
          <cell r="V1364">
            <v>0</v>
          </cell>
          <cell r="W1364">
            <v>0</v>
          </cell>
          <cell r="X1364">
            <v>0</v>
          </cell>
          <cell r="Y1364">
            <v>0</v>
          </cell>
          <cell r="Z1364">
            <v>39600</v>
          </cell>
          <cell r="AA1364">
            <v>78344</v>
          </cell>
          <cell r="AB1364">
            <v>117944</v>
          </cell>
          <cell r="AC1364">
            <v>0</v>
          </cell>
          <cell r="AD1364">
            <v>0</v>
          </cell>
          <cell r="AE1364">
            <v>0</v>
          </cell>
          <cell r="AF1364">
            <v>0</v>
          </cell>
          <cell r="AG1364">
            <v>0</v>
          </cell>
          <cell r="AH1364">
            <v>0</v>
          </cell>
          <cell r="AI1364">
            <v>0</v>
          </cell>
          <cell r="AJ1364">
            <v>0</v>
          </cell>
          <cell r="AK1364">
            <v>0</v>
          </cell>
          <cell r="AL1364">
            <v>0</v>
          </cell>
          <cell r="AM1364">
            <v>0</v>
          </cell>
          <cell r="AN1364">
            <v>0</v>
          </cell>
          <cell r="AO1364">
            <v>1092771</v>
          </cell>
          <cell r="AP1364">
            <v>0</v>
          </cell>
          <cell r="AQ1364">
            <v>0</v>
          </cell>
          <cell r="AR1364">
            <v>0</v>
          </cell>
          <cell r="AS1364" t="e">
            <v>#REF!</v>
          </cell>
          <cell r="AU1364" t="str">
            <v/>
          </cell>
          <cell r="AV1364" t="str">
            <v/>
          </cell>
          <cell r="AW1364">
            <v>0</v>
          </cell>
          <cell r="AX1364">
            <v>0</v>
          </cell>
          <cell r="AY1364">
            <v>0</v>
          </cell>
          <cell r="AZ1364">
            <v>0</v>
          </cell>
          <cell r="BA1364">
            <v>0</v>
          </cell>
          <cell r="BB1364">
            <v>0</v>
          </cell>
          <cell r="BC1364">
            <v>0</v>
          </cell>
          <cell r="BD1364">
            <v>0</v>
          </cell>
          <cell r="BE1364">
            <v>0</v>
          </cell>
          <cell r="BF1364">
            <v>0</v>
          </cell>
          <cell r="BG1364" t="str">
            <v/>
          </cell>
          <cell r="BH1364">
            <v>0.12088278129608923</v>
          </cell>
        </row>
        <row r="1365">
          <cell r="A1365" t="str">
            <v>2081-162</v>
          </cell>
          <cell r="B1365" t="str">
            <v xml:space="preserve">BTA-INVERSIONES SEQUOIAN                          </v>
          </cell>
          <cell r="C1365">
            <v>0</v>
          </cell>
          <cell r="D1365">
            <v>0</v>
          </cell>
          <cell r="E1365">
            <v>0</v>
          </cell>
          <cell r="F1365">
            <v>0</v>
          </cell>
          <cell r="G1365">
            <v>0</v>
          </cell>
          <cell r="H1365">
            <v>0</v>
          </cell>
          <cell r="I1365">
            <v>0</v>
          </cell>
          <cell r="J1365">
            <v>0</v>
          </cell>
          <cell r="K1365">
            <v>0</v>
          </cell>
          <cell r="L1365">
            <v>0</v>
          </cell>
          <cell r="M1365">
            <v>0</v>
          </cell>
          <cell r="N1365">
            <v>0</v>
          </cell>
          <cell r="O1365">
            <v>0</v>
          </cell>
          <cell r="P1365">
            <v>0</v>
          </cell>
          <cell r="Q1365">
            <v>0</v>
          </cell>
          <cell r="R1365">
            <v>0</v>
          </cell>
          <cell r="S1365">
            <v>0</v>
          </cell>
          <cell r="T1365">
            <v>0</v>
          </cell>
          <cell r="U1365">
            <v>0</v>
          </cell>
          <cell r="V1365">
            <v>0</v>
          </cell>
          <cell r="W1365">
            <v>0</v>
          </cell>
          <cell r="X1365">
            <v>0</v>
          </cell>
          <cell r="Y1365">
            <v>0</v>
          </cell>
          <cell r="Z1365">
            <v>224600</v>
          </cell>
          <cell r="AA1365">
            <v>0</v>
          </cell>
          <cell r="AB1365">
            <v>224600</v>
          </cell>
          <cell r="AC1365">
            <v>0</v>
          </cell>
          <cell r="AD1365">
            <v>0</v>
          </cell>
          <cell r="AE1365">
            <v>0</v>
          </cell>
          <cell r="AF1365">
            <v>0</v>
          </cell>
          <cell r="AG1365">
            <v>0</v>
          </cell>
          <cell r="AH1365">
            <v>0</v>
          </cell>
          <cell r="AI1365">
            <v>0</v>
          </cell>
          <cell r="AJ1365">
            <v>0</v>
          </cell>
          <cell r="AK1365">
            <v>0</v>
          </cell>
          <cell r="AL1365">
            <v>0</v>
          </cell>
          <cell r="AM1365">
            <v>0</v>
          </cell>
          <cell r="AN1365">
            <v>0</v>
          </cell>
          <cell r="AO1365">
            <v>0</v>
          </cell>
          <cell r="AP1365">
            <v>0</v>
          </cell>
          <cell r="AQ1365">
            <v>0</v>
          </cell>
          <cell r="AR1365">
            <v>0</v>
          </cell>
          <cell r="AS1365" t="e">
            <v>#REF!</v>
          </cell>
          <cell r="AU1365" t="str">
            <v/>
          </cell>
          <cell r="AV1365" t="str">
            <v/>
          </cell>
          <cell r="AW1365">
            <v>0</v>
          </cell>
          <cell r="AX1365">
            <v>0</v>
          </cell>
          <cell r="AY1365">
            <v>0</v>
          </cell>
          <cell r="AZ1365">
            <v>0</v>
          </cell>
          <cell r="BA1365">
            <v>0</v>
          </cell>
          <cell r="BB1365">
            <v>0</v>
          </cell>
          <cell r="BC1365">
            <v>0</v>
          </cell>
          <cell r="BD1365">
            <v>0</v>
          </cell>
          <cell r="BE1365">
            <v>0</v>
          </cell>
          <cell r="BF1365">
            <v>0</v>
          </cell>
          <cell r="BG1365" t="str">
            <v/>
          </cell>
          <cell r="BH1365" t="str">
            <v/>
          </cell>
        </row>
        <row r="1366">
          <cell r="A1366" t="str">
            <v>2081-163</v>
          </cell>
          <cell r="B1366" t="str">
            <v xml:space="preserve">BTA-PAYC SA                                       </v>
          </cell>
          <cell r="C1366">
            <v>0</v>
          </cell>
          <cell r="D1366">
            <v>0</v>
          </cell>
          <cell r="E1366">
            <v>0</v>
          </cell>
          <cell r="F1366">
            <v>0</v>
          </cell>
          <cell r="G1366">
            <v>0</v>
          </cell>
          <cell r="H1366">
            <v>0</v>
          </cell>
          <cell r="I1366">
            <v>0</v>
          </cell>
          <cell r="J1366">
            <v>0</v>
          </cell>
          <cell r="K1366">
            <v>0</v>
          </cell>
          <cell r="L1366">
            <v>0</v>
          </cell>
          <cell r="M1366">
            <v>0</v>
          </cell>
          <cell r="N1366">
            <v>1222000</v>
          </cell>
          <cell r="O1366">
            <v>1222000</v>
          </cell>
          <cell r="P1366">
            <v>0</v>
          </cell>
          <cell r="Q1366">
            <v>0</v>
          </cell>
          <cell r="R1366">
            <v>0</v>
          </cell>
          <cell r="S1366">
            <v>0</v>
          </cell>
          <cell r="T1366">
            <v>0</v>
          </cell>
          <cell r="U1366">
            <v>0</v>
          </cell>
          <cell r="V1366">
            <v>0</v>
          </cell>
          <cell r="W1366">
            <v>0</v>
          </cell>
          <cell r="X1366">
            <v>0</v>
          </cell>
          <cell r="Y1366">
            <v>0</v>
          </cell>
          <cell r="Z1366">
            <v>0</v>
          </cell>
          <cell r="AA1366">
            <v>151767</v>
          </cell>
          <cell r="AB1366">
            <v>151767</v>
          </cell>
          <cell r="AC1366">
            <v>0</v>
          </cell>
          <cell r="AD1366">
            <v>0</v>
          </cell>
          <cell r="AE1366">
            <v>0</v>
          </cell>
          <cell r="AF1366">
            <v>0</v>
          </cell>
          <cell r="AG1366">
            <v>0</v>
          </cell>
          <cell r="AH1366">
            <v>0</v>
          </cell>
          <cell r="AI1366">
            <v>0</v>
          </cell>
          <cell r="AJ1366">
            <v>0</v>
          </cell>
          <cell r="AK1366">
            <v>0</v>
          </cell>
          <cell r="AL1366">
            <v>0</v>
          </cell>
          <cell r="AM1366">
            <v>0</v>
          </cell>
          <cell r="AN1366">
            <v>0</v>
          </cell>
          <cell r="AO1366">
            <v>1327507</v>
          </cell>
          <cell r="AP1366">
            <v>0</v>
          </cell>
          <cell r="AQ1366">
            <v>0</v>
          </cell>
          <cell r="AR1366">
            <v>0</v>
          </cell>
          <cell r="AS1366" t="e">
            <v>#REF!</v>
          </cell>
          <cell r="AU1366" t="str">
            <v/>
          </cell>
          <cell r="AV1366" t="str">
            <v/>
          </cell>
          <cell r="AW1366">
            <v>0</v>
          </cell>
          <cell r="AX1366">
            <v>0</v>
          </cell>
          <cell r="AY1366">
            <v>0</v>
          </cell>
          <cell r="AZ1366">
            <v>0</v>
          </cell>
          <cell r="BA1366">
            <v>0</v>
          </cell>
          <cell r="BB1366">
            <v>0</v>
          </cell>
          <cell r="BC1366">
            <v>0</v>
          </cell>
          <cell r="BD1366">
            <v>0</v>
          </cell>
          <cell r="BE1366">
            <v>0</v>
          </cell>
          <cell r="BF1366">
            <v>0</v>
          </cell>
          <cell r="BG1366" t="str">
            <v/>
          </cell>
          <cell r="BH1366">
            <v>0.12419558101472995</v>
          </cell>
        </row>
        <row r="1367">
          <cell r="A1367" t="str">
            <v>2081-164</v>
          </cell>
          <cell r="B1367" t="str">
            <v xml:space="preserve">BTA-CTRO CIAL SANTAFE                             </v>
          </cell>
          <cell r="C1367">
            <v>0</v>
          </cell>
          <cell r="D1367">
            <v>0</v>
          </cell>
          <cell r="E1367">
            <v>0</v>
          </cell>
          <cell r="F1367">
            <v>0</v>
          </cell>
          <cell r="G1367">
            <v>0</v>
          </cell>
          <cell r="H1367">
            <v>0</v>
          </cell>
          <cell r="I1367">
            <v>0</v>
          </cell>
          <cell r="J1367">
            <v>0</v>
          </cell>
          <cell r="K1367">
            <v>0</v>
          </cell>
          <cell r="L1367">
            <v>0</v>
          </cell>
          <cell r="M1367">
            <v>0</v>
          </cell>
          <cell r="N1367">
            <v>3800940</v>
          </cell>
          <cell r="O1367">
            <v>3800940</v>
          </cell>
          <cell r="P1367">
            <v>0</v>
          </cell>
          <cell r="Q1367">
            <v>0</v>
          </cell>
          <cell r="R1367">
            <v>0</v>
          </cell>
          <cell r="S1367">
            <v>0</v>
          </cell>
          <cell r="T1367">
            <v>0</v>
          </cell>
          <cell r="U1367">
            <v>0</v>
          </cell>
          <cell r="V1367">
            <v>0</v>
          </cell>
          <cell r="W1367">
            <v>0</v>
          </cell>
          <cell r="X1367">
            <v>0</v>
          </cell>
          <cell r="Y1367">
            <v>0</v>
          </cell>
          <cell r="Z1367">
            <v>1760000</v>
          </cell>
          <cell r="AA1367">
            <v>21380</v>
          </cell>
          <cell r="AB1367">
            <v>1781380</v>
          </cell>
          <cell r="AC1367">
            <v>0</v>
          </cell>
          <cell r="AD1367">
            <v>0</v>
          </cell>
          <cell r="AE1367">
            <v>0</v>
          </cell>
          <cell r="AF1367">
            <v>0</v>
          </cell>
          <cell r="AG1367">
            <v>0</v>
          </cell>
          <cell r="AH1367">
            <v>0</v>
          </cell>
          <cell r="AI1367">
            <v>0</v>
          </cell>
          <cell r="AJ1367">
            <v>0</v>
          </cell>
          <cell r="AK1367">
            <v>0</v>
          </cell>
          <cell r="AL1367">
            <v>0</v>
          </cell>
          <cell r="AM1367">
            <v>0</v>
          </cell>
          <cell r="AN1367">
            <v>0</v>
          </cell>
          <cell r="AO1367">
            <v>4257052</v>
          </cell>
          <cell r="AP1367">
            <v>0</v>
          </cell>
          <cell r="AQ1367">
            <v>0</v>
          </cell>
          <cell r="AR1367">
            <v>0</v>
          </cell>
          <cell r="AS1367" t="e">
            <v>#REF!</v>
          </cell>
          <cell r="AU1367" t="str">
            <v/>
          </cell>
          <cell r="AV1367" t="str">
            <v/>
          </cell>
          <cell r="AW1367">
            <v>0</v>
          </cell>
          <cell r="AX1367">
            <v>0</v>
          </cell>
          <cell r="AY1367">
            <v>0</v>
          </cell>
          <cell r="AZ1367">
            <v>0</v>
          </cell>
          <cell r="BA1367">
            <v>0</v>
          </cell>
          <cell r="BB1367">
            <v>0</v>
          </cell>
          <cell r="BC1367">
            <v>0</v>
          </cell>
          <cell r="BD1367">
            <v>0</v>
          </cell>
          <cell r="BE1367">
            <v>0</v>
          </cell>
          <cell r="BF1367">
            <v>0</v>
          </cell>
          <cell r="BG1367" t="str">
            <v/>
          </cell>
          <cell r="BH1367">
            <v>0.46866827679468764</v>
          </cell>
        </row>
        <row r="1368">
          <cell r="A1368" t="str">
            <v>2081-165</v>
          </cell>
          <cell r="B1368" t="str">
            <v xml:space="preserve">BTA-CTRO CIAL SANTAFE                             </v>
          </cell>
          <cell r="C1368">
            <v>0</v>
          </cell>
          <cell r="D1368">
            <v>0</v>
          </cell>
          <cell r="E1368">
            <v>0</v>
          </cell>
          <cell r="F1368">
            <v>0</v>
          </cell>
          <cell r="G1368">
            <v>0</v>
          </cell>
          <cell r="H1368">
            <v>0</v>
          </cell>
          <cell r="I1368">
            <v>0</v>
          </cell>
          <cell r="J1368">
            <v>0</v>
          </cell>
          <cell r="K1368">
            <v>0</v>
          </cell>
          <cell r="L1368">
            <v>0</v>
          </cell>
          <cell r="M1368">
            <v>0</v>
          </cell>
          <cell r="N1368">
            <v>1192334</v>
          </cell>
          <cell r="O1368">
            <v>1192334</v>
          </cell>
          <cell r="P1368">
            <v>0</v>
          </cell>
          <cell r="Q1368">
            <v>0</v>
          </cell>
          <cell r="R1368">
            <v>0</v>
          </cell>
          <cell r="S1368">
            <v>0</v>
          </cell>
          <cell r="T1368">
            <v>0</v>
          </cell>
          <cell r="U1368">
            <v>0</v>
          </cell>
          <cell r="V1368">
            <v>0</v>
          </cell>
          <cell r="W1368">
            <v>0</v>
          </cell>
          <cell r="X1368">
            <v>0</v>
          </cell>
          <cell r="Y1368">
            <v>0</v>
          </cell>
          <cell r="Z1368">
            <v>580000</v>
          </cell>
          <cell r="AA1368">
            <v>0</v>
          </cell>
          <cell r="AB1368">
            <v>580000</v>
          </cell>
          <cell r="AC1368">
            <v>0</v>
          </cell>
          <cell r="AD1368">
            <v>0</v>
          </cell>
          <cell r="AE1368">
            <v>0</v>
          </cell>
          <cell r="AF1368">
            <v>0</v>
          </cell>
          <cell r="AG1368">
            <v>0</v>
          </cell>
          <cell r="AH1368">
            <v>0</v>
          </cell>
          <cell r="AI1368">
            <v>0</v>
          </cell>
          <cell r="AJ1368">
            <v>0</v>
          </cell>
          <cell r="AK1368">
            <v>0</v>
          </cell>
          <cell r="AL1368">
            <v>0</v>
          </cell>
          <cell r="AM1368">
            <v>0</v>
          </cell>
          <cell r="AN1368">
            <v>0</v>
          </cell>
          <cell r="AO1368">
            <v>1335414</v>
          </cell>
          <cell r="AP1368">
            <v>0</v>
          </cell>
          <cell r="AQ1368">
            <v>0</v>
          </cell>
          <cell r="AR1368">
            <v>0</v>
          </cell>
          <cell r="AS1368" t="e">
            <v>#REF!</v>
          </cell>
          <cell r="AU1368" t="str">
            <v/>
          </cell>
          <cell r="AV1368" t="str">
            <v/>
          </cell>
          <cell r="AW1368">
            <v>0</v>
          </cell>
          <cell r="AX1368">
            <v>0</v>
          </cell>
          <cell r="AY1368">
            <v>0</v>
          </cell>
          <cell r="AZ1368">
            <v>0</v>
          </cell>
          <cell r="BA1368">
            <v>0</v>
          </cell>
          <cell r="BB1368">
            <v>0</v>
          </cell>
          <cell r="BC1368">
            <v>0</v>
          </cell>
          <cell r="BD1368">
            <v>0</v>
          </cell>
          <cell r="BE1368">
            <v>0</v>
          </cell>
          <cell r="BF1368">
            <v>0</v>
          </cell>
          <cell r="BG1368" t="str">
            <v/>
          </cell>
          <cell r="BH1368">
            <v>0.4864408798205872</v>
          </cell>
        </row>
        <row r="1369">
          <cell r="A1369" t="str">
            <v>2081-166</v>
          </cell>
          <cell r="B1369" t="str">
            <v xml:space="preserve">BTA-CTRO CIAL SANTAFE                             </v>
          </cell>
          <cell r="C1369">
            <v>0</v>
          </cell>
          <cell r="D1369">
            <v>0</v>
          </cell>
          <cell r="E1369">
            <v>0</v>
          </cell>
          <cell r="F1369">
            <v>0</v>
          </cell>
          <cell r="G1369">
            <v>0</v>
          </cell>
          <cell r="H1369">
            <v>0</v>
          </cell>
          <cell r="I1369">
            <v>0</v>
          </cell>
          <cell r="J1369">
            <v>0</v>
          </cell>
          <cell r="K1369">
            <v>0</v>
          </cell>
          <cell r="L1369">
            <v>0</v>
          </cell>
          <cell r="M1369">
            <v>0</v>
          </cell>
          <cell r="N1369">
            <v>569140</v>
          </cell>
          <cell r="O1369">
            <v>569140</v>
          </cell>
          <cell r="P1369">
            <v>0</v>
          </cell>
          <cell r="Q1369">
            <v>0</v>
          </cell>
          <cell r="R1369">
            <v>0</v>
          </cell>
          <cell r="S1369">
            <v>0</v>
          </cell>
          <cell r="T1369">
            <v>0</v>
          </cell>
          <cell r="U1369">
            <v>0</v>
          </cell>
          <cell r="V1369">
            <v>0</v>
          </cell>
          <cell r="W1369">
            <v>0</v>
          </cell>
          <cell r="X1369">
            <v>0</v>
          </cell>
          <cell r="Y1369">
            <v>0</v>
          </cell>
          <cell r="Z1369">
            <v>214000</v>
          </cell>
          <cell r="AA1369">
            <v>0</v>
          </cell>
          <cell r="AB1369">
            <v>214000</v>
          </cell>
          <cell r="AC1369">
            <v>0</v>
          </cell>
          <cell r="AD1369">
            <v>0</v>
          </cell>
          <cell r="AE1369">
            <v>0</v>
          </cell>
          <cell r="AF1369">
            <v>0</v>
          </cell>
          <cell r="AG1369">
            <v>0</v>
          </cell>
          <cell r="AH1369">
            <v>0</v>
          </cell>
          <cell r="AI1369">
            <v>0</v>
          </cell>
          <cell r="AJ1369">
            <v>0</v>
          </cell>
          <cell r="AK1369">
            <v>0</v>
          </cell>
          <cell r="AL1369">
            <v>0</v>
          </cell>
          <cell r="AM1369">
            <v>0</v>
          </cell>
          <cell r="AN1369">
            <v>0</v>
          </cell>
          <cell r="AO1369">
            <v>637436</v>
          </cell>
          <cell r="AP1369">
            <v>0</v>
          </cell>
          <cell r="AQ1369">
            <v>0</v>
          </cell>
          <cell r="AR1369">
            <v>0</v>
          </cell>
          <cell r="AS1369" t="e">
            <v>#REF!</v>
          </cell>
          <cell r="AU1369" t="str">
            <v/>
          </cell>
          <cell r="AV1369" t="str">
            <v/>
          </cell>
          <cell r="AW1369">
            <v>0</v>
          </cell>
          <cell r="AX1369">
            <v>0</v>
          </cell>
          <cell r="AY1369">
            <v>0</v>
          </cell>
          <cell r="AZ1369">
            <v>0</v>
          </cell>
          <cell r="BA1369">
            <v>0</v>
          </cell>
          <cell r="BB1369">
            <v>0</v>
          </cell>
          <cell r="BC1369">
            <v>0</v>
          </cell>
          <cell r="BD1369">
            <v>0</v>
          </cell>
          <cell r="BE1369">
            <v>0</v>
          </cell>
          <cell r="BF1369">
            <v>0</v>
          </cell>
          <cell r="BG1369" t="str">
            <v/>
          </cell>
          <cell r="BH1369">
            <v>0.37600590364409459</v>
          </cell>
        </row>
        <row r="1370">
          <cell r="A1370" t="str">
            <v>2081-167</v>
          </cell>
          <cell r="B1370" t="str">
            <v xml:space="preserve">BTA-C.C. Y DE NEGOCIOS A.                         </v>
          </cell>
          <cell r="C1370">
            <v>0</v>
          </cell>
          <cell r="D1370">
            <v>0</v>
          </cell>
          <cell r="E1370">
            <v>0</v>
          </cell>
          <cell r="F1370">
            <v>0</v>
          </cell>
          <cell r="G1370">
            <v>0</v>
          </cell>
          <cell r="H1370">
            <v>0</v>
          </cell>
          <cell r="I1370">
            <v>0</v>
          </cell>
          <cell r="J1370">
            <v>0</v>
          </cell>
          <cell r="K1370">
            <v>0</v>
          </cell>
          <cell r="L1370">
            <v>0</v>
          </cell>
          <cell r="M1370">
            <v>0</v>
          </cell>
          <cell r="N1370">
            <v>0</v>
          </cell>
          <cell r="O1370">
            <v>0</v>
          </cell>
          <cell r="P1370">
            <v>0</v>
          </cell>
          <cell r="Q1370">
            <v>0</v>
          </cell>
          <cell r="R1370">
            <v>0</v>
          </cell>
          <cell r="S1370">
            <v>0</v>
          </cell>
          <cell r="T1370">
            <v>0</v>
          </cell>
          <cell r="U1370">
            <v>0</v>
          </cell>
          <cell r="V1370">
            <v>0</v>
          </cell>
          <cell r="W1370">
            <v>0</v>
          </cell>
          <cell r="X1370">
            <v>0</v>
          </cell>
          <cell r="Y1370">
            <v>0</v>
          </cell>
          <cell r="Z1370">
            <v>0</v>
          </cell>
          <cell r="AA1370">
            <v>317906</v>
          </cell>
          <cell r="AB1370">
            <v>317906</v>
          </cell>
          <cell r="AC1370">
            <v>0</v>
          </cell>
          <cell r="AD1370">
            <v>0</v>
          </cell>
          <cell r="AE1370">
            <v>0</v>
          </cell>
          <cell r="AF1370">
            <v>0</v>
          </cell>
          <cell r="AG1370">
            <v>0</v>
          </cell>
          <cell r="AH1370">
            <v>0</v>
          </cell>
          <cell r="AI1370">
            <v>0</v>
          </cell>
          <cell r="AJ1370">
            <v>0</v>
          </cell>
          <cell r="AK1370">
            <v>0</v>
          </cell>
          <cell r="AL1370">
            <v>0</v>
          </cell>
          <cell r="AM1370">
            <v>0</v>
          </cell>
          <cell r="AN1370">
            <v>0</v>
          </cell>
          <cell r="AO1370">
            <v>0</v>
          </cell>
          <cell r="AP1370">
            <v>0</v>
          </cell>
          <cell r="AQ1370">
            <v>0</v>
          </cell>
          <cell r="AR1370">
            <v>0</v>
          </cell>
          <cell r="AS1370" t="e">
            <v>#REF!</v>
          </cell>
          <cell r="AU1370" t="str">
            <v/>
          </cell>
          <cell r="AV1370" t="str">
            <v/>
          </cell>
          <cell r="AW1370">
            <v>0</v>
          </cell>
          <cell r="AX1370">
            <v>0</v>
          </cell>
          <cell r="AY1370">
            <v>0</v>
          </cell>
          <cell r="AZ1370">
            <v>0</v>
          </cell>
          <cell r="BA1370">
            <v>0</v>
          </cell>
          <cell r="BB1370">
            <v>0</v>
          </cell>
          <cell r="BC1370">
            <v>0</v>
          </cell>
          <cell r="BD1370">
            <v>0</v>
          </cell>
          <cell r="BE1370">
            <v>0</v>
          </cell>
          <cell r="BF1370">
            <v>0</v>
          </cell>
          <cell r="BG1370" t="str">
            <v/>
          </cell>
          <cell r="BH1370" t="str">
            <v/>
          </cell>
        </row>
        <row r="1371">
          <cell r="A1371" t="str">
            <v>2081-168</v>
          </cell>
          <cell r="B1371" t="str">
            <v xml:space="preserve">BTA-TELEPERFORMANCE COLOM                         </v>
          </cell>
          <cell r="C1371">
            <v>0</v>
          </cell>
          <cell r="D1371">
            <v>0</v>
          </cell>
          <cell r="E1371">
            <v>0</v>
          </cell>
          <cell r="F1371">
            <v>0</v>
          </cell>
          <cell r="G1371">
            <v>0</v>
          </cell>
          <cell r="H1371">
            <v>0</v>
          </cell>
          <cell r="I1371">
            <v>0</v>
          </cell>
          <cell r="J1371">
            <v>0</v>
          </cell>
          <cell r="K1371">
            <v>0</v>
          </cell>
          <cell r="L1371">
            <v>0</v>
          </cell>
          <cell r="M1371">
            <v>0</v>
          </cell>
          <cell r="N1371">
            <v>11556383</v>
          </cell>
          <cell r="O1371">
            <v>11556383</v>
          </cell>
          <cell r="P1371">
            <v>0</v>
          </cell>
          <cell r="Q1371">
            <v>0</v>
          </cell>
          <cell r="R1371">
            <v>0</v>
          </cell>
          <cell r="S1371">
            <v>0</v>
          </cell>
          <cell r="T1371">
            <v>0</v>
          </cell>
          <cell r="U1371">
            <v>0</v>
          </cell>
          <cell r="V1371">
            <v>0</v>
          </cell>
          <cell r="W1371">
            <v>0</v>
          </cell>
          <cell r="X1371">
            <v>0</v>
          </cell>
          <cell r="Y1371">
            <v>0</v>
          </cell>
          <cell r="Z1371">
            <v>0</v>
          </cell>
          <cell r="AA1371">
            <v>2440061</v>
          </cell>
          <cell r="AB1371">
            <v>2440061</v>
          </cell>
          <cell r="AC1371">
            <v>0</v>
          </cell>
          <cell r="AD1371">
            <v>0</v>
          </cell>
          <cell r="AE1371">
            <v>0</v>
          </cell>
          <cell r="AF1371">
            <v>0</v>
          </cell>
          <cell r="AG1371">
            <v>0</v>
          </cell>
          <cell r="AH1371">
            <v>0</v>
          </cell>
          <cell r="AI1371">
            <v>0</v>
          </cell>
          <cell r="AJ1371">
            <v>0</v>
          </cell>
          <cell r="AK1371">
            <v>0</v>
          </cell>
          <cell r="AL1371">
            <v>0</v>
          </cell>
          <cell r="AM1371">
            <v>0</v>
          </cell>
          <cell r="AN1371">
            <v>0</v>
          </cell>
          <cell r="AO1371">
            <v>12554161</v>
          </cell>
          <cell r="AP1371">
            <v>0</v>
          </cell>
          <cell r="AQ1371">
            <v>0</v>
          </cell>
          <cell r="AR1371">
            <v>0</v>
          </cell>
          <cell r="AS1371" t="e">
            <v>#REF!</v>
          </cell>
          <cell r="AU1371" t="str">
            <v/>
          </cell>
          <cell r="AV1371" t="str">
            <v/>
          </cell>
          <cell r="AW1371">
            <v>0</v>
          </cell>
          <cell r="AX1371">
            <v>0</v>
          </cell>
          <cell r="AY1371">
            <v>0</v>
          </cell>
          <cell r="AZ1371">
            <v>0</v>
          </cell>
          <cell r="BA1371">
            <v>0</v>
          </cell>
          <cell r="BB1371">
            <v>0</v>
          </cell>
          <cell r="BC1371">
            <v>0</v>
          </cell>
          <cell r="BD1371">
            <v>0</v>
          </cell>
          <cell r="BE1371">
            <v>0</v>
          </cell>
          <cell r="BF1371">
            <v>0</v>
          </cell>
          <cell r="BG1371" t="str">
            <v/>
          </cell>
          <cell r="BH1371">
            <v>0.21114400587104115</v>
          </cell>
        </row>
        <row r="1372">
          <cell r="A1372" t="str">
            <v>2081-169</v>
          </cell>
          <cell r="B1372" t="str">
            <v xml:space="preserve">BTA-SODEXO SA                                     </v>
          </cell>
          <cell r="C1372">
            <v>0</v>
          </cell>
          <cell r="D1372">
            <v>0</v>
          </cell>
          <cell r="E1372">
            <v>0</v>
          </cell>
          <cell r="F1372">
            <v>0</v>
          </cell>
          <cell r="G1372">
            <v>0</v>
          </cell>
          <cell r="H1372">
            <v>0</v>
          </cell>
          <cell r="I1372">
            <v>0</v>
          </cell>
          <cell r="J1372">
            <v>0</v>
          </cell>
          <cell r="K1372">
            <v>0</v>
          </cell>
          <cell r="L1372">
            <v>0</v>
          </cell>
          <cell r="M1372">
            <v>0</v>
          </cell>
          <cell r="N1372">
            <v>165985</v>
          </cell>
          <cell r="O1372">
            <v>165985</v>
          </cell>
          <cell r="P1372">
            <v>0</v>
          </cell>
          <cell r="Q1372">
            <v>0</v>
          </cell>
          <cell r="R1372">
            <v>0</v>
          </cell>
          <cell r="S1372">
            <v>0</v>
          </cell>
          <cell r="T1372">
            <v>0</v>
          </cell>
          <cell r="U1372">
            <v>0</v>
          </cell>
          <cell r="V1372">
            <v>0</v>
          </cell>
          <cell r="W1372">
            <v>0</v>
          </cell>
          <cell r="X1372">
            <v>0</v>
          </cell>
          <cell r="Y1372">
            <v>0</v>
          </cell>
          <cell r="Z1372">
            <v>0</v>
          </cell>
          <cell r="AA1372">
            <v>63203</v>
          </cell>
          <cell r="AB1372">
            <v>63203</v>
          </cell>
          <cell r="AC1372">
            <v>0</v>
          </cell>
          <cell r="AD1372">
            <v>0</v>
          </cell>
          <cell r="AE1372">
            <v>0</v>
          </cell>
          <cell r="AF1372">
            <v>0</v>
          </cell>
          <cell r="AG1372">
            <v>0</v>
          </cell>
          <cell r="AH1372">
            <v>0</v>
          </cell>
          <cell r="AI1372">
            <v>0</v>
          </cell>
          <cell r="AJ1372">
            <v>0</v>
          </cell>
          <cell r="AK1372">
            <v>0</v>
          </cell>
          <cell r="AL1372">
            <v>0</v>
          </cell>
          <cell r="AM1372">
            <v>0</v>
          </cell>
          <cell r="AN1372">
            <v>0</v>
          </cell>
          <cell r="AO1372">
            <v>180317</v>
          </cell>
          <cell r="AP1372">
            <v>0</v>
          </cell>
          <cell r="AQ1372">
            <v>0</v>
          </cell>
          <cell r="AR1372">
            <v>0</v>
          </cell>
          <cell r="AS1372" t="e">
            <v>#REF!</v>
          </cell>
          <cell r="AU1372" t="str">
            <v/>
          </cell>
          <cell r="AV1372" t="str">
            <v/>
          </cell>
          <cell r="AW1372">
            <v>0</v>
          </cell>
          <cell r="AX1372">
            <v>0</v>
          </cell>
          <cell r="AY1372">
            <v>0</v>
          </cell>
          <cell r="AZ1372">
            <v>0</v>
          </cell>
          <cell r="BA1372">
            <v>0</v>
          </cell>
          <cell r="BB1372">
            <v>0</v>
          </cell>
          <cell r="BC1372">
            <v>0</v>
          </cell>
          <cell r="BD1372">
            <v>0</v>
          </cell>
          <cell r="BE1372">
            <v>0</v>
          </cell>
          <cell r="BF1372">
            <v>0</v>
          </cell>
          <cell r="BG1372" t="str">
            <v/>
          </cell>
          <cell r="BH1372">
            <v>0.38077537126848809</v>
          </cell>
        </row>
        <row r="1373">
          <cell r="A1373" t="str">
            <v>2081-171</v>
          </cell>
          <cell r="B1373" t="str">
            <v xml:space="preserve">BTA-CLINICA LA COLINA                             </v>
          </cell>
          <cell r="C1373">
            <v>0</v>
          </cell>
          <cell r="D1373">
            <v>0</v>
          </cell>
          <cell r="E1373">
            <v>0</v>
          </cell>
          <cell r="F1373">
            <v>0</v>
          </cell>
          <cell r="G1373">
            <v>0</v>
          </cell>
          <cell r="H1373">
            <v>0</v>
          </cell>
          <cell r="I1373">
            <v>0</v>
          </cell>
          <cell r="J1373">
            <v>0</v>
          </cell>
          <cell r="K1373">
            <v>0</v>
          </cell>
          <cell r="L1373">
            <v>0</v>
          </cell>
          <cell r="M1373">
            <v>0</v>
          </cell>
          <cell r="N1373">
            <v>0</v>
          </cell>
          <cell r="O1373">
            <v>0</v>
          </cell>
          <cell r="P1373">
            <v>0</v>
          </cell>
          <cell r="Q1373">
            <v>0</v>
          </cell>
          <cell r="R1373">
            <v>0</v>
          </cell>
          <cell r="S1373">
            <v>0</v>
          </cell>
          <cell r="T1373">
            <v>0</v>
          </cell>
          <cell r="U1373">
            <v>0</v>
          </cell>
          <cell r="V1373">
            <v>0</v>
          </cell>
          <cell r="W1373">
            <v>0</v>
          </cell>
          <cell r="X1373">
            <v>0</v>
          </cell>
          <cell r="Y1373">
            <v>0</v>
          </cell>
          <cell r="Z1373">
            <v>0</v>
          </cell>
          <cell r="AA1373">
            <v>38300</v>
          </cell>
          <cell r="AB1373">
            <v>38300</v>
          </cell>
          <cell r="AC1373">
            <v>0</v>
          </cell>
          <cell r="AD1373">
            <v>0</v>
          </cell>
          <cell r="AE1373">
            <v>0</v>
          </cell>
          <cell r="AF1373">
            <v>0</v>
          </cell>
          <cell r="AG1373">
            <v>0</v>
          </cell>
          <cell r="AH1373">
            <v>0</v>
          </cell>
          <cell r="AI1373">
            <v>0</v>
          </cell>
          <cell r="AJ1373">
            <v>0</v>
          </cell>
          <cell r="AK1373">
            <v>0</v>
          </cell>
          <cell r="AL1373">
            <v>0</v>
          </cell>
          <cell r="AM1373">
            <v>0</v>
          </cell>
          <cell r="AN1373">
            <v>0</v>
          </cell>
          <cell r="AO1373">
            <v>0</v>
          </cell>
          <cell r="AP1373">
            <v>0</v>
          </cell>
          <cell r="AQ1373">
            <v>0</v>
          </cell>
          <cell r="AR1373">
            <v>0</v>
          </cell>
          <cell r="AS1373" t="e">
            <v>#REF!</v>
          </cell>
          <cell r="AU1373" t="str">
            <v/>
          </cell>
          <cell r="AV1373" t="str">
            <v/>
          </cell>
          <cell r="AW1373">
            <v>0</v>
          </cell>
          <cell r="AX1373">
            <v>0</v>
          </cell>
          <cell r="AY1373">
            <v>0</v>
          </cell>
          <cell r="AZ1373">
            <v>0</v>
          </cell>
          <cell r="BA1373">
            <v>0</v>
          </cell>
          <cell r="BB1373">
            <v>0</v>
          </cell>
          <cell r="BC1373">
            <v>0</v>
          </cell>
          <cell r="BD1373">
            <v>0</v>
          </cell>
          <cell r="BE1373">
            <v>0</v>
          </cell>
          <cell r="BF1373">
            <v>0</v>
          </cell>
          <cell r="BG1373" t="str">
            <v/>
          </cell>
          <cell r="BH1373" t="str">
            <v/>
          </cell>
        </row>
        <row r="1374">
          <cell r="A1374" t="str">
            <v>2081-173</v>
          </cell>
          <cell r="B1374" t="str">
            <v xml:space="preserve">BTA-SUPER NUEVO MILENIO                           </v>
          </cell>
          <cell r="C1374">
            <v>0</v>
          </cell>
          <cell r="D1374">
            <v>0</v>
          </cell>
          <cell r="E1374">
            <v>0</v>
          </cell>
          <cell r="F1374">
            <v>0</v>
          </cell>
          <cell r="G1374">
            <v>0</v>
          </cell>
          <cell r="H1374">
            <v>0</v>
          </cell>
          <cell r="I1374">
            <v>0</v>
          </cell>
          <cell r="J1374">
            <v>0</v>
          </cell>
          <cell r="K1374">
            <v>0</v>
          </cell>
          <cell r="L1374">
            <v>0</v>
          </cell>
          <cell r="M1374">
            <v>0</v>
          </cell>
          <cell r="N1374">
            <v>180000</v>
          </cell>
          <cell r="O1374">
            <v>180000</v>
          </cell>
          <cell r="P1374">
            <v>0</v>
          </cell>
          <cell r="Q1374">
            <v>0</v>
          </cell>
          <cell r="R1374">
            <v>0</v>
          </cell>
          <cell r="S1374">
            <v>0</v>
          </cell>
          <cell r="T1374">
            <v>0</v>
          </cell>
          <cell r="U1374">
            <v>0</v>
          </cell>
          <cell r="V1374">
            <v>0</v>
          </cell>
          <cell r="W1374">
            <v>0</v>
          </cell>
          <cell r="X1374">
            <v>0</v>
          </cell>
          <cell r="Y1374">
            <v>0</v>
          </cell>
          <cell r="Z1374">
            <v>0</v>
          </cell>
          <cell r="AA1374">
            <v>3600</v>
          </cell>
          <cell r="AB1374">
            <v>3600</v>
          </cell>
          <cell r="AC1374">
            <v>0</v>
          </cell>
          <cell r="AD1374">
            <v>0</v>
          </cell>
          <cell r="AE1374">
            <v>0</v>
          </cell>
          <cell r="AF1374">
            <v>0</v>
          </cell>
          <cell r="AG1374">
            <v>0</v>
          </cell>
          <cell r="AH1374">
            <v>0</v>
          </cell>
          <cell r="AI1374">
            <v>0</v>
          </cell>
          <cell r="AJ1374">
            <v>0</v>
          </cell>
          <cell r="AK1374">
            <v>0</v>
          </cell>
          <cell r="AL1374">
            <v>0</v>
          </cell>
          <cell r="AM1374">
            <v>0</v>
          </cell>
          <cell r="AN1374">
            <v>0</v>
          </cell>
          <cell r="AO1374">
            <v>195541</v>
          </cell>
          <cell r="AP1374">
            <v>0</v>
          </cell>
          <cell r="AQ1374">
            <v>0</v>
          </cell>
          <cell r="AR1374">
            <v>0</v>
          </cell>
          <cell r="AS1374" t="e">
            <v>#REF!</v>
          </cell>
          <cell r="AU1374" t="str">
            <v/>
          </cell>
          <cell r="AV1374" t="str">
            <v/>
          </cell>
          <cell r="AW1374">
            <v>0</v>
          </cell>
          <cell r="AX1374">
            <v>0</v>
          </cell>
          <cell r="AY1374">
            <v>0</v>
          </cell>
          <cell r="AZ1374">
            <v>0</v>
          </cell>
          <cell r="BA1374">
            <v>0</v>
          </cell>
          <cell r="BB1374">
            <v>0</v>
          </cell>
          <cell r="BC1374">
            <v>0</v>
          </cell>
          <cell r="BD1374">
            <v>0</v>
          </cell>
          <cell r="BE1374">
            <v>0</v>
          </cell>
          <cell r="BF1374">
            <v>0</v>
          </cell>
          <cell r="BG1374" t="str">
            <v/>
          </cell>
          <cell r="BH1374">
            <v>0.02</v>
          </cell>
        </row>
        <row r="1375">
          <cell r="A1375" t="str">
            <v>2081-289</v>
          </cell>
          <cell r="B1375" t="str">
            <v xml:space="preserve">BTA-CORP RINCON GRANDE CO                         </v>
          </cell>
          <cell r="C1375">
            <v>0</v>
          </cell>
          <cell r="D1375">
            <v>0</v>
          </cell>
          <cell r="E1375">
            <v>0</v>
          </cell>
          <cell r="F1375">
            <v>0</v>
          </cell>
          <cell r="G1375">
            <v>0</v>
          </cell>
          <cell r="H1375">
            <v>0</v>
          </cell>
          <cell r="I1375">
            <v>0</v>
          </cell>
          <cell r="J1375">
            <v>0</v>
          </cell>
          <cell r="K1375">
            <v>0</v>
          </cell>
          <cell r="L1375">
            <v>0</v>
          </cell>
          <cell r="M1375">
            <v>0</v>
          </cell>
          <cell r="N1375">
            <v>0</v>
          </cell>
          <cell r="O1375">
            <v>0</v>
          </cell>
          <cell r="P1375">
            <v>0</v>
          </cell>
          <cell r="Q1375">
            <v>0</v>
          </cell>
          <cell r="R1375">
            <v>0</v>
          </cell>
          <cell r="S1375">
            <v>0</v>
          </cell>
          <cell r="T1375">
            <v>0</v>
          </cell>
          <cell r="U1375">
            <v>0</v>
          </cell>
          <cell r="V1375">
            <v>0</v>
          </cell>
          <cell r="W1375">
            <v>0</v>
          </cell>
          <cell r="X1375">
            <v>0</v>
          </cell>
          <cell r="Y1375">
            <v>0</v>
          </cell>
          <cell r="Z1375">
            <v>0</v>
          </cell>
          <cell r="AA1375">
            <v>0</v>
          </cell>
          <cell r="AB1375">
            <v>0</v>
          </cell>
          <cell r="AC1375">
            <v>0</v>
          </cell>
          <cell r="AD1375">
            <v>0</v>
          </cell>
          <cell r="AE1375">
            <v>0</v>
          </cell>
          <cell r="AF1375">
            <v>0</v>
          </cell>
          <cell r="AG1375">
            <v>0</v>
          </cell>
          <cell r="AH1375">
            <v>0</v>
          </cell>
          <cell r="AI1375">
            <v>0</v>
          </cell>
          <cell r="AJ1375">
            <v>0</v>
          </cell>
          <cell r="AK1375">
            <v>0</v>
          </cell>
          <cell r="AL1375">
            <v>0</v>
          </cell>
          <cell r="AM1375">
            <v>0</v>
          </cell>
          <cell r="AN1375">
            <v>0</v>
          </cell>
          <cell r="AO1375">
            <v>0</v>
          </cell>
          <cell r="AP1375">
            <v>0</v>
          </cell>
          <cell r="AQ1375">
            <v>0</v>
          </cell>
          <cell r="AR1375">
            <v>0</v>
          </cell>
          <cell r="AS1375" t="e">
            <v>#REF!</v>
          </cell>
          <cell r="AU1375" t="str">
            <v/>
          </cell>
          <cell r="AV1375" t="str">
            <v/>
          </cell>
          <cell r="AW1375">
            <v>0</v>
          </cell>
          <cell r="AX1375">
            <v>0</v>
          </cell>
          <cell r="AY1375">
            <v>0</v>
          </cell>
          <cell r="AZ1375">
            <v>0</v>
          </cell>
          <cell r="BA1375">
            <v>0</v>
          </cell>
          <cell r="BB1375">
            <v>0</v>
          </cell>
          <cell r="BC1375">
            <v>0</v>
          </cell>
          <cell r="BD1375">
            <v>0</v>
          </cell>
          <cell r="BE1375">
            <v>0</v>
          </cell>
          <cell r="BF1375">
            <v>0</v>
          </cell>
          <cell r="BG1375" t="str">
            <v/>
          </cell>
          <cell r="BH1375" t="str">
            <v/>
          </cell>
        </row>
        <row r="1376">
          <cell r="A1376" t="str">
            <v>2081-333</v>
          </cell>
          <cell r="B1376" t="str">
            <v xml:space="preserve">BTA-CENTRO INTERNAL DE NE                         </v>
          </cell>
          <cell r="C1376">
            <v>0</v>
          </cell>
          <cell r="D1376">
            <v>0</v>
          </cell>
          <cell r="E1376">
            <v>0</v>
          </cell>
          <cell r="F1376">
            <v>0</v>
          </cell>
          <cell r="G1376">
            <v>0</v>
          </cell>
          <cell r="H1376">
            <v>0</v>
          </cell>
          <cell r="I1376">
            <v>0</v>
          </cell>
          <cell r="J1376">
            <v>0</v>
          </cell>
          <cell r="K1376">
            <v>0</v>
          </cell>
          <cell r="L1376">
            <v>0</v>
          </cell>
          <cell r="M1376">
            <v>0</v>
          </cell>
          <cell r="N1376">
            <v>0</v>
          </cell>
          <cell r="O1376">
            <v>0</v>
          </cell>
          <cell r="P1376">
            <v>0</v>
          </cell>
          <cell r="Q1376">
            <v>0</v>
          </cell>
          <cell r="R1376">
            <v>0</v>
          </cell>
          <cell r="S1376">
            <v>0</v>
          </cell>
          <cell r="T1376">
            <v>0</v>
          </cell>
          <cell r="U1376">
            <v>0</v>
          </cell>
          <cell r="V1376">
            <v>0</v>
          </cell>
          <cell r="W1376">
            <v>0</v>
          </cell>
          <cell r="X1376">
            <v>0</v>
          </cell>
          <cell r="Y1376">
            <v>0</v>
          </cell>
          <cell r="Z1376">
            <v>0</v>
          </cell>
          <cell r="AA1376">
            <v>0</v>
          </cell>
          <cell r="AB1376">
            <v>0</v>
          </cell>
          <cell r="AC1376">
            <v>0</v>
          </cell>
          <cell r="AD1376">
            <v>0</v>
          </cell>
          <cell r="AE1376">
            <v>0</v>
          </cell>
          <cell r="AF1376">
            <v>0</v>
          </cell>
          <cell r="AG1376">
            <v>0</v>
          </cell>
          <cell r="AH1376">
            <v>0</v>
          </cell>
          <cell r="AI1376">
            <v>0</v>
          </cell>
          <cell r="AJ1376">
            <v>0</v>
          </cell>
          <cell r="AK1376">
            <v>0</v>
          </cell>
          <cell r="AL1376">
            <v>0</v>
          </cell>
          <cell r="AM1376">
            <v>0</v>
          </cell>
          <cell r="AN1376">
            <v>0</v>
          </cell>
          <cell r="AO1376">
            <v>0</v>
          </cell>
          <cell r="AP1376">
            <v>0</v>
          </cell>
          <cell r="AQ1376">
            <v>0</v>
          </cell>
          <cell r="AR1376">
            <v>0</v>
          </cell>
          <cell r="AS1376" t="e">
            <v>#REF!</v>
          </cell>
          <cell r="AU1376" t="str">
            <v/>
          </cell>
          <cell r="AV1376" t="str">
            <v/>
          </cell>
          <cell r="AW1376">
            <v>0</v>
          </cell>
          <cell r="AX1376">
            <v>0</v>
          </cell>
          <cell r="AY1376">
            <v>0</v>
          </cell>
          <cell r="AZ1376">
            <v>0</v>
          </cell>
          <cell r="BA1376">
            <v>0</v>
          </cell>
          <cell r="BB1376">
            <v>0</v>
          </cell>
          <cell r="BC1376">
            <v>0</v>
          </cell>
          <cell r="BD1376">
            <v>0</v>
          </cell>
          <cell r="BE1376">
            <v>0</v>
          </cell>
          <cell r="BF1376">
            <v>0</v>
          </cell>
          <cell r="BG1376" t="str">
            <v/>
          </cell>
          <cell r="BH1376" t="str">
            <v/>
          </cell>
        </row>
        <row r="1377">
          <cell r="A1377" t="str">
            <v>2081-631</v>
          </cell>
          <cell r="B1377" t="str">
            <v xml:space="preserve">BTA-HEYMOCOL LTDA                                 </v>
          </cell>
          <cell r="C1377">
            <v>0</v>
          </cell>
          <cell r="D1377">
            <v>0</v>
          </cell>
          <cell r="E1377">
            <v>0</v>
          </cell>
          <cell r="F1377">
            <v>0</v>
          </cell>
          <cell r="G1377">
            <v>0</v>
          </cell>
          <cell r="H1377">
            <v>0</v>
          </cell>
          <cell r="I1377">
            <v>0</v>
          </cell>
          <cell r="J1377">
            <v>0</v>
          </cell>
          <cell r="K1377">
            <v>0</v>
          </cell>
          <cell r="L1377">
            <v>0</v>
          </cell>
          <cell r="M1377">
            <v>0</v>
          </cell>
          <cell r="N1377">
            <v>0</v>
          </cell>
          <cell r="O1377">
            <v>0</v>
          </cell>
          <cell r="P1377">
            <v>0</v>
          </cell>
          <cell r="Q1377">
            <v>0</v>
          </cell>
          <cell r="R1377">
            <v>0</v>
          </cell>
          <cell r="S1377">
            <v>0</v>
          </cell>
          <cell r="T1377">
            <v>0</v>
          </cell>
          <cell r="U1377">
            <v>0</v>
          </cell>
          <cell r="V1377">
            <v>0</v>
          </cell>
          <cell r="W1377">
            <v>0</v>
          </cell>
          <cell r="X1377">
            <v>0</v>
          </cell>
          <cell r="Y1377">
            <v>0</v>
          </cell>
          <cell r="Z1377">
            <v>0</v>
          </cell>
          <cell r="AA1377">
            <v>0</v>
          </cell>
          <cell r="AB1377">
            <v>0</v>
          </cell>
          <cell r="AC1377">
            <v>0</v>
          </cell>
          <cell r="AD1377">
            <v>0</v>
          </cell>
          <cell r="AE1377">
            <v>0</v>
          </cell>
          <cell r="AF1377">
            <v>0</v>
          </cell>
          <cell r="AG1377">
            <v>0</v>
          </cell>
          <cell r="AH1377">
            <v>0</v>
          </cell>
          <cell r="AI1377">
            <v>0</v>
          </cell>
          <cell r="AJ1377">
            <v>0</v>
          </cell>
          <cell r="AK1377">
            <v>0</v>
          </cell>
          <cell r="AL1377">
            <v>0</v>
          </cell>
          <cell r="AM1377">
            <v>0</v>
          </cell>
          <cell r="AN1377">
            <v>0</v>
          </cell>
          <cell r="AO1377">
            <v>0</v>
          </cell>
          <cell r="AP1377">
            <v>0</v>
          </cell>
          <cell r="AQ1377">
            <v>0</v>
          </cell>
          <cell r="AR1377">
            <v>0</v>
          </cell>
          <cell r="AS1377" t="e">
            <v>#REF!</v>
          </cell>
          <cell r="AU1377" t="str">
            <v/>
          </cell>
          <cell r="AV1377" t="str">
            <v/>
          </cell>
          <cell r="AW1377">
            <v>3283332</v>
          </cell>
          <cell r="AX1377">
            <v>0</v>
          </cell>
          <cell r="AY1377">
            <v>0</v>
          </cell>
          <cell r="AZ1377">
            <v>0</v>
          </cell>
          <cell r="BA1377">
            <v>3283332</v>
          </cell>
          <cell r="BB1377">
            <v>704480</v>
          </cell>
          <cell r="BC1377">
            <v>0</v>
          </cell>
          <cell r="BD1377">
            <v>0</v>
          </cell>
          <cell r="BE1377">
            <v>0</v>
          </cell>
          <cell r="BF1377">
            <v>704480</v>
          </cell>
          <cell r="BG1377" t="str">
            <v/>
          </cell>
          <cell r="BH1377" t="str">
            <v/>
          </cell>
        </row>
        <row r="1378">
          <cell r="A1378" t="str">
            <v>2081-813</v>
          </cell>
          <cell r="B1378" t="str">
            <v xml:space="preserve">BTA-CC SANTA FE                                   </v>
          </cell>
          <cell r="C1378">
            <v>0</v>
          </cell>
          <cell r="D1378">
            <v>0</v>
          </cell>
          <cell r="E1378">
            <v>0</v>
          </cell>
          <cell r="F1378">
            <v>0</v>
          </cell>
          <cell r="G1378">
            <v>0</v>
          </cell>
          <cell r="H1378">
            <v>0</v>
          </cell>
          <cell r="I1378">
            <v>0</v>
          </cell>
          <cell r="J1378">
            <v>0</v>
          </cell>
          <cell r="K1378">
            <v>0</v>
          </cell>
          <cell r="L1378">
            <v>0</v>
          </cell>
          <cell r="M1378">
            <v>0</v>
          </cell>
          <cell r="N1378">
            <v>0</v>
          </cell>
          <cell r="O1378">
            <v>0</v>
          </cell>
          <cell r="P1378">
            <v>0</v>
          </cell>
          <cell r="Q1378">
            <v>0</v>
          </cell>
          <cell r="R1378">
            <v>0</v>
          </cell>
          <cell r="S1378">
            <v>0</v>
          </cell>
          <cell r="T1378">
            <v>0</v>
          </cell>
          <cell r="U1378">
            <v>0</v>
          </cell>
          <cell r="V1378">
            <v>0</v>
          </cell>
          <cell r="W1378">
            <v>0</v>
          </cell>
          <cell r="X1378">
            <v>0</v>
          </cell>
          <cell r="Y1378">
            <v>0</v>
          </cell>
          <cell r="Z1378">
            <v>0</v>
          </cell>
          <cell r="AA1378">
            <v>0</v>
          </cell>
          <cell r="AB1378">
            <v>0</v>
          </cell>
          <cell r="AC1378">
            <v>0</v>
          </cell>
          <cell r="AD1378">
            <v>0</v>
          </cell>
          <cell r="AE1378">
            <v>0</v>
          </cell>
          <cell r="AF1378">
            <v>0</v>
          </cell>
          <cell r="AG1378">
            <v>0</v>
          </cell>
          <cell r="AH1378">
            <v>0</v>
          </cell>
          <cell r="AI1378">
            <v>0</v>
          </cell>
          <cell r="AJ1378">
            <v>0</v>
          </cell>
          <cell r="AK1378">
            <v>0</v>
          </cell>
          <cell r="AL1378">
            <v>0</v>
          </cell>
          <cell r="AM1378">
            <v>0</v>
          </cell>
          <cell r="AN1378">
            <v>0</v>
          </cell>
          <cell r="AO1378">
            <v>0</v>
          </cell>
          <cell r="AP1378">
            <v>0</v>
          </cell>
          <cell r="AQ1378">
            <v>0</v>
          </cell>
          <cell r="AR1378">
            <v>0</v>
          </cell>
          <cell r="AS1378" t="e">
            <v>#REF!</v>
          </cell>
          <cell r="AU1378" t="str">
            <v/>
          </cell>
          <cell r="AV1378" t="str">
            <v/>
          </cell>
          <cell r="AW1378">
            <v>0</v>
          </cell>
          <cell r="AX1378">
            <v>0</v>
          </cell>
          <cell r="AY1378">
            <v>0</v>
          </cell>
          <cell r="AZ1378">
            <v>1528123</v>
          </cell>
          <cell r="BA1378">
            <v>1528123</v>
          </cell>
          <cell r="BB1378">
            <v>0</v>
          </cell>
          <cell r="BC1378">
            <v>0</v>
          </cell>
          <cell r="BD1378">
            <v>873400</v>
          </cell>
          <cell r="BE1378">
            <v>0</v>
          </cell>
          <cell r="BF1378">
            <v>873400</v>
          </cell>
          <cell r="BG1378" t="str">
            <v/>
          </cell>
          <cell r="BH1378" t="str">
            <v/>
          </cell>
        </row>
        <row r="1379">
          <cell r="A1379" t="str">
            <v>2081-864</v>
          </cell>
          <cell r="B1379" t="str">
            <v xml:space="preserve">BTA-EDUPARQUES                                    </v>
          </cell>
          <cell r="C1379">
            <v>0</v>
          </cell>
          <cell r="D1379">
            <v>0</v>
          </cell>
          <cell r="E1379">
            <v>0</v>
          </cell>
          <cell r="F1379">
            <v>0</v>
          </cell>
          <cell r="G1379">
            <v>0</v>
          </cell>
          <cell r="H1379">
            <v>0</v>
          </cell>
          <cell r="I1379">
            <v>0</v>
          </cell>
          <cell r="J1379">
            <v>0</v>
          </cell>
          <cell r="K1379">
            <v>0</v>
          </cell>
          <cell r="L1379">
            <v>0</v>
          </cell>
          <cell r="M1379">
            <v>0</v>
          </cell>
          <cell r="N1379">
            <v>0</v>
          </cell>
          <cell r="O1379">
            <v>0</v>
          </cell>
          <cell r="P1379">
            <v>0</v>
          </cell>
          <cell r="Q1379">
            <v>0</v>
          </cell>
          <cell r="R1379">
            <v>0</v>
          </cell>
          <cell r="S1379">
            <v>0</v>
          </cell>
          <cell r="T1379">
            <v>0</v>
          </cell>
          <cell r="U1379">
            <v>0</v>
          </cell>
          <cell r="V1379">
            <v>0</v>
          </cell>
          <cell r="W1379">
            <v>0</v>
          </cell>
          <cell r="X1379">
            <v>0</v>
          </cell>
          <cell r="Y1379">
            <v>0</v>
          </cell>
          <cell r="Z1379">
            <v>0</v>
          </cell>
          <cell r="AA1379">
            <v>0</v>
          </cell>
          <cell r="AB1379">
            <v>0</v>
          </cell>
          <cell r="AC1379">
            <v>0</v>
          </cell>
          <cell r="AD1379">
            <v>0</v>
          </cell>
          <cell r="AE1379">
            <v>0</v>
          </cell>
          <cell r="AF1379">
            <v>0</v>
          </cell>
          <cell r="AG1379">
            <v>0</v>
          </cell>
          <cell r="AH1379">
            <v>0</v>
          </cell>
          <cell r="AI1379">
            <v>0</v>
          </cell>
          <cell r="AJ1379">
            <v>0</v>
          </cell>
          <cell r="AK1379">
            <v>0</v>
          </cell>
          <cell r="AL1379">
            <v>0</v>
          </cell>
          <cell r="AM1379">
            <v>0</v>
          </cell>
          <cell r="AN1379">
            <v>0</v>
          </cell>
          <cell r="AO1379">
            <v>0</v>
          </cell>
          <cell r="AP1379">
            <v>0</v>
          </cell>
          <cell r="AQ1379">
            <v>0</v>
          </cell>
          <cell r="AR1379">
            <v>0</v>
          </cell>
          <cell r="AS1379" t="e">
            <v>#REF!</v>
          </cell>
          <cell r="AU1379" t="str">
            <v/>
          </cell>
          <cell r="AV1379" t="str">
            <v/>
          </cell>
          <cell r="AW1379">
            <v>0</v>
          </cell>
          <cell r="AX1379">
            <v>0</v>
          </cell>
          <cell r="AY1379">
            <v>0</v>
          </cell>
          <cell r="AZ1379">
            <v>2647372</v>
          </cell>
          <cell r="BA1379">
            <v>2647372</v>
          </cell>
          <cell r="BB1379">
            <v>0</v>
          </cell>
          <cell r="BC1379">
            <v>0</v>
          </cell>
          <cell r="BD1379">
            <v>0</v>
          </cell>
          <cell r="BE1379">
            <v>1911052</v>
          </cell>
          <cell r="BF1379">
            <v>1911052</v>
          </cell>
          <cell r="BG1379" t="str">
            <v/>
          </cell>
          <cell r="BH1379" t="str">
            <v/>
          </cell>
        </row>
        <row r="1380">
          <cell r="A1380" t="str">
            <v>2081-867</v>
          </cell>
          <cell r="B1380" t="str">
            <v xml:space="preserve">BTA-KIMBERLY OFICINAS                             </v>
          </cell>
          <cell r="C1380">
            <v>0</v>
          </cell>
          <cell r="D1380">
            <v>0</v>
          </cell>
          <cell r="E1380">
            <v>0</v>
          </cell>
          <cell r="F1380">
            <v>0</v>
          </cell>
          <cell r="G1380">
            <v>0</v>
          </cell>
          <cell r="H1380">
            <v>0</v>
          </cell>
          <cell r="I1380">
            <v>0</v>
          </cell>
          <cell r="J1380">
            <v>0</v>
          </cell>
          <cell r="K1380">
            <v>0</v>
          </cell>
          <cell r="L1380">
            <v>0</v>
          </cell>
          <cell r="M1380">
            <v>0</v>
          </cell>
          <cell r="N1380">
            <v>0</v>
          </cell>
          <cell r="O1380">
            <v>0</v>
          </cell>
          <cell r="P1380">
            <v>0</v>
          </cell>
          <cell r="Q1380">
            <v>0</v>
          </cell>
          <cell r="R1380">
            <v>0</v>
          </cell>
          <cell r="S1380">
            <v>0</v>
          </cell>
          <cell r="T1380">
            <v>0</v>
          </cell>
          <cell r="U1380">
            <v>0</v>
          </cell>
          <cell r="V1380">
            <v>0</v>
          </cell>
          <cell r="W1380">
            <v>0</v>
          </cell>
          <cell r="X1380">
            <v>0</v>
          </cell>
          <cell r="Y1380">
            <v>0</v>
          </cell>
          <cell r="Z1380">
            <v>0</v>
          </cell>
          <cell r="AA1380">
            <v>0</v>
          </cell>
          <cell r="AB1380">
            <v>0</v>
          </cell>
          <cell r="AC1380">
            <v>0</v>
          </cell>
          <cell r="AD1380">
            <v>0</v>
          </cell>
          <cell r="AE1380">
            <v>0</v>
          </cell>
          <cell r="AF1380">
            <v>0</v>
          </cell>
          <cell r="AG1380">
            <v>0</v>
          </cell>
          <cell r="AH1380">
            <v>0</v>
          </cell>
          <cell r="AI1380">
            <v>0</v>
          </cell>
          <cell r="AJ1380">
            <v>0</v>
          </cell>
          <cell r="AK1380">
            <v>0</v>
          </cell>
          <cell r="AL1380">
            <v>0</v>
          </cell>
          <cell r="AM1380">
            <v>0</v>
          </cell>
          <cell r="AN1380">
            <v>0</v>
          </cell>
          <cell r="AO1380">
            <v>0</v>
          </cell>
          <cell r="AP1380">
            <v>0</v>
          </cell>
          <cell r="AQ1380">
            <v>0</v>
          </cell>
          <cell r="AR1380">
            <v>0</v>
          </cell>
          <cell r="AS1380" t="e">
            <v>#REF!</v>
          </cell>
          <cell r="AU1380" t="str">
            <v/>
          </cell>
          <cell r="AV1380" t="str">
            <v/>
          </cell>
          <cell r="AW1380">
            <v>0</v>
          </cell>
          <cell r="AX1380">
            <v>0</v>
          </cell>
          <cell r="AY1380">
            <v>0</v>
          </cell>
          <cell r="AZ1380">
            <v>1477560</v>
          </cell>
          <cell r="BA1380">
            <v>1477560</v>
          </cell>
          <cell r="BB1380">
            <v>0</v>
          </cell>
          <cell r="BC1380">
            <v>0</v>
          </cell>
          <cell r="BD1380">
            <v>0</v>
          </cell>
          <cell r="BE1380">
            <v>886887</v>
          </cell>
          <cell r="BF1380">
            <v>886887</v>
          </cell>
          <cell r="BG1380" t="str">
            <v/>
          </cell>
          <cell r="BH1380" t="str">
            <v/>
          </cell>
        </row>
        <row r="1381">
          <cell r="A1381" t="str">
            <v>2081-868</v>
          </cell>
          <cell r="B1381" t="str">
            <v xml:space="preserve">BTA-DRUMMOND OFICINAS                             </v>
          </cell>
          <cell r="C1381">
            <v>0</v>
          </cell>
          <cell r="D1381">
            <v>0</v>
          </cell>
          <cell r="E1381">
            <v>0</v>
          </cell>
          <cell r="F1381">
            <v>0</v>
          </cell>
          <cell r="G1381">
            <v>0</v>
          </cell>
          <cell r="H1381">
            <v>0</v>
          </cell>
          <cell r="I1381">
            <v>0</v>
          </cell>
          <cell r="J1381">
            <v>0</v>
          </cell>
          <cell r="K1381">
            <v>0</v>
          </cell>
          <cell r="L1381">
            <v>0</v>
          </cell>
          <cell r="M1381">
            <v>0</v>
          </cell>
          <cell r="N1381">
            <v>0</v>
          </cell>
          <cell r="O1381">
            <v>0</v>
          </cell>
          <cell r="P1381">
            <v>0</v>
          </cell>
          <cell r="Q1381">
            <v>0</v>
          </cell>
          <cell r="R1381">
            <v>0</v>
          </cell>
          <cell r="S1381">
            <v>0</v>
          </cell>
          <cell r="T1381">
            <v>0</v>
          </cell>
          <cell r="U1381">
            <v>0</v>
          </cell>
          <cell r="V1381">
            <v>0</v>
          </cell>
          <cell r="W1381">
            <v>0</v>
          </cell>
          <cell r="X1381">
            <v>0</v>
          </cell>
          <cell r="Y1381">
            <v>0</v>
          </cell>
          <cell r="Z1381">
            <v>0</v>
          </cell>
          <cell r="AA1381">
            <v>0</v>
          </cell>
          <cell r="AB1381">
            <v>0</v>
          </cell>
          <cell r="AC1381">
            <v>0</v>
          </cell>
          <cell r="AD1381">
            <v>0</v>
          </cell>
          <cell r="AE1381">
            <v>0</v>
          </cell>
          <cell r="AF1381">
            <v>0</v>
          </cell>
          <cell r="AG1381">
            <v>0</v>
          </cell>
          <cell r="AH1381">
            <v>0</v>
          </cell>
          <cell r="AI1381">
            <v>0</v>
          </cell>
          <cell r="AJ1381">
            <v>0</v>
          </cell>
          <cell r="AK1381">
            <v>0</v>
          </cell>
          <cell r="AL1381">
            <v>0</v>
          </cell>
          <cell r="AM1381">
            <v>0</v>
          </cell>
          <cell r="AN1381">
            <v>0</v>
          </cell>
          <cell r="AO1381">
            <v>0</v>
          </cell>
          <cell r="AP1381">
            <v>0</v>
          </cell>
          <cell r="AQ1381">
            <v>0</v>
          </cell>
          <cell r="AR1381">
            <v>0</v>
          </cell>
          <cell r="AS1381" t="e">
            <v>#REF!</v>
          </cell>
          <cell r="AU1381" t="str">
            <v/>
          </cell>
          <cell r="AV1381" t="str">
            <v/>
          </cell>
          <cell r="AW1381">
            <v>0</v>
          </cell>
          <cell r="AX1381">
            <v>0</v>
          </cell>
          <cell r="AY1381">
            <v>0</v>
          </cell>
          <cell r="AZ1381">
            <v>736988</v>
          </cell>
          <cell r="BA1381">
            <v>736988</v>
          </cell>
          <cell r="BB1381">
            <v>0</v>
          </cell>
          <cell r="BC1381">
            <v>0</v>
          </cell>
          <cell r="BD1381">
            <v>0</v>
          </cell>
          <cell r="BE1381">
            <v>161137</v>
          </cell>
          <cell r="BF1381">
            <v>161137</v>
          </cell>
          <cell r="BG1381" t="str">
            <v/>
          </cell>
          <cell r="BH1381" t="str">
            <v/>
          </cell>
        </row>
        <row r="1382">
          <cell r="A1382" t="str">
            <v>2081-873</v>
          </cell>
          <cell r="B1382" t="str">
            <v xml:space="preserve">BTA-CC SANTA FE                                   </v>
          </cell>
          <cell r="C1382">
            <v>0</v>
          </cell>
          <cell r="D1382">
            <v>0</v>
          </cell>
          <cell r="E1382">
            <v>-884000</v>
          </cell>
          <cell r="F1382">
            <v>0</v>
          </cell>
          <cell r="G1382">
            <v>0</v>
          </cell>
          <cell r="H1382">
            <v>0</v>
          </cell>
          <cell r="I1382">
            <v>0</v>
          </cell>
          <cell r="J1382">
            <v>897600</v>
          </cell>
          <cell r="K1382">
            <v>0</v>
          </cell>
          <cell r="L1382">
            <v>0</v>
          </cell>
          <cell r="M1382">
            <v>0</v>
          </cell>
          <cell r="N1382">
            <v>0</v>
          </cell>
          <cell r="O1382">
            <v>13600</v>
          </cell>
          <cell r="P1382">
            <v>0</v>
          </cell>
          <cell r="Q1382">
            <v>0</v>
          </cell>
          <cell r="R1382">
            <v>0</v>
          </cell>
          <cell r="S1382">
            <v>0</v>
          </cell>
          <cell r="T1382">
            <v>0</v>
          </cell>
          <cell r="U1382">
            <v>0</v>
          </cell>
          <cell r="V1382">
            <v>0</v>
          </cell>
          <cell r="W1382">
            <v>0</v>
          </cell>
          <cell r="X1382">
            <v>0</v>
          </cell>
          <cell r="Y1382">
            <v>0</v>
          </cell>
          <cell r="Z1382">
            <v>0</v>
          </cell>
          <cell r="AA1382">
            <v>0</v>
          </cell>
          <cell r="AB1382">
            <v>0</v>
          </cell>
          <cell r="AC1382">
            <v>0</v>
          </cell>
          <cell r="AD1382">
            <v>0</v>
          </cell>
          <cell r="AE1382">
            <v>0</v>
          </cell>
          <cell r="AF1382">
            <v>0</v>
          </cell>
          <cell r="AG1382">
            <v>0</v>
          </cell>
          <cell r="AH1382">
            <v>0</v>
          </cell>
          <cell r="AI1382">
            <v>0</v>
          </cell>
          <cell r="AJ1382">
            <v>0</v>
          </cell>
          <cell r="AK1382">
            <v>0</v>
          </cell>
          <cell r="AL1382">
            <v>0</v>
          </cell>
          <cell r="AM1382">
            <v>0</v>
          </cell>
          <cell r="AN1382">
            <v>0</v>
          </cell>
          <cell r="AO1382">
            <v>0</v>
          </cell>
          <cell r="AP1382">
            <v>0</v>
          </cell>
          <cell r="AQ1382">
            <v>0</v>
          </cell>
          <cell r="AR1382">
            <v>0</v>
          </cell>
          <cell r="AS1382" t="e">
            <v>#REF!</v>
          </cell>
          <cell r="AU1382">
            <v>900083038</v>
          </cell>
          <cell r="AV1382" t="str">
            <v xml:space="preserve">CENTRO COMERCIAL SANTAFE                </v>
          </cell>
          <cell r="AW1382">
            <v>0</v>
          </cell>
          <cell r="AX1382">
            <v>0</v>
          </cell>
          <cell r="AY1382">
            <v>0</v>
          </cell>
          <cell r="AZ1382">
            <v>0</v>
          </cell>
          <cell r="BA1382">
            <v>0</v>
          </cell>
          <cell r="BB1382">
            <v>0</v>
          </cell>
          <cell r="BC1382">
            <v>0</v>
          </cell>
          <cell r="BD1382">
            <v>0</v>
          </cell>
          <cell r="BE1382">
            <v>0</v>
          </cell>
          <cell r="BF1382">
            <v>0</v>
          </cell>
          <cell r="BG1382" t="str">
            <v/>
          </cell>
          <cell r="BH1382">
            <v>0</v>
          </cell>
        </row>
        <row r="1383">
          <cell r="A1383" t="str">
            <v>2081-882</v>
          </cell>
          <cell r="B1383" t="str">
            <v xml:space="preserve">BTA-UNIV DE LOS ANDES                             </v>
          </cell>
          <cell r="C1383">
            <v>0</v>
          </cell>
          <cell r="D1383">
            <v>0</v>
          </cell>
          <cell r="E1383">
            <v>0</v>
          </cell>
          <cell r="F1383">
            <v>0</v>
          </cell>
          <cell r="G1383">
            <v>0</v>
          </cell>
          <cell r="H1383">
            <v>0</v>
          </cell>
          <cell r="I1383">
            <v>0</v>
          </cell>
          <cell r="J1383">
            <v>0</v>
          </cell>
          <cell r="K1383">
            <v>0</v>
          </cell>
          <cell r="L1383">
            <v>0</v>
          </cell>
          <cell r="M1383">
            <v>0</v>
          </cell>
          <cell r="N1383">
            <v>0</v>
          </cell>
          <cell r="O1383">
            <v>0</v>
          </cell>
          <cell r="P1383">
            <v>0</v>
          </cell>
          <cell r="Q1383">
            <v>0</v>
          </cell>
          <cell r="R1383">
            <v>0</v>
          </cell>
          <cell r="S1383">
            <v>0</v>
          </cell>
          <cell r="T1383">
            <v>0</v>
          </cell>
          <cell r="U1383">
            <v>0</v>
          </cell>
          <cell r="V1383">
            <v>0</v>
          </cell>
          <cell r="W1383">
            <v>0</v>
          </cell>
          <cell r="X1383">
            <v>0</v>
          </cell>
          <cell r="Y1383">
            <v>0</v>
          </cell>
          <cell r="Z1383">
            <v>0</v>
          </cell>
          <cell r="AA1383">
            <v>0</v>
          </cell>
          <cell r="AB1383">
            <v>0</v>
          </cell>
          <cell r="AC1383">
            <v>0</v>
          </cell>
          <cell r="AD1383">
            <v>0</v>
          </cell>
          <cell r="AE1383">
            <v>0</v>
          </cell>
          <cell r="AF1383">
            <v>0</v>
          </cell>
          <cell r="AG1383">
            <v>0</v>
          </cell>
          <cell r="AH1383">
            <v>0</v>
          </cell>
          <cell r="AI1383">
            <v>0</v>
          </cell>
          <cell r="AJ1383">
            <v>0</v>
          </cell>
          <cell r="AK1383">
            <v>0</v>
          </cell>
          <cell r="AL1383">
            <v>0</v>
          </cell>
          <cell r="AM1383">
            <v>0</v>
          </cell>
          <cell r="AN1383">
            <v>0</v>
          </cell>
          <cell r="AO1383">
            <v>0</v>
          </cell>
          <cell r="AP1383">
            <v>0</v>
          </cell>
          <cell r="AQ1383">
            <v>0</v>
          </cell>
          <cell r="AR1383">
            <v>0</v>
          </cell>
          <cell r="AS1383" t="e">
            <v>#REF!</v>
          </cell>
          <cell r="AU1383" t="str">
            <v/>
          </cell>
          <cell r="AV1383" t="str">
            <v/>
          </cell>
          <cell r="AW1383">
            <v>0</v>
          </cell>
          <cell r="AX1383">
            <v>0</v>
          </cell>
          <cell r="AY1383">
            <v>0</v>
          </cell>
          <cell r="AZ1383">
            <v>1517116</v>
          </cell>
          <cell r="BA1383">
            <v>1517116</v>
          </cell>
          <cell r="BB1383">
            <v>0</v>
          </cell>
          <cell r="BC1383">
            <v>0</v>
          </cell>
          <cell r="BD1383">
            <v>0</v>
          </cell>
          <cell r="BE1383">
            <v>1054757</v>
          </cell>
          <cell r="BF1383">
            <v>1054757</v>
          </cell>
          <cell r="BG1383" t="str">
            <v/>
          </cell>
          <cell r="BH1383" t="str">
            <v/>
          </cell>
        </row>
        <row r="1384">
          <cell r="A1384" t="str">
            <v>2081-886</v>
          </cell>
          <cell r="B1384" t="str">
            <v xml:space="preserve">BTA-CC SANTA FE                                   </v>
          </cell>
          <cell r="C1384">
            <v>0</v>
          </cell>
          <cell r="D1384">
            <v>0</v>
          </cell>
          <cell r="E1384">
            <v>0</v>
          </cell>
          <cell r="F1384">
            <v>0</v>
          </cell>
          <cell r="G1384">
            <v>0</v>
          </cell>
          <cell r="H1384">
            <v>0</v>
          </cell>
          <cell r="I1384">
            <v>0</v>
          </cell>
          <cell r="J1384">
            <v>0</v>
          </cell>
          <cell r="K1384">
            <v>0</v>
          </cell>
          <cell r="L1384">
            <v>0</v>
          </cell>
          <cell r="M1384">
            <v>0</v>
          </cell>
          <cell r="N1384">
            <v>0</v>
          </cell>
          <cell r="O1384">
            <v>0</v>
          </cell>
          <cell r="P1384">
            <v>0</v>
          </cell>
          <cell r="Q1384">
            <v>0</v>
          </cell>
          <cell r="R1384">
            <v>0</v>
          </cell>
          <cell r="S1384">
            <v>0</v>
          </cell>
          <cell r="T1384">
            <v>0</v>
          </cell>
          <cell r="U1384">
            <v>0</v>
          </cell>
          <cell r="V1384">
            <v>0</v>
          </cell>
          <cell r="W1384">
            <v>0</v>
          </cell>
          <cell r="X1384">
            <v>0</v>
          </cell>
          <cell r="Y1384">
            <v>0</v>
          </cell>
          <cell r="Z1384">
            <v>0</v>
          </cell>
          <cell r="AA1384">
            <v>0</v>
          </cell>
          <cell r="AB1384">
            <v>0</v>
          </cell>
          <cell r="AC1384">
            <v>0</v>
          </cell>
          <cell r="AD1384">
            <v>0</v>
          </cell>
          <cell r="AE1384">
            <v>0</v>
          </cell>
          <cell r="AF1384">
            <v>0</v>
          </cell>
          <cell r="AG1384">
            <v>0</v>
          </cell>
          <cell r="AH1384">
            <v>0</v>
          </cell>
          <cell r="AI1384">
            <v>0</v>
          </cell>
          <cell r="AJ1384">
            <v>0</v>
          </cell>
          <cell r="AK1384">
            <v>0</v>
          </cell>
          <cell r="AL1384">
            <v>0</v>
          </cell>
          <cell r="AM1384">
            <v>0</v>
          </cell>
          <cell r="AN1384">
            <v>0</v>
          </cell>
          <cell r="AO1384">
            <v>0</v>
          </cell>
          <cell r="AP1384">
            <v>0</v>
          </cell>
          <cell r="AQ1384">
            <v>0</v>
          </cell>
          <cell r="AR1384">
            <v>0</v>
          </cell>
          <cell r="AS1384" t="e">
            <v>#REF!</v>
          </cell>
          <cell r="AU1384" t="str">
            <v/>
          </cell>
          <cell r="AV1384" t="str">
            <v/>
          </cell>
          <cell r="AW1384">
            <v>0</v>
          </cell>
          <cell r="AX1384">
            <v>0</v>
          </cell>
          <cell r="AY1384">
            <v>0</v>
          </cell>
          <cell r="AZ1384">
            <v>1072800</v>
          </cell>
          <cell r="BA1384">
            <v>1072800</v>
          </cell>
          <cell r="BB1384">
            <v>0</v>
          </cell>
          <cell r="BC1384">
            <v>0</v>
          </cell>
          <cell r="BD1384">
            <v>0</v>
          </cell>
          <cell r="BE1384">
            <v>562000</v>
          </cell>
          <cell r="BF1384">
            <v>562000</v>
          </cell>
          <cell r="BG1384" t="str">
            <v/>
          </cell>
          <cell r="BH1384" t="str">
            <v/>
          </cell>
        </row>
        <row r="1385">
          <cell r="A1385" t="str">
            <v>2081-896</v>
          </cell>
          <cell r="B1385" t="str">
            <v xml:space="preserve">CHIA-UNIV DE LA SABANA                            </v>
          </cell>
          <cell r="C1385">
            <v>0</v>
          </cell>
          <cell r="D1385">
            <v>0</v>
          </cell>
          <cell r="E1385">
            <v>0</v>
          </cell>
          <cell r="F1385">
            <v>0</v>
          </cell>
          <cell r="G1385">
            <v>0</v>
          </cell>
          <cell r="H1385">
            <v>0</v>
          </cell>
          <cell r="I1385">
            <v>0</v>
          </cell>
          <cell r="J1385">
            <v>0</v>
          </cell>
          <cell r="K1385">
            <v>0</v>
          </cell>
          <cell r="L1385">
            <v>0</v>
          </cell>
          <cell r="M1385">
            <v>0</v>
          </cell>
          <cell r="N1385">
            <v>0</v>
          </cell>
          <cell r="O1385">
            <v>0</v>
          </cell>
          <cell r="P1385">
            <v>0</v>
          </cell>
          <cell r="Q1385">
            <v>0</v>
          </cell>
          <cell r="R1385">
            <v>0</v>
          </cell>
          <cell r="S1385">
            <v>0</v>
          </cell>
          <cell r="T1385">
            <v>0</v>
          </cell>
          <cell r="U1385">
            <v>0</v>
          </cell>
          <cell r="V1385">
            <v>0</v>
          </cell>
          <cell r="W1385">
            <v>0</v>
          </cell>
          <cell r="X1385">
            <v>0</v>
          </cell>
          <cell r="Y1385">
            <v>0</v>
          </cell>
          <cell r="Z1385">
            <v>0</v>
          </cell>
          <cell r="AA1385">
            <v>0</v>
          </cell>
          <cell r="AB1385">
            <v>0</v>
          </cell>
          <cell r="AC1385">
            <v>0</v>
          </cell>
          <cell r="AD1385">
            <v>0</v>
          </cell>
          <cell r="AE1385">
            <v>0</v>
          </cell>
          <cell r="AF1385">
            <v>0</v>
          </cell>
          <cell r="AG1385">
            <v>0</v>
          </cell>
          <cell r="AH1385">
            <v>0</v>
          </cell>
          <cell r="AI1385">
            <v>0</v>
          </cell>
          <cell r="AJ1385">
            <v>0</v>
          </cell>
          <cell r="AK1385">
            <v>0</v>
          </cell>
          <cell r="AL1385">
            <v>0</v>
          </cell>
          <cell r="AM1385">
            <v>0</v>
          </cell>
          <cell r="AN1385">
            <v>0</v>
          </cell>
          <cell r="AO1385">
            <v>0</v>
          </cell>
          <cell r="AP1385">
            <v>0</v>
          </cell>
          <cell r="AQ1385">
            <v>0</v>
          </cell>
          <cell r="AR1385">
            <v>0</v>
          </cell>
          <cell r="AS1385" t="e">
            <v>#REF!</v>
          </cell>
          <cell r="AU1385">
            <v>860075558</v>
          </cell>
          <cell r="AV1385" t="str">
            <v xml:space="preserve">UNIVERSIDAD DE LA SABANA                </v>
          </cell>
          <cell r="AW1385">
            <v>0</v>
          </cell>
          <cell r="AX1385">
            <v>0</v>
          </cell>
          <cell r="AY1385">
            <v>0</v>
          </cell>
          <cell r="AZ1385">
            <v>0</v>
          </cell>
          <cell r="BA1385">
            <v>0</v>
          </cell>
          <cell r="BB1385">
            <v>0</v>
          </cell>
          <cell r="BC1385">
            <v>0</v>
          </cell>
          <cell r="BD1385">
            <v>0</v>
          </cell>
          <cell r="BE1385">
            <v>125332</v>
          </cell>
          <cell r="BF1385">
            <v>125332</v>
          </cell>
          <cell r="BG1385" t="str">
            <v/>
          </cell>
          <cell r="BH1385" t="str">
            <v/>
          </cell>
        </row>
        <row r="1386">
          <cell r="A1386" t="str">
            <v>2081-897</v>
          </cell>
          <cell r="B1386" t="str">
            <v xml:space="preserve">BTA-HELICENTRO                                    </v>
          </cell>
          <cell r="C1386">
            <v>0</v>
          </cell>
          <cell r="D1386">
            <v>0</v>
          </cell>
          <cell r="E1386">
            <v>0</v>
          </cell>
          <cell r="F1386">
            <v>0</v>
          </cell>
          <cell r="G1386">
            <v>0</v>
          </cell>
          <cell r="H1386">
            <v>0</v>
          </cell>
          <cell r="I1386">
            <v>0</v>
          </cell>
          <cell r="J1386">
            <v>0</v>
          </cell>
          <cell r="K1386">
            <v>0</v>
          </cell>
          <cell r="L1386">
            <v>0</v>
          </cell>
          <cell r="M1386">
            <v>0</v>
          </cell>
          <cell r="N1386">
            <v>0</v>
          </cell>
          <cell r="O1386">
            <v>0</v>
          </cell>
          <cell r="P1386">
            <v>0</v>
          </cell>
          <cell r="Q1386">
            <v>0</v>
          </cell>
          <cell r="R1386">
            <v>0</v>
          </cell>
          <cell r="S1386">
            <v>0</v>
          </cell>
          <cell r="T1386">
            <v>0</v>
          </cell>
          <cell r="U1386">
            <v>0</v>
          </cell>
          <cell r="V1386">
            <v>0</v>
          </cell>
          <cell r="W1386">
            <v>0</v>
          </cell>
          <cell r="X1386">
            <v>0</v>
          </cell>
          <cell r="Y1386">
            <v>0</v>
          </cell>
          <cell r="Z1386">
            <v>0</v>
          </cell>
          <cell r="AA1386">
            <v>0</v>
          </cell>
          <cell r="AB1386">
            <v>0</v>
          </cell>
          <cell r="AC1386">
            <v>0</v>
          </cell>
          <cell r="AD1386">
            <v>0</v>
          </cell>
          <cell r="AE1386">
            <v>0</v>
          </cell>
          <cell r="AF1386">
            <v>0</v>
          </cell>
          <cell r="AG1386">
            <v>0</v>
          </cell>
          <cell r="AH1386">
            <v>0</v>
          </cell>
          <cell r="AI1386">
            <v>0</v>
          </cell>
          <cell r="AJ1386">
            <v>0</v>
          </cell>
          <cell r="AK1386">
            <v>0</v>
          </cell>
          <cell r="AL1386">
            <v>0</v>
          </cell>
          <cell r="AM1386">
            <v>0</v>
          </cell>
          <cell r="AN1386">
            <v>0</v>
          </cell>
          <cell r="AO1386">
            <v>0</v>
          </cell>
          <cell r="AP1386">
            <v>0</v>
          </cell>
          <cell r="AQ1386">
            <v>0</v>
          </cell>
          <cell r="AR1386">
            <v>0</v>
          </cell>
          <cell r="AS1386" t="e">
            <v>#REF!</v>
          </cell>
          <cell r="AU1386" t="str">
            <v/>
          </cell>
          <cell r="AV1386" t="str">
            <v/>
          </cell>
          <cell r="AW1386">
            <v>0</v>
          </cell>
          <cell r="AX1386">
            <v>0</v>
          </cell>
          <cell r="AY1386">
            <v>0</v>
          </cell>
          <cell r="AZ1386">
            <v>191400</v>
          </cell>
          <cell r="BA1386">
            <v>191400</v>
          </cell>
          <cell r="BB1386">
            <v>0</v>
          </cell>
          <cell r="BC1386">
            <v>0</v>
          </cell>
          <cell r="BD1386">
            <v>0</v>
          </cell>
          <cell r="BE1386">
            <v>99000</v>
          </cell>
          <cell r="BF1386">
            <v>99000</v>
          </cell>
          <cell r="BG1386" t="str">
            <v/>
          </cell>
          <cell r="BH1386" t="str">
            <v/>
          </cell>
        </row>
        <row r="1387">
          <cell r="A1387" t="str">
            <v>2081-900</v>
          </cell>
          <cell r="B1387" t="str">
            <v xml:space="preserve">BTA-TELEPERFORMANCE                               </v>
          </cell>
          <cell r="C1387">
            <v>0</v>
          </cell>
          <cell r="D1387">
            <v>0</v>
          </cell>
          <cell r="E1387">
            <v>0</v>
          </cell>
          <cell r="F1387">
            <v>0</v>
          </cell>
          <cell r="G1387">
            <v>0</v>
          </cell>
          <cell r="H1387">
            <v>0</v>
          </cell>
          <cell r="I1387">
            <v>0</v>
          </cell>
          <cell r="J1387">
            <v>0</v>
          </cell>
          <cell r="K1387">
            <v>0</v>
          </cell>
          <cell r="L1387">
            <v>0</v>
          </cell>
          <cell r="M1387">
            <v>0</v>
          </cell>
          <cell r="N1387">
            <v>0</v>
          </cell>
          <cell r="O1387">
            <v>0</v>
          </cell>
          <cell r="P1387">
            <v>0</v>
          </cell>
          <cell r="Q1387">
            <v>0</v>
          </cell>
          <cell r="R1387">
            <v>0</v>
          </cell>
          <cell r="S1387">
            <v>0</v>
          </cell>
          <cell r="T1387">
            <v>0</v>
          </cell>
          <cell r="U1387">
            <v>0</v>
          </cell>
          <cell r="V1387">
            <v>0</v>
          </cell>
          <cell r="W1387">
            <v>0</v>
          </cell>
          <cell r="X1387">
            <v>0</v>
          </cell>
          <cell r="Y1387">
            <v>0</v>
          </cell>
          <cell r="Z1387">
            <v>0</v>
          </cell>
          <cell r="AA1387">
            <v>0</v>
          </cell>
          <cell r="AB1387">
            <v>0</v>
          </cell>
          <cell r="AC1387">
            <v>0</v>
          </cell>
          <cell r="AD1387">
            <v>0</v>
          </cell>
          <cell r="AE1387">
            <v>0</v>
          </cell>
          <cell r="AF1387">
            <v>0</v>
          </cell>
          <cell r="AG1387">
            <v>0</v>
          </cell>
          <cell r="AH1387">
            <v>0</v>
          </cell>
          <cell r="AI1387">
            <v>0</v>
          </cell>
          <cell r="AJ1387">
            <v>0</v>
          </cell>
          <cell r="AK1387">
            <v>0</v>
          </cell>
          <cell r="AL1387">
            <v>0</v>
          </cell>
          <cell r="AM1387">
            <v>0</v>
          </cell>
          <cell r="AN1387">
            <v>0</v>
          </cell>
          <cell r="AO1387">
            <v>0</v>
          </cell>
          <cell r="AP1387">
            <v>0</v>
          </cell>
          <cell r="AQ1387">
            <v>0</v>
          </cell>
          <cell r="AR1387">
            <v>0</v>
          </cell>
          <cell r="AS1387" t="e">
            <v>#REF!</v>
          </cell>
          <cell r="AU1387" t="str">
            <v/>
          </cell>
          <cell r="AV1387" t="str">
            <v/>
          </cell>
          <cell r="AW1387">
            <v>0</v>
          </cell>
          <cell r="AX1387">
            <v>0</v>
          </cell>
          <cell r="AY1387">
            <v>0</v>
          </cell>
          <cell r="AZ1387">
            <v>1464750</v>
          </cell>
          <cell r="BA1387">
            <v>1464750</v>
          </cell>
          <cell r="BB1387">
            <v>0</v>
          </cell>
          <cell r="BC1387">
            <v>0</v>
          </cell>
          <cell r="BD1387">
            <v>0</v>
          </cell>
          <cell r="BE1387">
            <v>1092908</v>
          </cell>
          <cell r="BF1387">
            <v>1092908</v>
          </cell>
          <cell r="BG1387" t="str">
            <v/>
          </cell>
          <cell r="BH1387" t="str">
            <v/>
          </cell>
        </row>
        <row r="1388">
          <cell r="A1388" t="str">
            <v>2081-901</v>
          </cell>
          <cell r="B1388" t="str">
            <v xml:space="preserve">BTA-KIMBERLY OF CL 94                             </v>
          </cell>
          <cell r="C1388">
            <v>0</v>
          </cell>
          <cell r="D1388">
            <v>0</v>
          </cell>
          <cell r="E1388">
            <v>0</v>
          </cell>
          <cell r="F1388">
            <v>0</v>
          </cell>
          <cell r="G1388">
            <v>0</v>
          </cell>
          <cell r="H1388">
            <v>0</v>
          </cell>
          <cell r="I1388">
            <v>0</v>
          </cell>
          <cell r="J1388">
            <v>0</v>
          </cell>
          <cell r="K1388">
            <v>0</v>
          </cell>
          <cell r="L1388">
            <v>0</v>
          </cell>
          <cell r="M1388">
            <v>0</v>
          </cell>
          <cell r="N1388">
            <v>0</v>
          </cell>
          <cell r="O1388">
            <v>0</v>
          </cell>
          <cell r="P1388">
            <v>0</v>
          </cell>
          <cell r="Q1388">
            <v>0</v>
          </cell>
          <cell r="R1388">
            <v>0</v>
          </cell>
          <cell r="S1388">
            <v>0</v>
          </cell>
          <cell r="T1388">
            <v>0</v>
          </cell>
          <cell r="U1388">
            <v>0</v>
          </cell>
          <cell r="V1388">
            <v>0</v>
          </cell>
          <cell r="W1388">
            <v>0</v>
          </cell>
          <cell r="X1388">
            <v>0</v>
          </cell>
          <cell r="Y1388">
            <v>0</v>
          </cell>
          <cell r="Z1388">
            <v>0</v>
          </cell>
          <cell r="AA1388">
            <v>0</v>
          </cell>
          <cell r="AB1388">
            <v>0</v>
          </cell>
          <cell r="AC1388">
            <v>0</v>
          </cell>
          <cell r="AD1388">
            <v>0</v>
          </cell>
          <cell r="AE1388">
            <v>0</v>
          </cell>
          <cell r="AF1388">
            <v>0</v>
          </cell>
          <cell r="AG1388">
            <v>0</v>
          </cell>
          <cell r="AH1388">
            <v>0</v>
          </cell>
          <cell r="AI1388">
            <v>0</v>
          </cell>
          <cell r="AJ1388">
            <v>0</v>
          </cell>
          <cell r="AK1388">
            <v>0</v>
          </cell>
          <cell r="AL1388">
            <v>0</v>
          </cell>
          <cell r="AM1388">
            <v>0</v>
          </cell>
          <cell r="AN1388">
            <v>0</v>
          </cell>
          <cell r="AO1388">
            <v>0</v>
          </cell>
          <cell r="AP1388">
            <v>0</v>
          </cell>
          <cell r="AQ1388">
            <v>0</v>
          </cell>
          <cell r="AR1388">
            <v>0</v>
          </cell>
          <cell r="AS1388" t="e">
            <v>#REF!</v>
          </cell>
          <cell r="AU1388" t="str">
            <v/>
          </cell>
          <cell r="AV1388" t="str">
            <v/>
          </cell>
          <cell r="AW1388">
            <v>0</v>
          </cell>
          <cell r="AX1388">
            <v>0</v>
          </cell>
          <cell r="AY1388">
            <v>0</v>
          </cell>
          <cell r="AZ1388">
            <v>18082335</v>
          </cell>
          <cell r="BA1388">
            <v>18082335</v>
          </cell>
          <cell r="BB1388">
            <v>0</v>
          </cell>
          <cell r="BC1388">
            <v>0</v>
          </cell>
          <cell r="BD1388">
            <v>0</v>
          </cell>
          <cell r="BE1388">
            <v>8064071</v>
          </cell>
          <cell r="BF1388">
            <v>8064071</v>
          </cell>
          <cell r="BG1388" t="str">
            <v/>
          </cell>
          <cell r="BH1388" t="str">
            <v/>
          </cell>
        </row>
        <row r="1389">
          <cell r="A1389" t="str">
            <v>2081-902</v>
          </cell>
          <cell r="B1389" t="str">
            <v xml:space="preserve">BTA-CC SANTA FE                                   </v>
          </cell>
          <cell r="C1389">
            <v>0</v>
          </cell>
          <cell r="D1389">
            <v>0</v>
          </cell>
          <cell r="E1389">
            <v>0</v>
          </cell>
          <cell r="F1389">
            <v>0</v>
          </cell>
          <cell r="G1389">
            <v>0</v>
          </cell>
          <cell r="H1389">
            <v>0</v>
          </cell>
          <cell r="I1389">
            <v>0</v>
          </cell>
          <cell r="J1389">
            <v>0</v>
          </cell>
          <cell r="K1389">
            <v>0</v>
          </cell>
          <cell r="L1389">
            <v>0</v>
          </cell>
          <cell r="M1389">
            <v>0</v>
          </cell>
          <cell r="N1389">
            <v>0</v>
          </cell>
          <cell r="O1389">
            <v>0</v>
          </cell>
          <cell r="P1389">
            <v>0</v>
          </cell>
          <cell r="Q1389">
            <v>0</v>
          </cell>
          <cell r="R1389">
            <v>0</v>
          </cell>
          <cell r="S1389">
            <v>0</v>
          </cell>
          <cell r="T1389">
            <v>0</v>
          </cell>
          <cell r="U1389">
            <v>0</v>
          </cell>
          <cell r="V1389">
            <v>0</v>
          </cell>
          <cell r="W1389">
            <v>0</v>
          </cell>
          <cell r="X1389">
            <v>0</v>
          </cell>
          <cell r="Y1389">
            <v>0</v>
          </cell>
          <cell r="Z1389">
            <v>0</v>
          </cell>
          <cell r="AA1389">
            <v>0</v>
          </cell>
          <cell r="AB1389">
            <v>0</v>
          </cell>
          <cell r="AC1389">
            <v>0</v>
          </cell>
          <cell r="AD1389">
            <v>0</v>
          </cell>
          <cell r="AE1389">
            <v>0</v>
          </cell>
          <cell r="AF1389">
            <v>0</v>
          </cell>
          <cell r="AG1389">
            <v>0</v>
          </cell>
          <cell r="AH1389">
            <v>0</v>
          </cell>
          <cell r="AI1389">
            <v>0</v>
          </cell>
          <cell r="AJ1389">
            <v>0</v>
          </cell>
          <cell r="AK1389">
            <v>0</v>
          </cell>
          <cell r="AL1389">
            <v>0</v>
          </cell>
          <cell r="AM1389">
            <v>0</v>
          </cell>
          <cell r="AN1389">
            <v>0</v>
          </cell>
          <cell r="AO1389">
            <v>0</v>
          </cell>
          <cell r="AP1389">
            <v>0</v>
          </cell>
          <cell r="AQ1389">
            <v>0</v>
          </cell>
          <cell r="AR1389">
            <v>0</v>
          </cell>
          <cell r="AS1389" t="e">
            <v>#REF!</v>
          </cell>
          <cell r="AU1389">
            <v>900083038</v>
          </cell>
          <cell r="AV1389" t="str">
            <v xml:space="preserve">CENTRO COMERCIAL SANTAFE                </v>
          </cell>
          <cell r="AW1389">
            <v>0</v>
          </cell>
          <cell r="AX1389">
            <v>0</v>
          </cell>
          <cell r="AY1389">
            <v>0</v>
          </cell>
          <cell r="AZ1389">
            <v>0</v>
          </cell>
          <cell r="BA1389">
            <v>0</v>
          </cell>
          <cell r="BB1389">
            <v>0</v>
          </cell>
          <cell r="BC1389">
            <v>0</v>
          </cell>
          <cell r="BD1389">
            <v>0</v>
          </cell>
          <cell r="BE1389">
            <v>1006154</v>
          </cell>
          <cell r="BF1389">
            <v>1006154</v>
          </cell>
          <cell r="BG1389" t="str">
            <v/>
          </cell>
          <cell r="BH1389" t="str">
            <v/>
          </cell>
        </row>
        <row r="1390">
          <cell r="A1390" t="str">
            <v>2081-903</v>
          </cell>
          <cell r="B1390" t="str">
            <v xml:space="preserve">BTA-CC SANTA FE                                   </v>
          </cell>
          <cell r="C1390">
            <v>0</v>
          </cell>
          <cell r="D1390">
            <v>0</v>
          </cell>
          <cell r="E1390">
            <v>0</v>
          </cell>
          <cell r="F1390">
            <v>0</v>
          </cell>
          <cell r="G1390">
            <v>0</v>
          </cell>
          <cell r="H1390">
            <v>0</v>
          </cell>
          <cell r="I1390">
            <v>0</v>
          </cell>
          <cell r="J1390">
            <v>0</v>
          </cell>
          <cell r="K1390">
            <v>0</v>
          </cell>
          <cell r="L1390">
            <v>0</v>
          </cell>
          <cell r="M1390">
            <v>0</v>
          </cell>
          <cell r="N1390">
            <v>0</v>
          </cell>
          <cell r="O1390">
            <v>0</v>
          </cell>
          <cell r="P1390">
            <v>0</v>
          </cell>
          <cell r="Q1390">
            <v>0</v>
          </cell>
          <cell r="R1390">
            <v>0</v>
          </cell>
          <cell r="S1390">
            <v>0</v>
          </cell>
          <cell r="T1390">
            <v>0</v>
          </cell>
          <cell r="U1390">
            <v>0</v>
          </cell>
          <cell r="V1390">
            <v>0</v>
          </cell>
          <cell r="W1390">
            <v>0</v>
          </cell>
          <cell r="X1390">
            <v>0</v>
          </cell>
          <cell r="Y1390">
            <v>0</v>
          </cell>
          <cell r="Z1390">
            <v>0</v>
          </cell>
          <cell r="AA1390">
            <v>0</v>
          </cell>
          <cell r="AB1390">
            <v>0</v>
          </cell>
          <cell r="AC1390">
            <v>0</v>
          </cell>
          <cell r="AD1390">
            <v>0</v>
          </cell>
          <cell r="AE1390">
            <v>0</v>
          </cell>
          <cell r="AF1390">
            <v>0</v>
          </cell>
          <cell r="AG1390">
            <v>0</v>
          </cell>
          <cell r="AH1390">
            <v>0</v>
          </cell>
          <cell r="AI1390">
            <v>0</v>
          </cell>
          <cell r="AJ1390">
            <v>0</v>
          </cell>
          <cell r="AK1390">
            <v>0</v>
          </cell>
          <cell r="AL1390">
            <v>0</v>
          </cell>
          <cell r="AM1390">
            <v>0</v>
          </cell>
          <cell r="AN1390">
            <v>0</v>
          </cell>
          <cell r="AO1390">
            <v>0</v>
          </cell>
          <cell r="AP1390">
            <v>0</v>
          </cell>
          <cell r="AQ1390">
            <v>0</v>
          </cell>
          <cell r="AR1390">
            <v>0</v>
          </cell>
          <cell r="AS1390" t="e">
            <v>#REF!</v>
          </cell>
          <cell r="AU1390">
            <v>900083038</v>
          </cell>
          <cell r="AV1390" t="str">
            <v xml:space="preserve">CENTRO COMERCIAL SANTAFE                </v>
          </cell>
          <cell r="AW1390">
            <v>0</v>
          </cell>
          <cell r="AX1390">
            <v>0</v>
          </cell>
          <cell r="AY1390">
            <v>0</v>
          </cell>
          <cell r="AZ1390">
            <v>0</v>
          </cell>
          <cell r="BA1390">
            <v>0</v>
          </cell>
          <cell r="BB1390">
            <v>0</v>
          </cell>
          <cell r="BC1390">
            <v>0</v>
          </cell>
          <cell r="BD1390">
            <v>0</v>
          </cell>
          <cell r="BE1390">
            <v>510753</v>
          </cell>
          <cell r="BF1390">
            <v>510753</v>
          </cell>
          <cell r="BG1390" t="str">
            <v/>
          </cell>
          <cell r="BH1390" t="str">
            <v/>
          </cell>
        </row>
        <row r="1391">
          <cell r="A1391" t="str">
            <v>2081-905</v>
          </cell>
          <cell r="B1391" t="str">
            <v xml:space="preserve">BTA-DRUMMOND OFIC PPAL                            </v>
          </cell>
          <cell r="C1391">
            <v>0</v>
          </cell>
          <cell r="D1391">
            <v>0</v>
          </cell>
          <cell r="E1391">
            <v>0</v>
          </cell>
          <cell r="F1391">
            <v>0</v>
          </cell>
          <cell r="G1391">
            <v>0</v>
          </cell>
          <cell r="H1391">
            <v>0</v>
          </cell>
          <cell r="I1391">
            <v>0</v>
          </cell>
          <cell r="J1391">
            <v>0</v>
          </cell>
          <cell r="K1391">
            <v>0</v>
          </cell>
          <cell r="L1391">
            <v>0</v>
          </cell>
          <cell r="M1391">
            <v>0</v>
          </cell>
          <cell r="N1391">
            <v>0</v>
          </cell>
          <cell r="O1391">
            <v>0</v>
          </cell>
          <cell r="P1391">
            <v>0</v>
          </cell>
          <cell r="Q1391">
            <v>0</v>
          </cell>
          <cell r="R1391">
            <v>0</v>
          </cell>
          <cell r="S1391">
            <v>0</v>
          </cell>
          <cell r="T1391">
            <v>0</v>
          </cell>
          <cell r="U1391">
            <v>0</v>
          </cell>
          <cell r="V1391">
            <v>0</v>
          </cell>
          <cell r="W1391">
            <v>0</v>
          </cell>
          <cell r="X1391">
            <v>0</v>
          </cell>
          <cell r="Y1391">
            <v>0</v>
          </cell>
          <cell r="Z1391">
            <v>0</v>
          </cell>
          <cell r="AA1391">
            <v>0</v>
          </cell>
          <cell r="AB1391">
            <v>0</v>
          </cell>
          <cell r="AC1391">
            <v>0</v>
          </cell>
          <cell r="AD1391">
            <v>0</v>
          </cell>
          <cell r="AE1391">
            <v>0</v>
          </cell>
          <cell r="AF1391">
            <v>0</v>
          </cell>
          <cell r="AG1391">
            <v>0</v>
          </cell>
          <cell r="AH1391">
            <v>0</v>
          </cell>
          <cell r="AI1391">
            <v>0</v>
          </cell>
          <cell r="AJ1391">
            <v>0</v>
          </cell>
          <cell r="AK1391">
            <v>0</v>
          </cell>
          <cell r="AL1391">
            <v>0</v>
          </cell>
          <cell r="AM1391">
            <v>0</v>
          </cell>
          <cell r="AN1391">
            <v>0</v>
          </cell>
          <cell r="AO1391">
            <v>0</v>
          </cell>
          <cell r="AP1391">
            <v>0</v>
          </cell>
          <cell r="AQ1391">
            <v>0</v>
          </cell>
          <cell r="AR1391">
            <v>0</v>
          </cell>
          <cell r="AS1391" t="e">
            <v>#REF!</v>
          </cell>
          <cell r="AU1391">
            <v>800021308</v>
          </cell>
          <cell r="AV1391" t="str">
            <v xml:space="preserve">DRUMMOND LTD                            </v>
          </cell>
          <cell r="AW1391">
            <v>0</v>
          </cell>
          <cell r="AX1391">
            <v>0</v>
          </cell>
          <cell r="AY1391">
            <v>0</v>
          </cell>
          <cell r="AZ1391">
            <v>0</v>
          </cell>
          <cell r="BA1391">
            <v>0</v>
          </cell>
          <cell r="BB1391">
            <v>0</v>
          </cell>
          <cell r="BC1391">
            <v>0</v>
          </cell>
          <cell r="BD1391">
            <v>0</v>
          </cell>
          <cell r="BE1391">
            <v>149708</v>
          </cell>
          <cell r="BF1391">
            <v>149708</v>
          </cell>
          <cell r="BG1391" t="str">
            <v/>
          </cell>
          <cell r="BH1391" t="str">
            <v/>
          </cell>
        </row>
        <row r="1392">
          <cell r="A1392" t="str">
            <v>2081-906</v>
          </cell>
          <cell r="B1392" t="str">
            <v xml:space="preserve">CHIA-UNIV DE LA SABANA                            </v>
          </cell>
          <cell r="C1392">
            <v>0</v>
          </cell>
          <cell r="D1392">
            <v>0</v>
          </cell>
          <cell r="E1392">
            <v>0</v>
          </cell>
          <cell r="F1392">
            <v>0</v>
          </cell>
          <cell r="G1392">
            <v>0</v>
          </cell>
          <cell r="H1392">
            <v>0</v>
          </cell>
          <cell r="I1392">
            <v>0</v>
          </cell>
          <cell r="J1392">
            <v>0</v>
          </cell>
          <cell r="K1392">
            <v>0</v>
          </cell>
          <cell r="L1392">
            <v>0</v>
          </cell>
          <cell r="M1392">
            <v>0</v>
          </cell>
          <cell r="N1392">
            <v>0</v>
          </cell>
          <cell r="O1392">
            <v>0</v>
          </cell>
          <cell r="P1392">
            <v>0</v>
          </cell>
          <cell r="Q1392">
            <v>0</v>
          </cell>
          <cell r="R1392">
            <v>0</v>
          </cell>
          <cell r="S1392">
            <v>0</v>
          </cell>
          <cell r="T1392">
            <v>0</v>
          </cell>
          <cell r="U1392">
            <v>0</v>
          </cell>
          <cell r="V1392">
            <v>0</v>
          </cell>
          <cell r="W1392">
            <v>0</v>
          </cell>
          <cell r="X1392">
            <v>0</v>
          </cell>
          <cell r="Y1392">
            <v>0</v>
          </cell>
          <cell r="Z1392">
            <v>0</v>
          </cell>
          <cell r="AA1392">
            <v>0</v>
          </cell>
          <cell r="AB1392">
            <v>0</v>
          </cell>
          <cell r="AC1392">
            <v>0</v>
          </cell>
          <cell r="AD1392">
            <v>0</v>
          </cell>
          <cell r="AE1392">
            <v>0</v>
          </cell>
          <cell r="AF1392">
            <v>0</v>
          </cell>
          <cell r="AG1392">
            <v>0</v>
          </cell>
          <cell r="AH1392">
            <v>0</v>
          </cell>
          <cell r="AI1392">
            <v>0</v>
          </cell>
          <cell r="AJ1392">
            <v>0</v>
          </cell>
          <cell r="AK1392">
            <v>0</v>
          </cell>
          <cell r="AL1392">
            <v>0</v>
          </cell>
          <cell r="AM1392">
            <v>0</v>
          </cell>
          <cell r="AN1392">
            <v>0</v>
          </cell>
          <cell r="AO1392">
            <v>0</v>
          </cell>
          <cell r="AP1392">
            <v>0</v>
          </cell>
          <cell r="AQ1392">
            <v>0</v>
          </cell>
          <cell r="AR1392">
            <v>0</v>
          </cell>
          <cell r="AS1392" t="e">
            <v>#REF!</v>
          </cell>
          <cell r="AU1392">
            <v>860075558</v>
          </cell>
          <cell r="AV1392" t="str">
            <v xml:space="preserve">UNIVERSIDAD DE LA SABANA                </v>
          </cell>
          <cell r="AW1392">
            <v>0</v>
          </cell>
          <cell r="AX1392">
            <v>0</v>
          </cell>
          <cell r="AY1392">
            <v>0</v>
          </cell>
          <cell r="AZ1392">
            <v>0</v>
          </cell>
          <cell r="BA1392">
            <v>0</v>
          </cell>
          <cell r="BB1392">
            <v>0</v>
          </cell>
          <cell r="BC1392">
            <v>0</v>
          </cell>
          <cell r="BD1392">
            <v>0</v>
          </cell>
          <cell r="BE1392">
            <v>666150</v>
          </cell>
          <cell r="BF1392">
            <v>666150</v>
          </cell>
          <cell r="BG1392" t="str">
            <v/>
          </cell>
          <cell r="BH1392" t="str">
            <v/>
          </cell>
        </row>
        <row r="1393">
          <cell r="A1393" t="str">
            <v>2081-907</v>
          </cell>
          <cell r="B1393" t="str">
            <v xml:space="preserve">BTA-CC GRAN ESTACION                              </v>
          </cell>
          <cell r="C1393">
            <v>0</v>
          </cell>
          <cell r="D1393">
            <v>0</v>
          </cell>
          <cell r="E1393">
            <v>0</v>
          </cell>
          <cell r="F1393">
            <v>0</v>
          </cell>
          <cell r="G1393">
            <v>0</v>
          </cell>
          <cell r="H1393">
            <v>0</v>
          </cell>
          <cell r="I1393">
            <v>0</v>
          </cell>
          <cell r="J1393">
            <v>0</v>
          </cell>
          <cell r="K1393">
            <v>0</v>
          </cell>
          <cell r="L1393">
            <v>0</v>
          </cell>
          <cell r="M1393">
            <v>0</v>
          </cell>
          <cell r="N1393">
            <v>0</v>
          </cell>
          <cell r="O1393">
            <v>0</v>
          </cell>
          <cell r="P1393">
            <v>0</v>
          </cell>
          <cell r="Q1393">
            <v>0</v>
          </cell>
          <cell r="R1393">
            <v>0</v>
          </cell>
          <cell r="S1393">
            <v>0</v>
          </cell>
          <cell r="T1393">
            <v>0</v>
          </cell>
          <cell r="U1393">
            <v>0</v>
          </cell>
          <cell r="V1393">
            <v>0</v>
          </cell>
          <cell r="W1393">
            <v>0</v>
          </cell>
          <cell r="X1393">
            <v>0</v>
          </cell>
          <cell r="Y1393">
            <v>0</v>
          </cell>
          <cell r="Z1393">
            <v>0</v>
          </cell>
          <cell r="AA1393">
            <v>0</v>
          </cell>
          <cell r="AB1393">
            <v>0</v>
          </cell>
          <cell r="AC1393">
            <v>0</v>
          </cell>
          <cell r="AD1393">
            <v>0</v>
          </cell>
          <cell r="AE1393">
            <v>0</v>
          </cell>
          <cell r="AF1393">
            <v>0</v>
          </cell>
          <cell r="AG1393">
            <v>0</v>
          </cell>
          <cell r="AH1393">
            <v>0</v>
          </cell>
          <cell r="AI1393">
            <v>0</v>
          </cell>
          <cell r="AJ1393">
            <v>0</v>
          </cell>
          <cell r="AK1393">
            <v>0</v>
          </cell>
          <cell r="AL1393">
            <v>0</v>
          </cell>
          <cell r="AM1393">
            <v>0</v>
          </cell>
          <cell r="AN1393">
            <v>0</v>
          </cell>
          <cell r="AO1393">
            <v>0</v>
          </cell>
          <cell r="AP1393">
            <v>0</v>
          </cell>
          <cell r="AQ1393">
            <v>0</v>
          </cell>
          <cell r="AR1393">
            <v>0</v>
          </cell>
          <cell r="AS1393" t="e">
            <v>#REF!</v>
          </cell>
          <cell r="AU1393" t="str">
            <v/>
          </cell>
          <cell r="AV1393" t="str">
            <v/>
          </cell>
          <cell r="AW1393">
            <v>0</v>
          </cell>
          <cell r="AX1393">
            <v>0</v>
          </cell>
          <cell r="AY1393">
            <v>0</v>
          </cell>
          <cell r="AZ1393">
            <v>0</v>
          </cell>
          <cell r="BA1393">
            <v>0</v>
          </cell>
          <cell r="BB1393">
            <v>0</v>
          </cell>
          <cell r="BC1393">
            <v>0</v>
          </cell>
          <cell r="BD1393">
            <v>0</v>
          </cell>
          <cell r="BE1393">
            <v>0</v>
          </cell>
          <cell r="BF1393">
            <v>0</v>
          </cell>
          <cell r="BG1393" t="str">
            <v/>
          </cell>
          <cell r="BH1393" t="str">
            <v/>
          </cell>
        </row>
        <row r="1394">
          <cell r="A1394" t="str">
            <v>2081-908</v>
          </cell>
          <cell r="B1394" t="str">
            <v xml:space="preserve">BTA-EDIPARQUE-DIVERCITY                           </v>
          </cell>
          <cell r="C1394">
            <v>0</v>
          </cell>
          <cell r="D1394">
            <v>0</v>
          </cell>
          <cell r="E1394">
            <v>0</v>
          </cell>
          <cell r="F1394">
            <v>0</v>
          </cell>
          <cell r="G1394">
            <v>0</v>
          </cell>
          <cell r="H1394">
            <v>0</v>
          </cell>
          <cell r="I1394">
            <v>0</v>
          </cell>
          <cell r="J1394">
            <v>0</v>
          </cell>
          <cell r="K1394">
            <v>0</v>
          </cell>
          <cell r="L1394">
            <v>0</v>
          </cell>
          <cell r="M1394">
            <v>0</v>
          </cell>
          <cell r="N1394">
            <v>0</v>
          </cell>
          <cell r="O1394">
            <v>0</v>
          </cell>
          <cell r="P1394">
            <v>0</v>
          </cell>
          <cell r="Q1394">
            <v>0</v>
          </cell>
          <cell r="R1394">
            <v>0</v>
          </cell>
          <cell r="S1394">
            <v>0</v>
          </cell>
          <cell r="T1394">
            <v>0</v>
          </cell>
          <cell r="U1394">
            <v>0</v>
          </cell>
          <cell r="V1394">
            <v>0</v>
          </cell>
          <cell r="W1394">
            <v>0</v>
          </cell>
          <cell r="X1394">
            <v>0</v>
          </cell>
          <cell r="Y1394">
            <v>0</v>
          </cell>
          <cell r="Z1394">
            <v>0</v>
          </cell>
          <cell r="AA1394">
            <v>0</v>
          </cell>
          <cell r="AB1394">
            <v>0</v>
          </cell>
          <cell r="AC1394">
            <v>0</v>
          </cell>
          <cell r="AD1394">
            <v>0</v>
          </cell>
          <cell r="AE1394">
            <v>0</v>
          </cell>
          <cell r="AF1394">
            <v>0</v>
          </cell>
          <cell r="AG1394">
            <v>0</v>
          </cell>
          <cell r="AH1394">
            <v>0</v>
          </cell>
          <cell r="AI1394">
            <v>0</v>
          </cell>
          <cell r="AJ1394">
            <v>0</v>
          </cell>
          <cell r="AK1394">
            <v>0</v>
          </cell>
          <cell r="AL1394">
            <v>0</v>
          </cell>
          <cell r="AM1394">
            <v>0</v>
          </cell>
          <cell r="AN1394">
            <v>0</v>
          </cell>
          <cell r="AO1394">
            <v>0</v>
          </cell>
          <cell r="AP1394">
            <v>0</v>
          </cell>
          <cell r="AQ1394">
            <v>0</v>
          </cell>
          <cell r="AR1394">
            <v>0</v>
          </cell>
          <cell r="AS1394" t="e">
            <v>#REF!</v>
          </cell>
          <cell r="AU1394">
            <v>900033567</v>
          </cell>
          <cell r="AV1394" t="str">
            <v xml:space="preserve">EDUPARQUES S.A.                         </v>
          </cell>
          <cell r="AW1394">
            <v>0</v>
          </cell>
          <cell r="AX1394">
            <v>0</v>
          </cell>
          <cell r="AY1394">
            <v>0</v>
          </cell>
          <cell r="AZ1394">
            <v>0</v>
          </cell>
          <cell r="BA1394">
            <v>0</v>
          </cell>
          <cell r="BB1394">
            <v>0</v>
          </cell>
          <cell r="BC1394">
            <v>0</v>
          </cell>
          <cell r="BD1394">
            <v>0</v>
          </cell>
          <cell r="BE1394">
            <v>0</v>
          </cell>
          <cell r="BF1394">
            <v>0</v>
          </cell>
          <cell r="BG1394" t="str">
            <v/>
          </cell>
          <cell r="BH1394" t="str">
            <v/>
          </cell>
        </row>
        <row r="1395">
          <cell r="A1395" t="str">
            <v>2081-909</v>
          </cell>
          <cell r="B1395" t="str">
            <v xml:space="preserve">BTA-INTEL                                         </v>
          </cell>
          <cell r="C1395">
            <v>0</v>
          </cell>
          <cell r="D1395">
            <v>0</v>
          </cell>
          <cell r="E1395">
            <v>0</v>
          </cell>
          <cell r="F1395">
            <v>0</v>
          </cell>
          <cell r="G1395">
            <v>0</v>
          </cell>
          <cell r="H1395">
            <v>0</v>
          </cell>
          <cell r="I1395">
            <v>0</v>
          </cell>
          <cell r="J1395">
            <v>0</v>
          </cell>
          <cell r="K1395">
            <v>0</v>
          </cell>
          <cell r="L1395">
            <v>0</v>
          </cell>
          <cell r="M1395">
            <v>0</v>
          </cell>
          <cell r="N1395">
            <v>0</v>
          </cell>
          <cell r="O1395">
            <v>0</v>
          </cell>
          <cell r="P1395">
            <v>0</v>
          </cell>
          <cell r="Q1395">
            <v>0</v>
          </cell>
          <cell r="R1395">
            <v>0</v>
          </cell>
          <cell r="S1395">
            <v>0</v>
          </cell>
          <cell r="T1395">
            <v>0</v>
          </cell>
          <cell r="U1395">
            <v>0</v>
          </cell>
          <cell r="V1395">
            <v>0</v>
          </cell>
          <cell r="W1395">
            <v>0</v>
          </cell>
          <cell r="X1395">
            <v>0</v>
          </cell>
          <cell r="Y1395">
            <v>0</v>
          </cell>
          <cell r="Z1395">
            <v>0</v>
          </cell>
          <cell r="AA1395">
            <v>0</v>
          </cell>
          <cell r="AB1395">
            <v>0</v>
          </cell>
          <cell r="AC1395">
            <v>0</v>
          </cell>
          <cell r="AD1395">
            <v>0</v>
          </cell>
          <cell r="AE1395">
            <v>0</v>
          </cell>
          <cell r="AF1395">
            <v>0</v>
          </cell>
          <cell r="AG1395">
            <v>0</v>
          </cell>
          <cell r="AH1395">
            <v>0</v>
          </cell>
          <cell r="AI1395">
            <v>0</v>
          </cell>
          <cell r="AJ1395">
            <v>0</v>
          </cell>
          <cell r="AK1395">
            <v>0</v>
          </cell>
          <cell r="AL1395">
            <v>0</v>
          </cell>
          <cell r="AM1395">
            <v>0</v>
          </cell>
          <cell r="AN1395">
            <v>0</v>
          </cell>
          <cell r="AO1395">
            <v>0</v>
          </cell>
          <cell r="AP1395">
            <v>0</v>
          </cell>
          <cell r="AQ1395">
            <v>0</v>
          </cell>
          <cell r="AR1395">
            <v>0</v>
          </cell>
          <cell r="AS1395" t="e">
            <v>#REF!</v>
          </cell>
          <cell r="AU1395">
            <v>830034293</v>
          </cell>
          <cell r="AV1395" t="str">
            <v xml:space="preserve">INTEL TECNOLOGIA DE COLOMBIA S.A.       </v>
          </cell>
          <cell r="AW1395">
            <v>0</v>
          </cell>
          <cell r="AX1395">
            <v>0</v>
          </cell>
          <cell r="AY1395">
            <v>0</v>
          </cell>
          <cell r="AZ1395">
            <v>0</v>
          </cell>
          <cell r="BA1395">
            <v>0</v>
          </cell>
          <cell r="BB1395">
            <v>0</v>
          </cell>
          <cell r="BC1395">
            <v>0</v>
          </cell>
          <cell r="BD1395">
            <v>0</v>
          </cell>
          <cell r="BE1395">
            <v>3750</v>
          </cell>
          <cell r="BF1395">
            <v>3750</v>
          </cell>
          <cell r="BG1395" t="str">
            <v/>
          </cell>
          <cell r="BH1395" t="str">
            <v/>
          </cell>
        </row>
        <row r="1396">
          <cell r="A1396" t="str">
            <v>2081-910</v>
          </cell>
          <cell r="B1396" t="str">
            <v xml:space="preserve">BTA-CC SANTA FE                                   </v>
          </cell>
          <cell r="C1396">
            <v>0</v>
          </cell>
          <cell r="D1396">
            <v>0</v>
          </cell>
          <cell r="E1396">
            <v>0</v>
          </cell>
          <cell r="F1396">
            <v>0</v>
          </cell>
          <cell r="G1396">
            <v>0</v>
          </cell>
          <cell r="H1396">
            <v>0</v>
          </cell>
          <cell r="I1396">
            <v>0</v>
          </cell>
          <cell r="J1396">
            <v>0</v>
          </cell>
          <cell r="K1396">
            <v>0</v>
          </cell>
          <cell r="L1396">
            <v>0</v>
          </cell>
          <cell r="M1396">
            <v>0</v>
          </cell>
          <cell r="N1396">
            <v>0</v>
          </cell>
          <cell r="O1396">
            <v>0</v>
          </cell>
          <cell r="P1396">
            <v>0</v>
          </cell>
          <cell r="Q1396">
            <v>0</v>
          </cell>
          <cell r="R1396">
            <v>0</v>
          </cell>
          <cell r="S1396">
            <v>0</v>
          </cell>
          <cell r="T1396">
            <v>0</v>
          </cell>
          <cell r="U1396">
            <v>0</v>
          </cell>
          <cell r="V1396">
            <v>0</v>
          </cell>
          <cell r="W1396">
            <v>0</v>
          </cell>
          <cell r="X1396">
            <v>0</v>
          </cell>
          <cell r="Y1396">
            <v>0</v>
          </cell>
          <cell r="Z1396">
            <v>0</v>
          </cell>
          <cell r="AA1396">
            <v>0</v>
          </cell>
          <cell r="AB1396">
            <v>0</v>
          </cell>
          <cell r="AC1396">
            <v>0</v>
          </cell>
          <cell r="AD1396">
            <v>0</v>
          </cell>
          <cell r="AE1396">
            <v>0</v>
          </cell>
          <cell r="AF1396">
            <v>0</v>
          </cell>
          <cell r="AG1396">
            <v>0</v>
          </cell>
          <cell r="AH1396">
            <v>0</v>
          </cell>
          <cell r="AI1396">
            <v>0</v>
          </cell>
          <cell r="AJ1396">
            <v>0</v>
          </cell>
          <cell r="AK1396">
            <v>0</v>
          </cell>
          <cell r="AL1396">
            <v>0</v>
          </cell>
          <cell r="AM1396">
            <v>0</v>
          </cell>
          <cell r="AN1396">
            <v>0</v>
          </cell>
          <cell r="AO1396">
            <v>0</v>
          </cell>
          <cell r="AP1396">
            <v>0</v>
          </cell>
          <cell r="AQ1396">
            <v>0</v>
          </cell>
          <cell r="AR1396">
            <v>0</v>
          </cell>
          <cell r="AS1396" t="e">
            <v>#REF!</v>
          </cell>
          <cell r="AU1396">
            <v>900083038</v>
          </cell>
          <cell r="AV1396" t="str">
            <v xml:space="preserve">CENTRO COMERCIAL SANTAFE                </v>
          </cell>
          <cell r="AW1396">
            <v>0</v>
          </cell>
          <cell r="AX1396">
            <v>0</v>
          </cell>
          <cell r="AY1396">
            <v>0</v>
          </cell>
          <cell r="AZ1396">
            <v>0</v>
          </cell>
          <cell r="BA1396">
            <v>0</v>
          </cell>
          <cell r="BB1396">
            <v>0</v>
          </cell>
          <cell r="BC1396">
            <v>0</v>
          </cell>
          <cell r="BD1396">
            <v>0</v>
          </cell>
          <cell r="BE1396">
            <v>0</v>
          </cell>
          <cell r="BF1396">
            <v>0</v>
          </cell>
          <cell r="BG1396" t="str">
            <v/>
          </cell>
          <cell r="BH1396" t="str">
            <v/>
          </cell>
        </row>
        <row r="1397">
          <cell r="A1397" t="str">
            <v>2081-911</v>
          </cell>
          <cell r="B1397" t="str">
            <v xml:space="preserve">BTA-CC SANTAFE                                    </v>
          </cell>
          <cell r="C1397">
            <v>0</v>
          </cell>
          <cell r="D1397">
            <v>0</v>
          </cell>
          <cell r="E1397">
            <v>0</v>
          </cell>
          <cell r="F1397">
            <v>0</v>
          </cell>
          <cell r="G1397">
            <v>0</v>
          </cell>
          <cell r="H1397">
            <v>0</v>
          </cell>
          <cell r="I1397">
            <v>0</v>
          </cell>
          <cell r="J1397">
            <v>0</v>
          </cell>
          <cell r="K1397">
            <v>0</v>
          </cell>
          <cell r="L1397">
            <v>0</v>
          </cell>
          <cell r="M1397">
            <v>0</v>
          </cell>
          <cell r="N1397">
            <v>0</v>
          </cell>
          <cell r="O1397">
            <v>0</v>
          </cell>
          <cell r="P1397">
            <v>0</v>
          </cell>
          <cell r="Q1397">
            <v>0</v>
          </cell>
          <cell r="R1397">
            <v>0</v>
          </cell>
          <cell r="S1397">
            <v>0</v>
          </cell>
          <cell r="T1397">
            <v>0</v>
          </cell>
          <cell r="U1397">
            <v>0</v>
          </cell>
          <cell r="V1397">
            <v>0</v>
          </cell>
          <cell r="W1397">
            <v>0</v>
          </cell>
          <cell r="X1397">
            <v>0</v>
          </cell>
          <cell r="Y1397">
            <v>0</v>
          </cell>
          <cell r="Z1397">
            <v>0</v>
          </cell>
          <cell r="AA1397">
            <v>0</v>
          </cell>
          <cell r="AB1397">
            <v>0</v>
          </cell>
          <cell r="AC1397">
            <v>0</v>
          </cell>
          <cell r="AD1397">
            <v>0</v>
          </cell>
          <cell r="AE1397">
            <v>0</v>
          </cell>
          <cell r="AF1397">
            <v>0</v>
          </cell>
          <cell r="AG1397">
            <v>0</v>
          </cell>
          <cell r="AH1397">
            <v>0</v>
          </cell>
          <cell r="AI1397">
            <v>0</v>
          </cell>
          <cell r="AJ1397">
            <v>0</v>
          </cell>
          <cell r="AK1397">
            <v>0</v>
          </cell>
          <cell r="AL1397">
            <v>0</v>
          </cell>
          <cell r="AM1397">
            <v>0</v>
          </cell>
          <cell r="AN1397">
            <v>0</v>
          </cell>
          <cell r="AO1397">
            <v>0</v>
          </cell>
          <cell r="AP1397">
            <v>0</v>
          </cell>
          <cell r="AQ1397">
            <v>0</v>
          </cell>
          <cell r="AR1397">
            <v>0</v>
          </cell>
          <cell r="AS1397" t="e">
            <v>#REF!</v>
          </cell>
          <cell r="AU1397">
            <v>900083038</v>
          </cell>
          <cell r="AV1397" t="str">
            <v xml:space="preserve">CENTRO COMERCIAL SANTAFE                </v>
          </cell>
          <cell r="AW1397">
            <v>0</v>
          </cell>
          <cell r="AX1397">
            <v>0</v>
          </cell>
          <cell r="AY1397">
            <v>0</v>
          </cell>
          <cell r="AZ1397">
            <v>0</v>
          </cell>
          <cell r="BA1397">
            <v>0</v>
          </cell>
          <cell r="BB1397">
            <v>0</v>
          </cell>
          <cell r="BC1397">
            <v>0</v>
          </cell>
          <cell r="BD1397">
            <v>0</v>
          </cell>
          <cell r="BE1397">
            <v>34000</v>
          </cell>
          <cell r="BF1397">
            <v>34000</v>
          </cell>
          <cell r="BG1397" t="str">
            <v/>
          </cell>
          <cell r="BH1397" t="str">
            <v/>
          </cell>
        </row>
        <row r="1398">
          <cell r="A1398" t="str">
            <v>2081-912</v>
          </cell>
          <cell r="B1398" t="str">
            <v xml:space="preserve">BTA-CC SANTA FE                                   </v>
          </cell>
          <cell r="C1398">
            <v>0</v>
          </cell>
          <cell r="D1398">
            <v>0</v>
          </cell>
          <cell r="E1398">
            <v>0</v>
          </cell>
          <cell r="F1398">
            <v>0</v>
          </cell>
          <cell r="G1398">
            <v>0</v>
          </cell>
          <cell r="H1398">
            <v>0</v>
          </cell>
          <cell r="I1398">
            <v>0</v>
          </cell>
          <cell r="J1398">
            <v>0</v>
          </cell>
          <cell r="K1398">
            <v>0</v>
          </cell>
          <cell r="L1398">
            <v>0</v>
          </cell>
          <cell r="M1398">
            <v>0</v>
          </cell>
          <cell r="N1398">
            <v>0</v>
          </cell>
          <cell r="O1398">
            <v>0</v>
          </cell>
          <cell r="P1398">
            <v>0</v>
          </cell>
          <cell r="Q1398">
            <v>0</v>
          </cell>
          <cell r="R1398">
            <v>0</v>
          </cell>
          <cell r="S1398">
            <v>0</v>
          </cell>
          <cell r="T1398">
            <v>0</v>
          </cell>
          <cell r="U1398">
            <v>0</v>
          </cell>
          <cell r="V1398">
            <v>0</v>
          </cell>
          <cell r="W1398">
            <v>0</v>
          </cell>
          <cell r="X1398">
            <v>0</v>
          </cell>
          <cell r="Y1398">
            <v>0</v>
          </cell>
          <cell r="Z1398">
            <v>0</v>
          </cell>
          <cell r="AA1398">
            <v>0</v>
          </cell>
          <cell r="AB1398">
            <v>0</v>
          </cell>
          <cell r="AC1398">
            <v>0</v>
          </cell>
          <cell r="AD1398">
            <v>0</v>
          </cell>
          <cell r="AE1398">
            <v>0</v>
          </cell>
          <cell r="AF1398">
            <v>0</v>
          </cell>
          <cell r="AG1398">
            <v>0</v>
          </cell>
          <cell r="AH1398">
            <v>0</v>
          </cell>
          <cell r="AI1398">
            <v>0</v>
          </cell>
          <cell r="AJ1398">
            <v>0</v>
          </cell>
          <cell r="AK1398">
            <v>0</v>
          </cell>
          <cell r="AL1398">
            <v>0</v>
          </cell>
          <cell r="AM1398">
            <v>0</v>
          </cell>
          <cell r="AN1398">
            <v>0</v>
          </cell>
          <cell r="AO1398">
            <v>0</v>
          </cell>
          <cell r="AP1398">
            <v>0</v>
          </cell>
          <cell r="AQ1398">
            <v>0</v>
          </cell>
          <cell r="AR1398">
            <v>0</v>
          </cell>
          <cell r="AS1398" t="e">
            <v>#REF!</v>
          </cell>
          <cell r="AU1398">
            <v>900083038</v>
          </cell>
          <cell r="AV1398" t="str">
            <v xml:space="preserve">CENTRO COMERCIAL SANTAFE                </v>
          </cell>
          <cell r="AW1398">
            <v>0</v>
          </cell>
          <cell r="AX1398">
            <v>0</v>
          </cell>
          <cell r="AY1398">
            <v>0</v>
          </cell>
          <cell r="AZ1398">
            <v>0</v>
          </cell>
          <cell r="BA1398">
            <v>0</v>
          </cell>
          <cell r="BB1398">
            <v>0</v>
          </cell>
          <cell r="BC1398">
            <v>0</v>
          </cell>
          <cell r="BD1398">
            <v>0</v>
          </cell>
          <cell r="BE1398">
            <v>42600</v>
          </cell>
          <cell r="BF1398">
            <v>42600</v>
          </cell>
          <cell r="BG1398" t="str">
            <v/>
          </cell>
          <cell r="BH1398" t="str">
            <v/>
          </cell>
        </row>
        <row r="1399">
          <cell r="A1399" t="str">
            <v>2081-913</v>
          </cell>
          <cell r="B1399" t="str">
            <v xml:space="preserve">BTA-CC SANTAFE                                    </v>
          </cell>
          <cell r="C1399">
            <v>0</v>
          </cell>
          <cell r="D1399">
            <v>0</v>
          </cell>
          <cell r="E1399">
            <v>0</v>
          </cell>
          <cell r="F1399">
            <v>0</v>
          </cell>
          <cell r="G1399">
            <v>0</v>
          </cell>
          <cell r="H1399">
            <v>0</v>
          </cell>
          <cell r="I1399">
            <v>0</v>
          </cell>
          <cell r="J1399">
            <v>0</v>
          </cell>
          <cell r="K1399">
            <v>0</v>
          </cell>
          <cell r="L1399">
            <v>0</v>
          </cell>
          <cell r="M1399">
            <v>0</v>
          </cell>
          <cell r="N1399">
            <v>0</v>
          </cell>
          <cell r="O1399">
            <v>0</v>
          </cell>
          <cell r="P1399">
            <v>0</v>
          </cell>
          <cell r="Q1399">
            <v>0</v>
          </cell>
          <cell r="R1399">
            <v>0</v>
          </cell>
          <cell r="S1399">
            <v>0</v>
          </cell>
          <cell r="T1399">
            <v>0</v>
          </cell>
          <cell r="U1399">
            <v>0</v>
          </cell>
          <cell r="V1399">
            <v>0</v>
          </cell>
          <cell r="W1399">
            <v>0</v>
          </cell>
          <cell r="X1399">
            <v>0</v>
          </cell>
          <cell r="Y1399">
            <v>0</v>
          </cell>
          <cell r="Z1399">
            <v>0</v>
          </cell>
          <cell r="AA1399">
            <v>0</v>
          </cell>
          <cell r="AB1399">
            <v>0</v>
          </cell>
          <cell r="AC1399">
            <v>0</v>
          </cell>
          <cell r="AD1399">
            <v>0</v>
          </cell>
          <cell r="AE1399">
            <v>0</v>
          </cell>
          <cell r="AF1399">
            <v>0</v>
          </cell>
          <cell r="AG1399">
            <v>0</v>
          </cell>
          <cell r="AH1399">
            <v>0</v>
          </cell>
          <cell r="AI1399">
            <v>0</v>
          </cell>
          <cell r="AJ1399">
            <v>0</v>
          </cell>
          <cell r="AK1399">
            <v>0</v>
          </cell>
          <cell r="AL1399">
            <v>0</v>
          </cell>
          <cell r="AM1399">
            <v>0</v>
          </cell>
          <cell r="AN1399">
            <v>0</v>
          </cell>
          <cell r="AO1399">
            <v>0</v>
          </cell>
          <cell r="AP1399">
            <v>0</v>
          </cell>
          <cell r="AQ1399">
            <v>0</v>
          </cell>
          <cell r="AR1399">
            <v>0</v>
          </cell>
          <cell r="AS1399" t="e">
            <v>#REF!</v>
          </cell>
          <cell r="AU1399">
            <v>900083038</v>
          </cell>
          <cell r="AV1399" t="str">
            <v xml:space="preserve">CENTRO COMERCIAL SANTAFE                </v>
          </cell>
          <cell r="AW1399">
            <v>0</v>
          </cell>
          <cell r="AX1399">
            <v>0</v>
          </cell>
          <cell r="AY1399">
            <v>0</v>
          </cell>
          <cell r="AZ1399">
            <v>0</v>
          </cell>
          <cell r="BA1399">
            <v>0</v>
          </cell>
          <cell r="BB1399">
            <v>0</v>
          </cell>
          <cell r="BC1399">
            <v>0</v>
          </cell>
          <cell r="BD1399">
            <v>0</v>
          </cell>
          <cell r="BE1399">
            <v>374400</v>
          </cell>
          <cell r="BF1399">
            <v>374400</v>
          </cell>
          <cell r="BG1399" t="str">
            <v/>
          </cell>
          <cell r="BH1399" t="str">
            <v/>
          </cell>
        </row>
        <row r="1400">
          <cell r="A1400" t="str">
            <v>2081-914</v>
          </cell>
          <cell r="B1400" t="str">
            <v xml:space="preserve">BTA-C.C. SANTA FE                                 </v>
          </cell>
          <cell r="C1400">
            <v>0</v>
          </cell>
          <cell r="D1400">
            <v>0</v>
          </cell>
          <cell r="E1400">
            <v>0</v>
          </cell>
          <cell r="F1400">
            <v>0</v>
          </cell>
          <cell r="G1400">
            <v>0</v>
          </cell>
          <cell r="H1400">
            <v>0</v>
          </cell>
          <cell r="I1400">
            <v>0</v>
          </cell>
          <cell r="J1400">
            <v>0</v>
          </cell>
          <cell r="K1400">
            <v>0</v>
          </cell>
          <cell r="L1400">
            <v>0</v>
          </cell>
          <cell r="M1400">
            <v>0</v>
          </cell>
          <cell r="N1400">
            <v>0</v>
          </cell>
          <cell r="O1400">
            <v>0</v>
          </cell>
          <cell r="P1400">
            <v>0</v>
          </cell>
          <cell r="Q1400">
            <v>0</v>
          </cell>
          <cell r="R1400">
            <v>0</v>
          </cell>
          <cell r="S1400">
            <v>0</v>
          </cell>
          <cell r="T1400">
            <v>0</v>
          </cell>
          <cell r="U1400">
            <v>0</v>
          </cell>
          <cell r="V1400">
            <v>0</v>
          </cell>
          <cell r="W1400">
            <v>0</v>
          </cell>
          <cell r="X1400">
            <v>0</v>
          </cell>
          <cell r="Y1400">
            <v>0</v>
          </cell>
          <cell r="Z1400">
            <v>0</v>
          </cell>
          <cell r="AA1400">
            <v>0</v>
          </cell>
          <cell r="AB1400">
            <v>0</v>
          </cell>
          <cell r="AC1400">
            <v>0</v>
          </cell>
          <cell r="AD1400">
            <v>0</v>
          </cell>
          <cell r="AE1400">
            <v>0</v>
          </cell>
          <cell r="AF1400">
            <v>0</v>
          </cell>
          <cell r="AG1400">
            <v>0</v>
          </cell>
          <cell r="AH1400">
            <v>0</v>
          </cell>
          <cell r="AI1400">
            <v>0</v>
          </cell>
          <cell r="AJ1400">
            <v>0</v>
          </cell>
          <cell r="AK1400">
            <v>0</v>
          </cell>
          <cell r="AL1400">
            <v>0</v>
          </cell>
          <cell r="AM1400">
            <v>0</v>
          </cell>
          <cell r="AN1400">
            <v>0</v>
          </cell>
          <cell r="AO1400">
            <v>0</v>
          </cell>
          <cell r="AP1400">
            <v>0</v>
          </cell>
          <cell r="AQ1400">
            <v>0</v>
          </cell>
          <cell r="AR1400">
            <v>0</v>
          </cell>
          <cell r="AS1400" t="e">
            <v>#REF!</v>
          </cell>
          <cell r="AU1400">
            <v>900083038</v>
          </cell>
          <cell r="AV1400" t="str">
            <v xml:space="preserve">CENTRO COMERCIAL SANTAFE                </v>
          </cell>
          <cell r="AW1400">
            <v>0</v>
          </cell>
          <cell r="AX1400">
            <v>0</v>
          </cell>
          <cell r="AY1400">
            <v>0</v>
          </cell>
          <cell r="AZ1400">
            <v>0</v>
          </cell>
          <cell r="BA1400">
            <v>0</v>
          </cell>
          <cell r="BB1400">
            <v>0</v>
          </cell>
          <cell r="BC1400">
            <v>0</v>
          </cell>
          <cell r="BD1400">
            <v>0</v>
          </cell>
          <cell r="BE1400">
            <v>1824000</v>
          </cell>
          <cell r="BF1400">
            <v>1824000</v>
          </cell>
          <cell r="BG1400" t="str">
            <v/>
          </cell>
          <cell r="BH1400" t="str">
            <v/>
          </cell>
        </row>
        <row r="1401">
          <cell r="A1401" t="str">
            <v>2081-916</v>
          </cell>
          <cell r="B1401" t="str">
            <v xml:space="preserve">BTA- CC SANTA FE                                  </v>
          </cell>
          <cell r="C1401">
            <v>0</v>
          </cell>
          <cell r="D1401">
            <v>0</v>
          </cell>
          <cell r="E1401">
            <v>0</v>
          </cell>
          <cell r="F1401">
            <v>0</v>
          </cell>
          <cell r="G1401">
            <v>0</v>
          </cell>
          <cell r="H1401">
            <v>0</v>
          </cell>
          <cell r="I1401">
            <v>0</v>
          </cell>
          <cell r="J1401">
            <v>0</v>
          </cell>
          <cell r="K1401">
            <v>0</v>
          </cell>
          <cell r="L1401">
            <v>0</v>
          </cell>
          <cell r="M1401">
            <v>0</v>
          </cell>
          <cell r="N1401">
            <v>0</v>
          </cell>
          <cell r="O1401">
            <v>0</v>
          </cell>
          <cell r="P1401">
            <v>0</v>
          </cell>
          <cell r="Q1401">
            <v>0</v>
          </cell>
          <cell r="R1401">
            <v>0</v>
          </cell>
          <cell r="S1401">
            <v>0</v>
          </cell>
          <cell r="T1401">
            <v>0</v>
          </cell>
          <cell r="U1401">
            <v>0</v>
          </cell>
          <cell r="V1401">
            <v>0</v>
          </cell>
          <cell r="W1401">
            <v>0</v>
          </cell>
          <cell r="X1401">
            <v>0</v>
          </cell>
          <cell r="Y1401">
            <v>0</v>
          </cell>
          <cell r="Z1401">
            <v>0</v>
          </cell>
          <cell r="AA1401">
            <v>0</v>
          </cell>
          <cell r="AB1401">
            <v>0</v>
          </cell>
          <cell r="AC1401">
            <v>0</v>
          </cell>
          <cell r="AD1401">
            <v>0</v>
          </cell>
          <cell r="AE1401">
            <v>0</v>
          </cell>
          <cell r="AF1401">
            <v>0</v>
          </cell>
          <cell r="AG1401">
            <v>0</v>
          </cell>
          <cell r="AH1401">
            <v>0</v>
          </cell>
          <cell r="AI1401">
            <v>0</v>
          </cell>
          <cell r="AJ1401">
            <v>0</v>
          </cell>
          <cell r="AK1401">
            <v>0</v>
          </cell>
          <cell r="AL1401">
            <v>0</v>
          </cell>
          <cell r="AM1401">
            <v>0</v>
          </cell>
          <cell r="AN1401">
            <v>0</v>
          </cell>
          <cell r="AO1401">
            <v>0</v>
          </cell>
          <cell r="AP1401">
            <v>0</v>
          </cell>
          <cell r="AQ1401">
            <v>0</v>
          </cell>
          <cell r="AR1401">
            <v>0</v>
          </cell>
          <cell r="AS1401" t="e">
            <v>#REF!</v>
          </cell>
          <cell r="AU1401">
            <v>900083038</v>
          </cell>
          <cell r="AV1401" t="str">
            <v xml:space="preserve">CENTRO COMERCIAL SANTAFE                </v>
          </cell>
          <cell r="AW1401">
            <v>0</v>
          </cell>
          <cell r="AX1401">
            <v>0</v>
          </cell>
          <cell r="AY1401">
            <v>0</v>
          </cell>
          <cell r="AZ1401">
            <v>0</v>
          </cell>
          <cell r="BA1401">
            <v>0</v>
          </cell>
          <cell r="BB1401">
            <v>0</v>
          </cell>
          <cell r="BC1401">
            <v>0</v>
          </cell>
          <cell r="BD1401">
            <v>0</v>
          </cell>
          <cell r="BE1401">
            <v>0</v>
          </cell>
          <cell r="BF1401">
            <v>0</v>
          </cell>
          <cell r="BG1401" t="str">
            <v/>
          </cell>
          <cell r="BH1401" t="str">
            <v/>
          </cell>
        </row>
        <row r="1402">
          <cell r="A1402" t="str">
            <v>2081-917</v>
          </cell>
          <cell r="B1402" t="str">
            <v xml:space="preserve">BTA-PETROBRAS                                     </v>
          </cell>
          <cell r="C1402">
            <v>0</v>
          </cell>
          <cell r="D1402">
            <v>0</v>
          </cell>
          <cell r="E1402">
            <v>0</v>
          </cell>
          <cell r="F1402">
            <v>0</v>
          </cell>
          <cell r="G1402">
            <v>0</v>
          </cell>
          <cell r="H1402">
            <v>0</v>
          </cell>
          <cell r="I1402">
            <v>0</v>
          </cell>
          <cell r="J1402">
            <v>0</v>
          </cell>
          <cell r="K1402">
            <v>0</v>
          </cell>
          <cell r="L1402">
            <v>0</v>
          </cell>
          <cell r="M1402">
            <v>0</v>
          </cell>
          <cell r="N1402">
            <v>0</v>
          </cell>
          <cell r="O1402">
            <v>0</v>
          </cell>
          <cell r="P1402">
            <v>0</v>
          </cell>
          <cell r="Q1402">
            <v>0</v>
          </cell>
          <cell r="R1402">
            <v>0</v>
          </cell>
          <cell r="S1402">
            <v>0</v>
          </cell>
          <cell r="T1402">
            <v>0</v>
          </cell>
          <cell r="U1402">
            <v>0</v>
          </cell>
          <cell r="V1402">
            <v>0</v>
          </cell>
          <cell r="W1402">
            <v>0</v>
          </cell>
          <cell r="X1402">
            <v>0</v>
          </cell>
          <cell r="Y1402">
            <v>0</v>
          </cell>
          <cell r="Z1402">
            <v>0</v>
          </cell>
          <cell r="AA1402">
            <v>0</v>
          </cell>
          <cell r="AB1402">
            <v>0</v>
          </cell>
          <cell r="AC1402">
            <v>0</v>
          </cell>
          <cell r="AD1402">
            <v>0</v>
          </cell>
          <cell r="AE1402">
            <v>0</v>
          </cell>
          <cell r="AF1402">
            <v>0</v>
          </cell>
          <cell r="AG1402">
            <v>0</v>
          </cell>
          <cell r="AH1402">
            <v>0</v>
          </cell>
          <cell r="AI1402">
            <v>0</v>
          </cell>
          <cell r="AJ1402">
            <v>0</v>
          </cell>
          <cell r="AK1402">
            <v>0</v>
          </cell>
          <cell r="AL1402">
            <v>0</v>
          </cell>
          <cell r="AM1402">
            <v>0</v>
          </cell>
          <cell r="AN1402">
            <v>0</v>
          </cell>
          <cell r="AO1402">
            <v>0</v>
          </cell>
          <cell r="AP1402">
            <v>0</v>
          </cell>
          <cell r="AQ1402">
            <v>0</v>
          </cell>
          <cell r="AR1402">
            <v>0</v>
          </cell>
          <cell r="AS1402" t="e">
            <v>#REF!</v>
          </cell>
          <cell r="AU1402" t="str">
            <v/>
          </cell>
          <cell r="AV1402" t="str">
            <v/>
          </cell>
          <cell r="AW1402">
            <v>0</v>
          </cell>
          <cell r="AX1402">
            <v>0</v>
          </cell>
          <cell r="AY1402">
            <v>0</v>
          </cell>
          <cell r="AZ1402">
            <v>100920</v>
          </cell>
          <cell r="BA1402">
            <v>100920</v>
          </cell>
          <cell r="BB1402">
            <v>0</v>
          </cell>
          <cell r="BC1402">
            <v>0</v>
          </cell>
          <cell r="BD1402">
            <v>0</v>
          </cell>
          <cell r="BE1402">
            <v>5600</v>
          </cell>
          <cell r="BF1402">
            <v>5600</v>
          </cell>
          <cell r="BG1402" t="str">
            <v/>
          </cell>
          <cell r="BH1402" t="str">
            <v/>
          </cell>
        </row>
        <row r="1403">
          <cell r="A1403" t="str">
            <v>2081-918</v>
          </cell>
          <cell r="B1403" t="str">
            <v xml:space="preserve">BTA-PETROBRAS                                     </v>
          </cell>
          <cell r="C1403">
            <v>0</v>
          </cell>
          <cell r="D1403">
            <v>0</v>
          </cell>
          <cell r="E1403">
            <v>0</v>
          </cell>
          <cell r="F1403">
            <v>0</v>
          </cell>
          <cell r="G1403">
            <v>0</v>
          </cell>
          <cell r="H1403">
            <v>0</v>
          </cell>
          <cell r="I1403">
            <v>0</v>
          </cell>
          <cell r="J1403">
            <v>0</v>
          </cell>
          <cell r="K1403">
            <v>0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0</v>
          </cell>
          <cell r="Q1403">
            <v>0</v>
          </cell>
          <cell r="R1403">
            <v>0</v>
          </cell>
          <cell r="S1403">
            <v>0</v>
          </cell>
          <cell r="T1403">
            <v>0</v>
          </cell>
          <cell r="U1403">
            <v>0</v>
          </cell>
          <cell r="V1403">
            <v>0</v>
          </cell>
          <cell r="W1403">
            <v>0</v>
          </cell>
          <cell r="X1403">
            <v>0</v>
          </cell>
          <cell r="Y1403">
            <v>0</v>
          </cell>
          <cell r="Z1403">
            <v>0</v>
          </cell>
          <cell r="AA1403">
            <v>0</v>
          </cell>
          <cell r="AB1403">
            <v>0</v>
          </cell>
          <cell r="AC1403">
            <v>0</v>
          </cell>
          <cell r="AD1403">
            <v>0</v>
          </cell>
          <cell r="AE1403">
            <v>0</v>
          </cell>
          <cell r="AF1403">
            <v>0</v>
          </cell>
          <cell r="AG1403">
            <v>0</v>
          </cell>
          <cell r="AH1403">
            <v>0</v>
          </cell>
          <cell r="AI1403">
            <v>0</v>
          </cell>
          <cell r="AJ1403">
            <v>0</v>
          </cell>
          <cell r="AK1403">
            <v>0</v>
          </cell>
          <cell r="AL1403">
            <v>0</v>
          </cell>
          <cell r="AM1403">
            <v>0</v>
          </cell>
          <cell r="AN1403">
            <v>0</v>
          </cell>
          <cell r="AO1403">
            <v>0</v>
          </cell>
          <cell r="AP1403">
            <v>0</v>
          </cell>
          <cell r="AQ1403">
            <v>0</v>
          </cell>
          <cell r="AR1403">
            <v>0</v>
          </cell>
          <cell r="AS1403" t="e">
            <v>#REF!</v>
          </cell>
          <cell r="AU1403">
            <v>860521658</v>
          </cell>
          <cell r="AV1403" t="str">
            <v xml:space="preserve">PETROBRAS COLOMBIA LIMITED              </v>
          </cell>
          <cell r="AW1403">
            <v>0</v>
          </cell>
          <cell r="AX1403">
            <v>0</v>
          </cell>
          <cell r="AY1403">
            <v>0</v>
          </cell>
          <cell r="AZ1403">
            <v>52200</v>
          </cell>
          <cell r="BA1403">
            <v>52200</v>
          </cell>
          <cell r="BB1403">
            <v>0</v>
          </cell>
          <cell r="BC1403">
            <v>0</v>
          </cell>
          <cell r="BD1403">
            <v>0</v>
          </cell>
          <cell r="BE1403">
            <v>0</v>
          </cell>
          <cell r="BF1403">
            <v>0</v>
          </cell>
          <cell r="BG1403" t="str">
            <v/>
          </cell>
          <cell r="BH1403" t="str">
            <v/>
          </cell>
        </row>
        <row r="1404">
          <cell r="A1404" t="str">
            <v>2081-919</v>
          </cell>
          <cell r="B1404" t="str">
            <v xml:space="preserve">BTA-MAC CENTER COLOMBIA                           </v>
          </cell>
          <cell r="C1404">
            <v>0</v>
          </cell>
          <cell r="D1404">
            <v>0</v>
          </cell>
          <cell r="E1404">
            <v>0</v>
          </cell>
          <cell r="F1404">
            <v>0</v>
          </cell>
          <cell r="G1404">
            <v>0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0</v>
          </cell>
          <cell r="M1404">
            <v>0</v>
          </cell>
          <cell r="N1404">
            <v>0</v>
          </cell>
          <cell r="O1404">
            <v>0</v>
          </cell>
          <cell r="P1404">
            <v>0</v>
          </cell>
          <cell r="Q1404">
            <v>0</v>
          </cell>
          <cell r="R1404">
            <v>0</v>
          </cell>
          <cell r="S1404">
            <v>0</v>
          </cell>
          <cell r="T1404">
            <v>0</v>
          </cell>
          <cell r="U1404">
            <v>0</v>
          </cell>
          <cell r="V1404">
            <v>0</v>
          </cell>
          <cell r="W1404">
            <v>0</v>
          </cell>
          <cell r="X1404">
            <v>0</v>
          </cell>
          <cell r="Y1404">
            <v>0</v>
          </cell>
          <cell r="Z1404">
            <v>0</v>
          </cell>
          <cell r="AA1404">
            <v>0</v>
          </cell>
          <cell r="AB1404">
            <v>0</v>
          </cell>
          <cell r="AC1404">
            <v>0</v>
          </cell>
          <cell r="AD1404">
            <v>0</v>
          </cell>
          <cell r="AE1404">
            <v>0</v>
          </cell>
          <cell r="AF1404">
            <v>0</v>
          </cell>
          <cell r="AG1404">
            <v>0</v>
          </cell>
          <cell r="AH1404">
            <v>0</v>
          </cell>
          <cell r="AI1404">
            <v>0</v>
          </cell>
          <cell r="AJ1404">
            <v>0</v>
          </cell>
          <cell r="AK1404">
            <v>0</v>
          </cell>
          <cell r="AL1404">
            <v>0</v>
          </cell>
          <cell r="AM1404">
            <v>0</v>
          </cell>
          <cell r="AN1404">
            <v>0</v>
          </cell>
          <cell r="AO1404">
            <v>0</v>
          </cell>
          <cell r="AP1404">
            <v>0</v>
          </cell>
          <cell r="AQ1404">
            <v>0</v>
          </cell>
          <cell r="AR1404">
            <v>0</v>
          </cell>
          <cell r="AS1404" t="e">
            <v>#REF!</v>
          </cell>
          <cell r="AU1404">
            <v>900311581</v>
          </cell>
          <cell r="AV1404" t="str">
            <v xml:space="preserve">MAC CENTER COLOMBIA S.A.S.              </v>
          </cell>
          <cell r="AW1404">
            <v>0</v>
          </cell>
          <cell r="AX1404">
            <v>0</v>
          </cell>
          <cell r="AY1404">
            <v>0</v>
          </cell>
          <cell r="AZ1404">
            <v>0</v>
          </cell>
          <cell r="BA1404">
            <v>0</v>
          </cell>
          <cell r="BB1404">
            <v>0</v>
          </cell>
          <cell r="BC1404">
            <v>0</v>
          </cell>
          <cell r="BD1404">
            <v>0</v>
          </cell>
          <cell r="BE1404">
            <v>0</v>
          </cell>
          <cell r="BF1404">
            <v>0</v>
          </cell>
          <cell r="BG1404" t="str">
            <v/>
          </cell>
          <cell r="BH1404" t="str">
            <v/>
          </cell>
        </row>
        <row r="1405">
          <cell r="A1405" t="str">
            <v>2081-920</v>
          </cell>
          <cell r="B1405" t="str">
            <v xml:space="preserve">BTA-INV SEQUIAN CAFESALUD                         </v>
          </cell>
          <cell r="C1405">
            <v>0</v>
          </cell>
          <cell r="D1405">
            <v>0</v>
          </cell>
          <cell r="E1405">
            <v>0</v>
          </cell>
          <cell r="F1405">
            <v>0</v>
          </cell>
          <cell r="G1405">
            <v>0</v>
          </cell>
          <cell r="H1405">
            <v>0</v>
          </cell>
          <cell r="I1405">
            <v>0</v>
          </cell>
          <cell r="J1405">
            <v>0</v>
          </cell>
          <cell r="K1405">
            <v>0</v>
          </cell>
          <cell r="L1405">
            <v>0</v>
          </cell>
          <cell r="M1405">
            <v>0</v>
          </cell>
          <cell r="N1405">
            <v>0</v>
          </cell>
          <cell r="O1405">
            <v>0</v>
          </cell>
          <cell r="P1405">
            <v>0</v>
          </cell>
          <cell r="Q1405">
            <v>0</v>
          </cell>
          <cell r="R1405">
            <v>0</v>
          </cell>
          <cell r="S1405">
            <v>0</v>
          </cell>
          <cell r="T1405">
            <v>0</v>
          </cell>
          <cell r="U1405">
            <v>0</v>
          </cell>
          <cell r="V1405">
            <v>0</v>
          </cell>
          <cell r="W1405">
            <v>0</v>
          </cell>
          <cell r="X1405">
            <v>0</v>
          </cell>
          <cell r="Y1405">
            <v>0</v>
          </cell>
          <cell r="Z1405">
            <v>0</v>
          </cell>
          <cell r="AA1405">
            <v>0</v>
          </cell>
          <cell r="AB1405">
            <v>0</v>
          </cell>
          <cell r="AC1405">
            <v>0</v>
          </cell>
          <cell r="AD1405">
            <v>0</v>
          </cell>
          <cell r="AE1405">
            <v>0</v>
          </cell>
          <cell r="AF1405">
            <v>0</v>
          </cell>
          <cell r="AG1405">
            <v>0</v>
          </cell>
          <cell r="AH1405">
            <v>0</v>
          </cell>
          <cell r="AI1405">
            <v>0</v>
          </cell>
          <cell r="AJ1405">
            <v>0</v>
          </cell>
          <cell r="AK1405">
            <v>0</v>
          </cell>
          <cell r="AL1405">
            <v>0</v>
          </cell>
          <cell r="AM1405">
            <v>0</v>
          </cell>
          <cell r="AN1405">
            <v>0</v>
          </cell>
          <cell r="AO1405">
            <v>0</v>
          </cell>
          <cell r="AP1405">
            <v>0</v>
          </cell>
          <cell r="AQ1405">
            <v>0</v>
          </cell>
          <cell r="AR1405">
            <v>0</v>
          </cell>
          <cell r="AS1405" t="e">
            <v>#REF!</v>
          </cell>
          <cell r="AU1405" t="str">
            <v/>
          </cell>
          <cell r="AV1405" t="str">
            <v/>
          </cell>
          <cell r="AW1405">
            <v>0</v>
          </cell>
          <cell r="AX1405">
            <v>0</v>
          </cell>
          <cell r="AY1405">
            <v>0</v>
          </cell>
          <cell r="AZ1405">
            <v>0</v>
          </cell>
          <cell r="BA1405">
            <v>0</v>
          </cell>
          <cell r="BB1405">
            <v>0</v>
          </cell>
          <cell r="BC1405">
            <v>0</v>
          </cell>
          <cell r="BD1405">
            <v>0</v>
          </cell>
          <cell r="BE1405">
            <v>0</v>
          </cell>
          <cell r="BF1405">
            <v>0</v>
          </cell>
          <cell r="BG1405" t="str">
            <v/>
          </cell>
          <cell r="BH1405" t="str">
            <v/>
          </cell>
        </row>
        <row r="1406">
          <cell r="A1406" t="str">
            <v>2081-921</v>
          </cell>
          <cell r="B1406" t="str">
            <v xml:space="preserve">UBATE-WEATHERFORD                                 </v>
          </cell>
          <cell r="C1406">
            <v>0</v>
          </cell>
          <cell r="D1406">
            <v>0</v>
          </cell>
          <cell r="E1406">
            <v>0</v>
          </cell>
          <cell r="F1406">
            <v>0</v>
          </cell>
          <cell r="G1406">
            <v>0</v>
          </cell>
          <cell r="H1406">
            <v>0</v>
          </cell>
          <cell r="I1406">
            <v>0</v>
          </cell>
          <cell r="J1406">
            <v>0</v>
          </cell>
          <cell r="K1406">
            <v>0</v>
          </cell>
          <cell r="L1406">
            <v>0</v>
          </cell>
          <cell r="M1406">
            <v>0</v>
          </cell>
          <cell r="N1406">
            <v>0</v>
          </cell>
          <cell r="O1406">
            <v>0</v>
          </cell>
          <cell r="P1406">
            <v>0</v>
          </cell>
          <cell r="Q1406">
            <v>0</v>
          </cell>
          <cell r="R1406">
            <v>0</v>
          </cell>
          <cell r="S1406">
            <v>0</v>
          </cell>
          <cell r="T1406">
            <v>0</v>
          </cell>
          <cell r="U1406">
            <v>0</v>
          </cell>
          <cell r="V1406">
            <v>0</v>
          </cell>
          <cell r="W1406">
            <v>0</v>
          </cell>
          <cell r="X1406">
            <v>0</v>
          </cell>
          <cell r="Y1406">
            <v>0</v>
          </cell>
          <cell r="Z1406">
            <v>0</v>
          </cell>
          <cell r="AA1406">
            <v>0</v>
          </cell>
          <cell r="AB1406">
            <v>0</v>
          </cell>
          <cell r="AC1406">
            <v>0</v>
          </cell>
          <cell r="AD1406">
            <v>0</v>
          </cell>
          <cell r="AE1406">
            <v>0</v>
          </cell>
          <cell r="AF1406">
            <v>0</v>
          </cell>
          <cell r="AG1406">
            <v>0</v>
          </cell>
          <cell r="AH1406">
            <v>0</v>
          </cell>
          <cell r="AI1406">
            <v>0</v>
          </cell>
          <cell r="AJ1406">
            <v>0</v>
          </cell>
          <cell r="AK1406">
            <v>0</v>
          </cell>
          <cell r="AL1406">
            <v>0</v>
          </cell>
          <cell r="AM1406">
            <v>0</v>
          </cell>
          <cell r="AN1406">
            <v>0</v>
          </cell>
          <cell r="AO1406">
            <v>0</v>
          </cell>
          <cell r="AP1406">
            <v>0</v>
          </cell>
          <cell r="AQ1406">
            <v>0</v>
          </cell>
          <cell r="AR1406">
            <v>0</v>
          </cell>
          <cell r="AS1406" t="e">
            <v>#REF!</v>
          </cell>
          <cell r="AU1406">
            <v>800230209</v>
          </cell>
          <cell r="AV1406" t="str">
            <v xml:space="preserve">WEATHERFORD COLOMBIA LIMITED            </v>
          </cell>
          <cell r="AW1406">
            <v>0</v>
          </cell>
          <cell r="AX1406">
            <v>0</v>
          </cell>
          <cell r="AY1406">
            <v>0</v>
          </cell>
          <cell r="AZ1406">
            <v>0</v>
          </cell>
          <cell r="BA1406">
            <v>0</v>
          </cell>
          <cell r="BB1406">
            <v>0</v>
          </cell>
          <cell r="BC1406">
            <v>0</v>
          </cell>
          <cell r="BD1406">
            <v>0</v>
          </cell>
          <cell r="BE1406">
            <v>0</v>
          </cell>
          <cell r="BF1406">
            <v>0</v>
          </cell>
          <cell r="BG1406" t="str">
            <v/>
          </cell>
          <cell r="BH1406" t="str">
            <v/>
          </cell>
        </row>
        <row r="1407">
          <cell r="A1407" t="str">
            <v>2081-922</v>
          </cell>
          <cell r="B1407" t="str">
            <v xml:space="preserve">BTA-CC GRAN ESTACION                              </v>
          </cell>
          <cell r="C1407">
            <v>0</v>
          </cell>
          <cell r="D1407">
            <v>0</v>
          </cell>
          <cell r="E1407">
            <v>0</v>
          </cell>
          <cell r="F1407">
            <v>0</v>
          </cell>
          <cell r="G1407">
            <v>0</v>
          </cell>
          <cell r="H1407">
            <v>0</v>
          </cell>
          <cell r="I1407">
            <v>0</v>
          </cell>
          <cell r="J1407">
            <v>0</v>
          </cell>
          <cell r="K1407">
            <v>0</v>
          </cell>
          <cell r="L1407">
            <v>0</v>
          </cell>
          <cell r="M1407">
            <v>0</v>
          </cell>
          <cell r="N1407">
            <v>0</v>
          </cell>
          <cell r="O1407">
            <v>0</v>
          </cell>
          <cell r="P1407">
            <v>0</v>
          </cell>
          <cell r="Q1407">
            <v>0</v>
          </cell>
          <cell r="R1407">
            <v>0</v>
          </cell>
          <cell r="S1407">
            <v>0</v>
          </cell>
          <cell r="T1407">
            <v>0</v>
          </cell>
          <cell r="U1407">
            <v>0</v>
          </cell>
          <cell r="V1407">
            <v>0</v>
          </cell>
          <cell r="W1407">
            <v>0</v>
          </cell>
          <cell r="X1407">
            <v>0</v>
          </cell>
          <cell r="Y1407">
            <v>0</v>
          </cell>
          <cell r="Z1407">
            <v>0</v>
          </cell>
          <cell r="AA1407">
            <v>0</v>
          </cell>
          <cell r="AB1407">
            <v>0</v>
          </cell>
          <cell r="AC1407">
            <v>0</v>
          </cell>
          <cell r="AD1407">
            <v>0</v>
          </cell>
          <cell r="AE1407">
            <v>0</v>
          </cell>
          <cell r="AF1407">
            <v>0</v>
          </cell>
          <cell r="AG1407">
            <v>0</v>
          </cell>
          <cell r="AH1407">
            <v>0</v>
          </cell>
          <cell r="AI1407">
            <v>0</v>
          </cell>
          <cell r="AJ1407">
            <v>0</v>
          </cell>
          <cell r="AK1407">
            <v>0</v>
          </cell>
          <cell r="AL1407">
            <v>0</v>
          </cell>
          <cell r="AM1407">
            <v>0</v>
          </cell>
          <cell r="AN1407">
            <v>0</v>
          </cell>
          <cell r="AO1407">
            <v>0</v>
          </cell>
          <cell r="AP1407">
            <v>0</v>
          </cell>
          <cell r="AQ1407">
            <v>0</v>
          </cell>
          <cell r="AR1407">
            <v>0</v>
          </cell>
          <cell r="AS1407" t="e">
            <v>#REF!</v>
          </cell>
          <cell r="AU1407">
            <v>900146950</v>
          </cell>
          <cell r="AV1407" t="str">
            <v xml:space="preserve">GRAN ESTACION CENTRO COMERCIAL P.H.     </v>
          </cell>
          <cell r="AW1407">
            <v>0</v>
          </cell>
          <cell r="AX1407">
            <v>0</v>
          </cell>
          <cell r="AY1407">
            <v>0</v>
          </cell>
          <cell r="AZ1407">
            <v>0</v>
          </cell>
          <cell r="BA1407">
            <v>0</v>
          </cell>
          <cell r="BB1407">
            <v>0</v>
          </cell>
          <cell r="BC1407">
            <v>0</v>
          </cell>
          <cell r="BD1407">
            <v>0</v>
          </cell>
          <cell r="BE1407">
            <v>0</v>
          </cell>
          <cell r="BF1407">
            <v>0</v>
          </cell>
          <cell r="BG1407" t="str">
            <v/>
          </cell>
          <cell r="BH1407" t="str">
            <v/>
          </cell>
        </row>
        <row r="1408">
          <cell r="A1408" t="str">
            <v>2081-923</v>
          </cell>
          <cell r="B1408" t="str">
            <v xml:space="preserve">UBATE-WEATHERFORD PLANTA                          </v>
          </cell>
          <cell r="C1408">
            <v>0</v>
          </cell>
          <cell r="D1408">
            <v>0</v>
          </cell>
          <cell r="E1408">
            <v>0</v>
          </cell>
          <cell r="F1408">
            <v>0</v>
          </cell>
          <cell r="G1408">
            <v>0</v>
          </cell>
          <cell r="H1408">
            <v>0</v>
          </cell>
          <cell r="I1408">
            <v>0</v>
          </cell>
          <cell r="J1408">
            <v>0</v>
          </cell>
          <cell r="K1408">
            <v>0</v>
          </cell>
          <cell r="L1408">
            <v>0</v>
          </cell>
          <cell r="M1408">
            <v>0</v>
          </cell>
          <cell r="N1408">
            <v>0</v>
          </cell>
          <cell r="O1408">
            <v>0</v>
          </cell>
          <cell r="P1408">
            <v>0</v>
          </cell>
          <cell r="Q1408">
            <v>0</v>
          </cell>
          <cell r="R1408">
            <v>0</v>
          </cell>
          <cell r="S1408">
            <v>0</v>
          </cell>
          <cell r="T1408">
            <v>0</v>
          </cell>
          <cell r="U1408">
            <v>0</v>
          </cell>
          <cell r="V1408">
            <v>0</v>
          </cell>
          <cell r="W1408">
            <v>0</v>
          </cell>
          <cell r="X1408">
            <v>0</v>
          </cell>
          <cell r="Y1408">
            <v>0</v>
          </cell>
          <cell r="Z1408">
            <v>0</v>
          </cell>
          <cell r="AA1408">
            <v>0</v>
          </cell>
          <cell r="AB1408">
            <v>0</v>
          </cell>
          <cell r="AC1408">
            <v>0</v>
          </cell>
          <cell r="AD1408">
            <v>0</v>
          </cell>
          <cell r="AE1408">
            <v>0</v>
          </cell>
          <cell r="AF1408">
            <v>0</v>
          </cell>
          <cell r="AG1408">
            <v>0</v>
          </cell>
          <cell r="AH1408">
            <v>0</v>
          </cell>
          <cell r="AI1408">
            <v>0</v>
          </cell>
          <cell r="AJ1408">
            <v>0</v>
          </cell>
          <cell r="AK1408">
            <v>0</v>
          </cell>
          <cell r="AL1408">
            <v>0</v>
          </cell>
          <cell r="AM1408">
            <v>0</v>
          </cell>
          <cell r="AN1408">
            <v>0</v>
          </cell>
          <cell r="AO1408">
            <v>0</v>
          </cell>
          <cell r="AP1408">
            <v>0</v>
          </cell>
          <cell r="AQ1408">
            <v>0</v>
          </cell>
          <cell r="AR1408">
            <v>0</v>
          </cell>
          <cell r="AS1408" t="e">
            <v>#REF!</v>
          </cell>
          <cell r="AU1408">
            <v>800230209</v>
          </cell>
          <cell r="AV1408" t="str">
            <v xml:space="preserve">WEATHERFORD COLOMBIA LIMITED            </v>
          </cell>
          <cell r="AW1408">
            <v>0</v>
          </cell>
          <cell r="AX1408">
            <v>0</v>
          </cell>
          <cell r="AY1408">
            <v>0</v>
          </cell>
          <cell r="AZ1408">
            <v>0</v>
          </cell>
          <cell r="BA1408">
            <v>0</v>
          </cell>
          <cell r="BB1408">
            <v>0</v>
          </cell>
          <cell r="BC1408">
            <v>0</v>
          </cell>
          <cell r="BD1408">
            <v>0</v>
          </cell>
          <cell r="BE1408">
            <v>0</v>
          </cell>
          <cell r="BF1408">
            <v>0</v>
          </cell>
          <cell r="BG1408" t="str">
            <v/>
          </cell>
          <cell r="BH1408" t="str">
            <v/>
          </cell>
        </row>
        <row r="1409">
          <cell r="A1409" t="str">
            <v>2081-925</v>
          </cell>
          <cell r="B1409" t="str">
            <v xml:space="preserve">BTA-HELICENTRO                                    </v>
          </cell>
          <cell r="C1409">
            <v>0</v>
          </cell>
          <cell r="D1409">
            <v>0</v>
          </cell>
          <cell r="E1409">
            <v>0</v>
          </cell>
          <cell r="F1409">
            <v>0</v>
          </cell>
          <cell r="G1409">
            <v>0</v>
          </cell>
          <cell r="H1409">
            <v>0</v>
          </cell>
          <cell r="I1409">
            <v>0</v>
          </cell>
          <cell r="J1409">
            <v>0</v>
          </cell>
          <cell r="K1409">
            <v>0</v>
          </cell>
          <cell r="L1409">
            <v>0</v>
          </cell>
          <cell r="M1409">
            <v>0</v>
          </cell>
          <cell r="N1409">
            <v>0</v>
          </cell>
          <cell r="O1409">
            <v>0</v>
          </cell>
          <cell r="P1409">
            <v>0</v>
          </cell>
          <cell r="Q1409">
            <v>0</v>
          </cell>
          <cell r="R1409">
            <v>0</v>
          </cell>
          <cell r="S1409">
            <v>0</v>
          </cell>
          <cell r="T1409">
            <v>0</v>
          </cell>
          <cell r="U1409">
            <v>0</v>
          </cell>
          <cell r="V1409">
            <v>0</v>
          </cell>
          <cell r="W1409">
            <v>0</v>
          </cell>
          <cell r="X1409">
            <v>0</v>
          </cell>
          <cell r="Y1409">
            <v>0</v>
          </cell>
          <cell r="Z1409">
            <v>0</v>
          </cell>
          <cell r="AA1409">
            <v>0</v>
          </cell>
          <cell r="AB1409">
            <v>0</v>
          </cell>
          <cell r="AC1409">
            <v>0</v>
          </cell>
          <cell r="AD1409">
            <v>0</v>
          </cell>
          <cell r="AE1409">
            <v>0</v>
          </cell>
          <cell r="AF1409">
            <v>0</v>
          </cell>
          <cell r="AG1409">
            <v>0</v>
          </cell>
          <cell r="AH1409">
            <v>0</v>
          </cell>
          <cell r="AI1409">
            <v>0</v>
          </cell>
          <cell r="AJ1409">
            <v>0</v>
          </cell>
          <cell r="AK1409">
            <v>0</v>
          </cell>
          <cell r="AL1409">
            <v>0</v>
          </cell>
          <cell r="AM1409">
            <v>0</v>
          </cell>
          <cell r="AN1409">
            <v>0</v>
          </cell>
          <cell r="AO1409">
            <v>0</v>
          </cell>
          <cell r="AP1409">
            <v>0</v>
          </cell>
          <cell r="AQ1409">
            <v>0</v>
          </cell>
          <cell r="AR1409">
            <v>0</v>
          </cell>
          <cell r="AS1409" t="e">
            <v>#REF!</v>
          </cell>
          <cell r="AU1409" t="str">
            <v/>
          </cell>
          <cell r="AV1409" t="str">
            <v/>
          </cell>
          <cell r="AW1409">
            <v>0</v>
          </cell>
          <cell r="AX1409">
            <v>0</v>
          </cell>
          <cell r="AY1409">
            <v>0</v>
          </cell>
          <cell r="AZ1409">
            <v>0</v>
          </cell>
          <cell r="BA1409">
            <v>0</v>
          </cell>
          <cell r="BB1409">
            <v>0</v>
          </cell>
          <cell r="BC1409">
            <v>0</v>
          </cell>
          <cell r="BD1409">
            <v>0</v>
          </cell>
          <cell r="BE1409">
            <v>0</v>
          </cell>
          <cell r="BF1409">
            <v>0</v>
          </cell>
          <cell r="BG1409" t="str">
            <v/>
          </cell>
          <cell r="BH1409" t="str">
            <v/>
          </cell>
        </row>
        <row r="1410">
          <cell r="A1410" t="str">
            <v>2081-926</v>
          </cell>
          <cell r="B1410" t="str">
            <v xml:space="preserve">BTA-DRUMMOND CAFETERIA                            </v>
          </cell>
          <cell r="C1410">
            <v>0</v>
          </cell>
          <cell r="D1410">
            <v>0</v>
          </cell>
          <cell r="E1410">
            <v>0</v>
          </cell>
          <cell r="F1410">
            <v>0</v>
          </cell>
          <cell r="G1410">
            <v>0</v>
          </cell>
          <cell r="H1410">
            <v>0</v>
          </cell>
          <cell r="I1410">
            <v>0</v>
          </cell>
          <cell r="J1410">
            <v>0</v>
          </cell>
          <cell r="K1410">
            <v>0</v>
          </cell>
          <cell r="L1410">
            <v>0</v>
          </cell>
          <cell r="M1410">
            <v>0</v>
          </cell>
          <cell r="N1410">
            <v>0</v>
          </cell>
          <cell r="O1410">
            <v>0</v>
          </cell>
          <cell r="P1410">
            <v>0</v>
          </cell>
          <cell r="Q1410">
            <v>0</v>
          </cell>
          <cell r="R1410">
            <v>0</v>
          </cell>
          <cell r="S1410">
            <v>0</v>
          </cell>
          <cell r="T1410">
            <v>0</v>
          </cell>
          <cell r="U1410">
            <v>0</v>
          </cell>
          <cell r="V1410">
            <v>0</v>
          </cell>
          <cell r="W1410">
            <v>0</v>
          </cell>
          <cell r="X1410">
            <v>0</v>
          </cell>
          <cell r="Y1410">
            <v>0</v>
          </cell>
          <cell r="Z1410">
            <v>0</v>
          </cell>
          <cell r="AA1410">
            <v>0</v>
          </cell>
          <cell r="AB1410">
            <v>0</v>
          </cell>
          <cell r="AC1410">
            <v>0</v>
          </cell>
          <cell r="AD1410">
            <v>0</v>
          </cell>
          <cell r="AE1410">
            <v>0</v>
          </cell>
          <cell r="AF1410">
            <v>0</v>
          </cell>
          <cell r="AG1410">
            <v>0</v>
          </cell>
          <cell r="AH1410">
            <v>0</v>
          </cell>
          <cell r="AI1410">
            <v>0</v>
          </cell>
          <cell r="AJ1410">
            <v>0</v>
          </cell>
          <cell r="AK1410">
            <v>0</v>
          </cell>
          <cell r="AL1410">
            <v>0</v>
          </cell>
          <cell r="AM1410">
            <v>0</v>
          </cell>
          <cell r="AN1410">
            <v>0</v>
          </cell>
          <cell r="AO1410">
            <v>0</v>
          </cell>
          <cell r="AP1410">
            <v>0</v>
          </cell>
          <cell r="AQ1410">
            <v>0</v>
          </cell>
          <cell r="AR1410">
            <v>0</v>
          </cell>
          <cell r="AS1410" t="e">
            <v>#REF!</v>
          </cell>
          <cell r="AU1410">
            <v>800021308</v>
          </cell>
          <cell r="AV1410" t="str">
            <v xml:space="preserve">DRUMMOND LTD                            </v>
          </cell>
          <cell r="AW1410">
            <v>0</v>
          </cell>
          <cell r="AX1410">
            <v>0</v>
          </cell>
          <cell r="AY1410">
            <v>0</v>
          </cell>
          <cell r="AZ1410">
            <v>0</v>
          </cell>
          <cell r="BA1410">
            <v>0</v>
          </cell>
          <cell r="BB1410">
            <v>0</v>
          </cell>
          <cell r="BC1410">
            <v>0</v>
          </cell>
          <cell r="BD1410">
            <v>0</v>
          </cell>
          <cell r="BE1410">
            <v>0</v>
          </cell>
          <cell r="BF1410">
            <v>0</v>
          </cell>
          <cell r="BG1410" t="str">
            <v/>
          </cell>
          <cell r="BH1410" t="str">
            <v/>
          </cell>
        </row>
        <row r="1411">
          <cell r="A1411" t="str">
            <v>2081-927</v>
          </cell>
          <cell r="B1411" t="str">
            <v xml:space="preserve">BTA-ARIAS SERNA SARAVIA                           </v>
          </cell>
          <cell r="C1411">
            <v>0</v>
          </cell>
          <cell r="D1411">
            <v>0</v>
          </cell>
          <cell r="E1411">
            <v>0</v>
          </cell>
          <cell r="F1411">
            <v>0</v>
          </cell>
          <cell r="G1411">
            <v>0</v>
          </cell>
          <cell r="H1411">
            <v>0</v>
          </cell>
          <cell r="I1411">
            <v>0</v>
          </cell>
          <cell r="J1411">
            <v>0</v>
          </cell>
          <cell r="K1411">
            <v>0</v>
          </cell>
          <cell r="L1411">
            <v>0</v>
          </cell>
          <cell r="M1411">
            <v>0</v>
          </cell>
          <cell r="N1411">
            <v>0</v>
          </cell>
          <cell r="O1411">
            <v>0</v>
          </cell>
          <cell r="P1411">
            <v>0</v>
          </cell>
          <cell r="Q1411">
            <v>0</v>
          </cell>
          <cell r="R1411">
            <v>0</v>
          </cell>
          <cell r="S1411">
            <v>0</v>
          </cell>
          <cell r="T1411">
            <v>0</v>
          </cell>
          <cell r="U1411">
            <v>0</v>
          </cell>
          <cell r="V1411">
            <v>0</v>
          </cell>
          <cell r="W1411">
            <v>0</v>
          </cell>
          <cell r="X1411">
            <v>0</v>
          </cell>
          <cell r="Y1411">
            <v>0</v>
          </cell>
          <cell r="Z1411">
            <v>0</v>
          </cell>
          <cell r="AA1411">
            <v>0</v>
          </cell>
          <cell r="AB1411">
            <v>0</v>
          </cell>
          <cell r="AC1411">
            <v>0</v>
          </cell>
          <cell r="AD1411">
            <v>0</v>
          </cell>
          <cell r="AE1411">
            <v>0</v>
          </cell>
          <cell r="AF1411">
            <v>0</v>
          </cell>
          <cell r="AG1411">
            <v>0</v>
          </cell>
          <cell r="AH1411">
            <v>0</v>
          </cell>
          <cell r="AI1411">
            <v>0</v>
          </cell>
          <cell r="AJ1411">
            <v>0</v>
          </cell>
          <cell r="AK1411">
            <v>0</v>
          </cell>
          <cell r="AL1411">
            <v>0</v>
          </cell>
          <cell r="AM1411">
            <v>0</v>
          </cell>
          <cell r="AN1411">
            <v>0</v>
          </cell>
          <cell r="AO1411">
            <v>0</v>
          </cell>
          <cell r="AP1411">
            <v>0</v>
          </cell>
          <cell r="AQ1411">
            <v>0</v>
          </cell>
          <cell r="AR1411">
            <v>0</v>
          </cell>
          <cell r="AS1411" t="e">
            <v>#REF!</v>
          </cell>
          <cell r="AU1411">
            <v>860062854</v>
          </cell>
          <cell r="AV1411" t="str">
            <v xml:space="preserve">ARIAS SERNA Y SARAVIA SAS               </v>
          </cell>
          <cell r="AW1411">
            <v>0</v>
          </cell>
          <cell r="AX1411">
            <v>0</v>
          </cell>
          <cell r="AY1411">
            <v>0</v>
          </cell>
          <cell r="AZ1411">
            <v>0</v>
          </cell>
          <cell r="BA1411">
            <v>0</v>
          </cell>
          <cell r="BB1411">
            <v>0</v>
          </cell>
          <cell r="BC1411">
            <v>0</v>
          </cell>
          <cell r="BD1411">
            <v>0</v>
          </cell>
          <cell r="BE1411">
            <v>0</v>
          </cell>
          <cell r="BF1411">
            <v>0</v>
          </cell>
          <cell r="BG1411" t="str">
            <v/>
          </cell>
          <cell r="BH1411" t="str">
            <v/>
          </cell>
        </row>
        <row r="1412">
          <cell r="A1412" t="str">
            <v>2081-928</v>
          </cell>
          <cell r="B1412" t="str">
            <v xml:space="preserve">BTA-COMUNICAN                                     </v>
          </cell>
          <cell r="C1412">
            <v>0</v>
          </cell>
          <cell r="D1412">
            <v>0</v>
          </cell>
          <cell r="E1412">
            <v>0</v>
          </cell>
          <cell r="F1412">
            <v>0</v>
          </cell>
          <cell r="G1412">
            <v>0</v>
          </cell>
          <cell r="H1412">
            <v>0</v>
          </cell>
          <cell r="I1412">
            <v>0</v>
          </cell>
          <cell r="J1412">
            <v>0</v>
          </cell>
          <cell r="K1412">
            <v>0</v>
          </cell>
          <cell r="L1412">
            <v>0</v>
          </cell>
          <cell r="M1412">
            <v>0</v>
          </cell>
          <cell r="N1412">
            <v>0</v>
          </cell>
          <cell r="O1412">
            <v>0</v>
          </cell>
          <cell r="P1412">
            <v>0</v>
          </cell>
          <cell r="Q1412">
            <v>0</v>
          </cell>
          <cell r="R1412">
            <v>0</v>
          </cell>
          <cell r="S1412">
            <v>0</v>
          </cell>
          <cell r="T1412">
            <v>0</v>
          </cell>
          <cell r="U1412">
            <v>0</v>
          </cell>
          <cell r="V1412">
            <v>0</v>
          </cell>
          <cell r="W1412">
            <v>0</v>
          </cell>
          <cell r="X1412">
            <v>0</v>
          </cell>
          <cell r="Y1412">
            <v>0</v>
          </cell>
          <cell r="Z1412">
            <v>0</v>
          </cell>
          <cell r="AA1412">
            <v>0</v>
          </cell>
          <cell r="AB1412">
            <v>0</v>
          </cell>
          <cell r="AC1412">
            <v>0</v>
          </cell>
          <cell r="AD1412">
            <v>0</v>
          </cell>
          <cell r="AE1412">
            <v>0</v>
          </cell>
          <cell r="AF1412">
            <v>0</v>
          </cell>
          <cell r="AG1412">
            <v>0</v>
          </cell>
          <cell r="AH1412">
            <v>0</v>
          </cell>
          <cell r="AI1412">
            <v>0</v>
          </cell>
          <cell r="AJ1412">
            <v>0</v>
          </cell>
          <cell r="AK1412">
            <v>0</v>
          </cell>
          <cell r="AL1412">
            <v>0</v>
          </cell>
          <cell r="AM1412">
            <v>0</v>
          </cell>
          <cell r="AN1412">
            <v>0</v>
          </cell>
          <cell r="AO1412">
            <v>0</v>
          </cell>
          <cell r="AP1412">
            <v>0</v>
          </cell>
          <cell r="AQ1412">
            <v>0</v>
          </cell>
          <cell r="AR1412">
            <v>0</v>
          </cell>
          <cell r="AS1412" t="e">
            <v>#REF!</v>
          </cell>
          <cell r="AU1412">
            <v>860007590</v>
          </cell>
          <cell r="AV1412" t="str">
            <v xml:space="preserve">COMUNICAN S.A.                          </v>
          </cell>
          <cell r="AW1412">
            <v>0</v>
          </cell>
          <cell r="AX1412">
            <v>0</v>
          </cell>
          <cell r="AY1412">
            <v>0</v>
          </cell>
          <cell r="AZ1412">
            <v>0</v>
          </cell>
          <cell r="BA1412">
            <v>0</v>
          </cell>
          <cell r="BB1412">
            <v>0</v>
          </cell>
          <cell r="BC1412">
            <v>0</v>
          </cell>
          <cell r="BD1412">
            <v>0</v>
          </cell>
          <cell r="BE1412">
            <v>0</v>
          </cell>
          <cell r="BF1412">
            <v>0</v>
          </cell>
          <cell r="BG1412" t="str">
            <v/>
          </cell>
          <cell r="BH1412" t="str">
            <v/>
          </cell>
        </row>
        <row r="1413">
          <cell r="A1413" t="str">
            <v>2081-929</v>
          </cell>
          <cell r="B1413" t="str">
            <v xml:space="preserve">BTA-CC SANTA FE                                   </v>
          </cell>
          <cell r="C1413">
            <v>0</v>
          </cell>
          <cell r="D1413">
            <v>0</v>
          </cell>
          <cell r="E1413">
            <v>0</v>
          </cell>
          <cell r="F1413">
            <v>0</v>
          </cell>
          <cell r="G1413">
            <v>0</v>
          </cell>
          <cell r="H1413">
            <v>0</v>
          </cell>
          <cell r="I1413">
            <v>0</v>
          </cell>
          <cell r="J1413">
            <v>0</v>
          </cell>
          <cell r="K1413">
            <v>0</v>
          </cell>
          <cell r="L1413">
            <v>0</v>
          </cell>
          <cell r="M1413">
            <v>0</v>
          </cell>
          <cell r="N1413">
            <v>0</v>
          </cell>
          <cell r="O1413">
            <v>0</v>
          </cell>
          <cell r="P1413">
            <v>0</v>
          </cell>
          <cell r="Q1413">
            <v>0</v>
          </cell>
          <cell r="R1413">
            <v>0</v>
          </cell>
          <cell r="S1413">
            <v>0</v>
          </cell>
          <cell r="T1413">
            <v>0</v>
          </cell>
          <cell r="U1413">
            <v>0</v>
          </cell>
          <cell r="V1413">
            <v>0</v>
          </cell>
          <cell r="W1413">
            <v>0</v>
          </cell>
          <cell r="X1413">
            <v>0</v>
          </cell>
          <cell r="Y1413">
            <v>0</v>
          </cell>
          <cell r="Z1413">
            <v>0</v>
          </cell>
          <cell r="AA1413">
            <v>0</v>
          </cell>
          <cell r="AB1413">
            <v>0</v>
          </cell>
          <cell r="AC1413">
            <v>0</v>
          </cell>
          <cell r="AD1413">
            <v>0</v>
          </cell>
          <cell r="AE1413">
            <v>0</v>
          </cell>
          <cell r="AF1413">
            <v>0</v>
          </cell>
          <cell r="AG1413">
            <v>0</v>
          </cell>
          <cell r="AH1413">
            <v>0</v>
          </cell>
          <cell r="AI1413">
            <v>0</v>
          </cell>
          <cell r="AJ1413">
            <v>0</v>
          </cell>
          <cell r="AK1413">
            <v>0</v>
          </cell>
          <cell r="AL1413">
            <v>0</v>
          </cell>
          <cell r="AM1413">
            <v>0</v>
          </cell>
          <cell r="AN1413">
            <v>0</v>
          </cell>
          <cell r="AO1413">
            <v>0</v>
          </cell>
          <cell r="AP1413">
            <v>0</v>
          </cell>
          <cell r="AQ1413">
            <v>0</v>
          </cell>
          <cell r="AR1413">
            <v>0</v>
          </cell>
          <cell r="AS1413" t="e">
            <v>#REF!</v>
          </cell>
          <cell r="AU1413">
            <v>900083038</v>
          </cell>
          <cell r="AV1413" t="str">
            <v xml:space="preserve">CENTRO COMERCIAL SANTAFE                </v>
          </cell>
          <cell r="AW1413">
            <v>0</v>
          </cell>
          <cell r="AX1413">
            <v>0</v>
          </cell>
          <cell r="AY1413">
            <v>0</v>
          </cell>
          <cell r="AZ1413">
            <v>0</v>
          </cell>
          <cell r="BA1413">
            <v>0</v>
          </cell>
          <cell r="BB1413">
            <v>0</v>
          </cell>
          <cell r="BC1413">
            <v>0</v>
          </cell>
          <cell r="BD1413">
            <v>0</v>
          </cell>
          <cell r="BE1413">
            <v>0</v>
          </cell>
          <cell r="BF1413">
            <v>0</v>
          </cell>
          <cell r="BG1413" t="str">
            <v/>
          </cell>
          <cell r="BH1413" t="str">
            <v/>
          </cell>
        </row>
        <row r="1414">
          <cell r="A1414" t="str">
            <v>2081-930</v>
          </cell>
          <cell r="B1414" t="str">
            <v xml:space="preserve">BTA-EDUPARQUES                                    </v>
          </cell>
          <cell r="C1414">
            <v>0</v>
          </cell>
          <cell r="D1414">
            <v>0</v>
          </cell>
          <cell r="E1414">
            <v>0</v>
          </cell>
          <cell r="F1414">
            <v>0</v>
          </cell>
          <cell r="G1414">
            <v>0</v>
          </cell>
          <cell r="H1414">
            <v>0</v>
          </cell>
          <cell r="I1414">
            <v>0</v>
          </cell>
          <cell r="J1414">
            <v>0</v>
          </cell>
          <cell r="K1414">
            <v>0</v>
          </cell>
          <cell r="L1414">
            <v>0</v>
          </cell>
          <cell r="M1414">
            <v>0</v>
          </cell>
          <cell r="N1414">
            <v>0</v>
          </cell>
          <cell r="O1414">
            <v>0</v>
          </cell>
          <cell r="P1414">
            <v>0</v>
          </cell>
          <cell r="Q1414">
            <v>0</v>
          </cell>
          <cell r="R1414">
            <v>0</v>
          </cell>
          <cell r="S1414">
            <v>0</v>
          </cell>
          <cell r="T1414">
            <v>0</v>
          </cell>
          <cell r="U1414">
            <v>0</v>
          </cell>
          <cell r="V1414">
            <v>0</v>
          </cell>
          <cell r="W1414">
            <v>0</v>
          </cell>
          <cell r="X1414">
            <v>0</v>
          </cell>
          <cell r="Y1414">
            <v>0</v>
          </cell>
          <cell r="Z1414">
            <v>0</v>
          </cell>
          <cell r="AA1414">
            <v>0</v>
          </cell>
          <cell r="AB1414">
            <v>0</v>
          </cell>
          <cell r="AC1414">
            <v>0</v>
          </cell>
          <cell r="AD1414">
            <v>0</v>
          </cell>
          <cell r="AE1414">
            <v>0</v>
          </cell>
          <cell r="AF1414">
            <v>0</v>
          </cell>
          <cell r="AG1414">
            <v>0</v>
          </cell>
          <cell r="AH1414">
            <v>0</v>
          </cell>
          <cell r="AI1414">
            <v>0</v>
          </cell>
          <cell r="AJ1414">
            <v>0</v>
          </cell>
          <cell r="AK1414">
            <v>0</v>
          </cell>
          <cell r="AL1414">
            <v>0</v>
          </cell>
          <cell r="AM1414">
            <v>0</v>
          </cell>
          <cell r="AN1414">
            <v>0</v>
          </cell>
          <cell r="AO1414">
            <v>0</v>
          </cell>
          <cell r="AP1414">
            <v>0</v>
          </cell>
          <cell r="AQ1414">
            <v>0</v>
          </cell>
          <cell r="AR1414">
            <v>0</v>
          </cell>
          <cell r="AS1414" t="e">
            <v>#REF!</v>
          </cell>
          <cell r="AU1414">
            <v>900033567</v>
          </cell>
          <cell r="AV1414" t="str">
            <v xml:space="preserve">EDUPARQUES S.A.                         </v>
          </cell>
          <cell r="AW1414">
            <v>0</v>
          </cell>
          <cell r="AX1414">
            <v>0</v>
          </cell>
          <cell r="AY1414">
            <v>0</v>
          </cell>
          <cell r="AZ1414">
            <v>0</v>
          </cell>
          <cell r="BA1414">
            <v>0</v>
          </cell>
          <cell r="BB1414">
            <v>0</v>
          </cell>
          <cell r="BC1414">
            <v>0</v>
          </cell>
          <cell r="BD1414">
            <v>0</v>
          </cell>
          <cell r="BE1414">
            <v>0</v>
          </cell>
          <cell r="BF1414">
            <v>0</v>
          </cell>
          <cell r="BG1414" t="str">
            <v/>
          </cell>
          <cell r="BH1414" t="str">
            <v/>
          </cell>
        </row>
        <row r="1415">
          <cell r="A1415" t="str">
            <v>2081-931</v>
          </cell>
          <cell r="B1415" t="str">
            <v xml:space="preserve">BTA-CC SANTA FE                                   </v>
          </cell>
          <cell r="C1415">
            <v>0</v>
          </cell>
          <cell r="D1415">
            <v>0</v>
          </cell>
          <cell r="E1415">
            <v>0</v>
          </cell>
          <cell r="F1415">
            <v>0</v>
          </cell>
          <cell r="G1415">
            <v>0</v>
          </cell>
          <cell r="H1415">
            <v>0</v>
          </cell>
          <cell r="I1415">
            <v>0</v>
          </cell>
          <cell r="J1415">
            <v>0</v>
          </cell>
          <cell r="K1415">
            <v>0</v>
          </cell>
          <cell r="L1415">
            <v>0</v>
          </cell>
          <cell r="M1415">
            <v>0</v>
          </cell>
          <cell r="N1415">
            <v>0</v>
          </cell>
          <cell r="O1415">
            <v>0</v>
          </cell>
          <cell r="P1415">
            <v>0</v>
          </cell>
          <cell r="Q1415">
            <v>0</v>
          </cell>
          <cell r="R1415">
            <v>0</v>
          </cell>
          <cell r="S1415">
            <v>0</v>
          </cell>
          <cell r="T1415">
            <v>0</v>
          </cell>
          <cell r="U1415">
            <v>0</v>
          </cell>
          <cell r="V1415">
            <v>0</v>
          </cell>
          <cell r="W1415">
            <v>0</v>
          </cell>
          <cell r="X1415">
            <v>0</v>
          </cell>
          <cell r="Y1415">
            <v>0</v>
          </cell>
          <cell r="Z1415">
            <v>0</v>
          </cell>
          <cell r="AA1415">
            <v>0</v>
          </cell>
          <cell r="AB1415">
            <v>0</v>
          </cell>
          <cell r="AC1415">
            <v>0</v>
          </cell>
          <cell r="AD1415">
            <v>0</v>
          </cell>
          <cell r="AE1415">
            <v>0</v>
          </cell>
          <cell r="AF1415">
            <v>0</v>
          </cell>
          <cell r="AG1415">
            <v>0</v>
          </cell>
          <cell r="AH1415">
            <v>0</v>
          </cell>
          <cell r="AI1415">
            <v>0</v>
          </cell>
          <cell r="AJ1415">
            <v>0</v>
          </cell>
          <cell r="AK1415">
            <v>0</v>
          </cell>
          <cell r="AL1415">
            <v>0</v>
          </cell>
          <cell r="AM1415">
            <v>0</v>
          </cell>
          <cell r="AN1415">
            <v>0</v>
          </cell>
          <cell r="AO1415">
            <v>0</v>
          </cell>
          <cell r="AP1415">
            <v>0</v>
          </cell>
          <cell r="AQ1415">
            <v>0</v>
          </cell>
          <cell r="AR1415">
            <v>0</v>
          </cell>
          <cell r="AS1415" t="e">
            <v>#REF!</v>
          </cell>
          <cell r="AU1415">
            <v>900083038</v>
          </cell>
          <cell r="AV1415" t="str">
            <v xml:space="preserve">CENTRO COMERCIAL SANTAFE                </v>
          </cell>
          <cell r="AW1415">
            <v>0</v>
          </cell>
          <cell r="AX1415">
            <v>0</v>
          </cell>
          <cell r="AY1415">
            <v>0</v>
          </cell>
          <cell r="AZ1415">
            <v>0</v>
          </cell>
          <cell r="BA1415">
            <v>0</v>
          </cell>
          <cell r="BB1415">
            <v>0</v>
          </cell>
          <cell r="BC1415">
            <v>0</v>
          </cell>
          <cell r="BD1415">
            <v>0</v>
          </cell>
          <cell r="BE1415">
            <v>0</v>
          </cell>
          <cell r="BF1415">
            <v>0</v>
          </cell>
          <cell r="BG1415" t="str">
            <v/>
          </cell>
          <cell r="BH1415" t="str">
            <v/>
          </cell>
        </row>
        <row r="1416">
          <cell r="A1416" t="str">
            <v>2081-932</v>
          </cell>
          <cell r="B1416" t="str">
            <v xml:space="preserve">BTA-KIMBERLY                                      </v>
          </cell>
          <cell r="C1416">
            <v>0</v>
          </cell>
          <cell r="D1416">
            <v>0</v>
          </cell>
          <cell r="E1416">
            <v>0</v>
          </cell>
          <cell r="F1416">
            <v>0</v>
          </cell>
          <cell r="G1416">
            <v>0</v>
          </cell>
          <cell r="H1416">
            <v>0</v>
          </cell>
          <cell r="I1416">
            <v>0</v>
          </cell>
          <cell r="J1416">
            <v>0</v>
          </cell>
          <cell r="K1416">
            <v>0</v>
          </cell>
          <cell r="L1416">
            <v>0</v>
          </cell>
          <cell r="M1416">
            <v>0</v>
          </cell>
          <cell r="N1416">
            <v>0</v>
          </cell>
          <cell r="O1416">
            <v>0</v>
          </cell>
          <cell r="P1416">
            <v>0</v>
          </cell>
          <cell r="Q1416">
            <v>0</v>
          </cell>
          <cell r="R1416">
            <v>0</v>
          </cell>
          <cell r="S1416">
            <v>0</v>
          </cell>
          <cell r="T1416">
            <v>0</v>
          </cell>
          <cell r="U1416">
            <v>0</v>
          </cell>
          <cell r="V1416">
            <v>0</v>
          </cell>
          <cell r="W1416">
            <v>0</v>
          </cell>
          <cell r="X1416">
            <v>0</v>
          </cell>
          <cell r="Y1416">
            <v>0</v>
          </cell>
          <cell r="Z1416">
            <v>0</v>
          </cell>
          <cell r="AA1416">
            <v>0</v>
          </cell>
          <cell r="AB1416">
            <v>0</v>
          </cell>
          <cell r="AC1416">
            <v>0</v>
          </cell>
          <cell r="AD1416">
            <v>0</v>
          </cell>
          <cell r="AE1416">
            <v>0</v>
          </cell>
          <cell r="AF1416">
            <v>0</v>
          </cell>
          <cell r="AG1416">
            <v>0</v>
          </cell>
          <cell r="AH1416">
            <v>0</v>
          </cell>
          <cell r="AI1416">
            <v>0</v>
          </cell>
          <cell r="AJ1416">
            <v>0</v>
          </cell>
          <cell r="AK1416">
            <v>0</v>
          </cell>
          <cell r="AL1416">
            <v>0</v>
          </cell>
          <cell r="AM1416">
            <v>0</v>
          </cell>
          <cell r="AN1416">
            <v>0</v>
          </cell>
          <cell r="AO1416">
            <v>0</v>
          </cell>
          <cell r="AP1416">
            <v>0</v>
          </cell>
          <cell r="AQ1416">
            <v>0</v>
          </cell>
          <cell r="AR1416">
            <v>0</v>
          </cell>
          <cell r="AS1416" t="e">
            <v>#REF!</v>
          </cell>
          <cell r="AU1416">
            <v>860015753</v>
          </cell>
          <cell r="AV1416" t="str">
            <v xml:space="preserve">COLOMBIANA KIMBERLY COLPAPEL S.A.       </v>
          </cell>
          <cell r="AW1416">
            <v>0</v>
          </cell>
          <cell r="AX1416">
            <v>0</v>
          </cell>
          <cell r="AY1416">
            <v>0</v>
          </cell>
          <cell r="AZ1416">
            <v>0</v>
          </cell>
          <cell r="BA1416">
            <v>0</v>
          </cell>
          <cell r="BB1416">
            <v>0</v>
          </cell>
          <cell r="BC1416">
            <v>0</v>
          </cell>
          <cell r="BD1416">
            <v>0</v>
          </cell>
          <cell r="BE1416">
            <v>0</v>
          </cell>
          <cell r="BF1416">
            <v>0</v>
          </cell>
          <cell r="BG1416" t="str">
            <v/>
          </cell>
          <cell r="BH1416" t="str">
            <v/>
          </cell>
        </row>
        <row r="1417">
          <cell r="A1417" t="str">
            <v>2081-933</v>
          </cell>
          <cell r="B1417" t="str">
            <v xml:space="preserve">BTA-CC SANTA FE                                   </v>
          </cell>
          <cell r="C1417">
            <v>0</v>
          </cell>
          <cell r="D1417">
            <v>0</v>
          </cell>
          <cell r="E1417">
            <v>0</v>
          </cell>
          <cell r="F1417">
            <v>0</v>
          </cell>
          <cell r="G1417">
            <v>0</v>
          </cell>
          <cell r="H1417">
            <v>0</v>
          </cell>
          <cell r="I1417">
            <v>0</v>
          </cell>
          <cell r="J1417">
            <v>0</v>
          </cell>
          <cell r="K1417">
            <v>0</v>
          </cell>
          <cell r="L1417">
            <v>0</v>
          </cell>
          <cell r="M1417">
            <v>0</v>
          </cell>
          <cell r="N1417">
            <v>0</v>
          </cell>
          <cell r="O1417">
            <v>0</v>
          </cell>
          <cell r="P1417">
            <v>0</v>
          </cell>
          <cell r="Q1417">
            <v>0</v>
          </cell>
          <cell r="R1417">
            <v>0</v>
          </cell>
          <cell r="S1417">
            <v>0</v>
          </cell>
          <cell r="T1417">
            <v>0</v>
          </cell>
          <cell r="U1417">
            <v>0</v>
          </cell>
          <cell r="V1417">
            <v>0</v>
          </cell>
          <cell r="W1417">
            <v>0</v>
          </cell>
          <cell r="X1417">
            <v>0</v>
          </cell>
          <cell r="Y1417">
            <v>0</v>
          </cell>
          <cell r="Z1417">
            <v>0</v>
          </cell>
          <cell r="AA1417">
            <v>0</v>
          </cell>
          <cell r="AB1417">
            <v>0</v>
          </cell>
          <cell r="AC1417">
            <v>0</v>
          </cell>
          <cell r="AD1417">
            <v>0</v>
          </cell>
          <cell r="AE1417">
            <v>0</v>
          </cell>
          <cell r="AF1417">
            <v>0</v>
          </cell>
          <cell r="AG1417">
            <v>0</v>
          </cell>
          <cell r="AH1417">
            <v>0</v>
          </cell>
          <cell r="AI1417">
            <v>0</v>
          </cell>
          <cell r="AJ1417">
            <v>0</v>
          </cell>
          <cell r="AK1417">
            <v>0</v>
          </cell>
          <cell r="AL1417">
            <v>0</v>
          </cell>
          <cell r="AM1417">
            <v>0</v>
          </cell>
          <cell r="AN1417">
            <v>0</v>
          </cell>
          <cell r="AO1417">
            <v>0</v>
          </cell>
          <cell r="AP1417">
            <v>0</v>
          </cell>
          <cell r="AQ1417">
            <v>0</v>
          </cell>
          <cell r="AR1417">
            <v>0</v>
          </cell>
          <cell r="AS1417" t="e">
            <v>#REF!</v>
          </cell>
          <cell r="AU1417">
            <v>900083038</v>
          </cell>
          <cell r="AV1417" t="str">
            <v xml:space="preserve">CENTRO COMERCIAL SANTAFE                </v>
          </cell>
          <cell r="AW1417">
            <v>0</v>
          </cell>
          <cell r="AX1417">
            <v>0</v>
          </cell>
          <cell r="AY1417">
            <v>0</v>
          </cell>
          <cell r="AZ1417">
            <v>0</v>
          </cell>
          <cell r="BA1417">
            <v>0</v>
          </cell>
          <cell r="BB1417">
            <v>0</v>
          </cell>
          <cell r="BC1417">
            <v>0</v>
          </cell>
          <cell r="BD1417">
            <v>0</v>
          </cell>
          <cell r="BE1417">
            <v>0</v>
          </cell>
          <cell r="BF1417">
            <v>0</v>
          </cell>
          <cell r="BG1417" t="str">
            <v/>
          </cell>
          <cell r="BH1417" t="str">
            <v/>
          </cell>
        </row>
        <row r="1418">
          <cell r="A1418" t="str">
            <v>2081-934</v>
          </cell>
          <cell r="B1418" t="str">
            <v xml:space="preserve">BTA-POLITECNICO GRANCOLOM                         </v>
          </cell>
          <cell r="C1418">
            <v>0</v>
          </cell>
          <cell r="D1418">
            <v>0</v>
          </cell>
          <cell r="E1418">
            <v>0</v>
          </cell>
          <cell r="F1418">
            <v>0</v>
          </cell>
          <cell r="G1418">
            <v>0</v>
          </cell>
          <cell r="H1418">
            <v>0</v>
          </cell>
          <cell r="I1418">
            <v>0</v>
          </cell>
          <cell r="J1418">
            <v>0</v>
          </cell>
          <cell r="K1418">
            <v>0</v>
          </cell>
          <cell r="L1418">
            <v>0</v>
          </cell>
          <cell r="M1418">
            <v>0</v>
          </cell>
          <cell r="N1418">
            <v>0</v>
          </cell>
          <cell r="O1418">
            <v>0</v>
          </cell>
          <cell r="P1418">
            <v>0</v>
          </cell>
          <cell r="Q1418">
            <v>0</v>
          </cell>
          <cell r="R1418">
            <v>0</v>
          </cell>
          <cell r="S1418">
            <v>0</v>
          </cell>
          <cell r="T1418">
            <v>0</v>
          </cell>
          <cell r="U1418">
            <v>0</v>
          </cell>
          <cell r="V1418">
            <v>0</v>
          </cell>
          <cell r="W1418">
            <v>0</v>
          </cell>
          <cell r="X1418">
            <v>0</v>
          </cell>
          <cell r="Y1418">
            <v>0</v>
          </cell>
          <cell r="Z1418">
            <v>0</v>
          </cell>
          <cell r="AA1418">
            <v>0</v>
          </cell>
          <cell r="AB1418">
            <v>0</v>
          </cell>
          <cell r="AC1418">
            <v>0</v>
          </cell>
          <cell r="AD1418">
            <v>0</v>
          </cell>
          <cell r="AE1418">
            <v>0</v>
          </cell>
          <cell r="AF1418">
            <v>0</v>
          </cell>
          <cell r="AG1418">
            <v>0</v>
          </cell>
          <cell r="AH1418">
            <v>0</v>
          </cell>
          <cell r="AI1418">
            <v>0</v>
          </cell>
          <cell r="AJ1418">
            <v>0</v>
          </cell>
          <cell r="AK1418">
            <v>0</v>
          </cell>
          <cell r="AL1418">
            <v>0</v>
          </cell>
          <cell r="AM1418">
            <v>0</v>
          </cell>
          <cell r="AN1418">
            <v>0</v>
          </cell>
          <cell r="AO1418">
            <v>0</v>
          </cell>
          <cell r="AP1418">
            <v>0</v>
          </cell>
          <cell r="AQ1418">
            <v>0</v>
          </cell>
          <cell r="AR1418">
            <v>0</v>
          </cell>
          <cell r="AS1418" t="e">
            <v>#REF!</v>
          </cell>
          <cell r="AU1418">
            <v>860078643</v>
          </cell>
          <cell r="AV1418" t="str">
            <v xml:space="preserve">POLITECNICO GRANCOLOMBIANO              </v>
          </cell>
          <cell r="AW1418">
            <v>0</v>
          </cell>
          <cell r="AX1418">
            <v>0</v>
          </cell>
          <cell r="AY1418">
            <v>0</v>
          </cell>
          <cell r="AZ1418">
            <v>0</v>
          </cell>
          <cell r="BA1418">
            <v>0</v>
          </cell>
          <cell r="BB1418">
            <v>0</v>
          </cell>
          <cell r="BC1418">
            <v>0</v>
          </cell>
          <cell r="BD1418">
            <v>0</v>
          </cell>
          <cell r="BE1418">
            <v>0</v>
          </cell>
          <cell r="BF1418">
            <v>0</v>
          </cell>
          <cell r="BG1418" t="str">
            <v/>
          </cell>
          <cell r="BH1418" t="str">
            <v/>
          </cell>
        </row>
        <row r="1419">
          <cell r="A1419" t="str">
            <v>2081-935</v>
          </cell>
          <cell r="B1419" t="str">
            <v xml:space="preserve">BTA-POLITECNICO GRANCOLOM                         </v>
          </cell>
          <cell r="C1419">
            <v>0</v>
          </cell>
          <cell r="D1419">
            <v>0</v>
          </cell>
          <cell r="E1419">
            <v>0</v>
          </cell>
          <cell r="F1419">
            <v>0</v>
          </cell>
          <cell r="G1419">
            <v>0</v>
          </cell>
          <cell r="H1419">
            <v>0</v>
          </cell>
          <cell r="I1419">
            <v>0</v>
          </cell>
          <cell r="J1419">
            <v>0</v>
          </cell>
          <cell r="K1419">
            <v>0</v>
          </cell>
          <cell r="L1419">
            <v>0</v>
          </cell>
          <cell r="M1419">
            <v>0</v>
          </cell>
          <cell r="N1419">
            <v>0</v>
          </cell>
          <cell r="O1419">
            <v>0</v>
          </cell>
          <cell r="P1419">
            <v>0</v>
          </cell>
          <cell r="Q1419">
            <v>0</v>
          </cell>
          <cell r="R1419">
            <v>0</v>
          </cell>
          <cell r="S1419">
            <v>0</v>
          </cell>
          <cell r="T1419">
            <v>0</v>
          </cell>
          <cell r="U1419">
            <v>0</v>
          </cell>
          <cell r="V1419">
            <v>0</v>
          </cell>
          <cell r="W1419">
            <v>0</v>
          </cell>
          <cell r="X1419">
            <v>0</v>
          </cell>
          <cell r="Y1419">
            <v>0</v>
          </cell>
          <cell r="Z1419">
            <v>0</v>
          </cell>
          <cell r="AA1419">
            <v>0</v>
          </cell>
          <cell r="AB1419">
            <v>0</v>
          </cell>
          <cell r="AC1419">
            <v>0</v>
          </cell>
          <cell r="AD1419">
            <v>0</v>
          </cell>
          <cell r="AE1419">
            <v>0</v>
          </cell>
          <cell r="AF1419">
            <v>0</v>
          </cell>
          <cell r="AG1419">
            <v>0</v>
          </cell>
          <cell r="AH1419">
            <v>0</v>
          </cell>
          <cell r="AI1419">
            <v>0</v>
          </cell>
          <cell r="AJ1419">
            <v>0</v>
          </cell>
          <cell r="AK1419">
            <v>0</v>
          </cell>
          <cell r="AL1419">
            <v>0</v>
          </cell>
          <cell r="AM1419">
            <v>0</v>
          </cell>
          <cell r="AN1419">
            <v>0</v>
          </cell>
          <cell r="AO1419">
            <v>0</v>
          </cell>
          <cell r="AP1419">
            <v>0</v>
          </cell>
          <cell r="AQ1419">
            <v>0</v>
          </cell>
          <cell r="AR1419">
            <v>0</v>
          </cell>
          <cell r="AS1419" t="e">
            <v>#REF!</v>
          </cell>
          <cell r="AU1419">
            <v>860078643</v>
          </cell>
          <cell r="AV1419" t="str">
            <v xml:space="preserve">POLITECNICO GRANCOLOMBIANO              </v>
          </cell>
          <cell r="AW1419">
            <v>0</v>
          </cell>
          <cell r="AX1419">
            <v>0</v>
          </cell>
          <cell r="AY1419">
            <v>0</v>
          </cell>
          <cell r="AZ1419">
            <v>0</v>
          </cell>
          <cell r="BA1419">
            <v>0</v>
          </cell>
          <cell r="BB1419">
            <v>0</v>
          </cell>
          <cell r="BC1419">
            <v>0</v>
          </cell>
          <cell r="BD1419">
            <v>0</v>
          </cell>
          <cell r="BE1419">
            <v>0</v>
          </cell>
          <cell r="BF1419">
            <v>0</v>
          </cell>
          <cell r="BG1419" t="str">
            <v/>
          </cell>
          <cell r="BH1419" t="str">
            <v/>
          </cell>
        </row>
        <row r="1420">
          <cell r="A1420" t="str">
            <v>2081-936</v>
          </cell>
          <cell r="B1420" t="str">
            <v xml:space="preserve">BTA-CENTRO MEDICO ALMIRAN                         </v>
          </cell>
          <cell r="C1420">
            <v>0</v>
          </cell>
          <cell r="D1420">
            <v>0</v>
          </cell>
          <cell r="E1420">
            <v>0</v>
          </cell>
          <cell r="F1420">
            <v>0</v>
          </cell>
          <cell r="G1420">
            <v>0</v>
          </cell>
          <cell r="H1420">
            <v>0</v>
          </cell>
          <cell r="I1420">
            <v>0</v>
          </cell>
          <cell r="J1420">
            <v>0</v>
          </cell>
          <cell r="K1420">
            <v>0</v>
          </cell>
          <cell r="L1420">
            <v>0</v>
          </cell>
          <cell r="M1420">
            <v>0</v>
          </cell>
          <cell r="N1420">
            <v>0</v>
          </cell>
          <cell r="O1420">
            <v>0</v>
          </cell>
          <cell r="P1420">
            <v>0</v>
          </cell>
          <cell r="Q1420">
            <v>0</v>
          </cell>
          <cell r="R1420">
            <v>0</v>
          </cell>
          <cell r="S1420">
            <v>0</v>
          </cell>
          <cell r="T1420">
            <v>0</v>
          </cell>
          <cell r="U1420">
            <v>0</v>
          </cell>
          <cell r="V1420">
            <v>0</v>
          </cell>
          <cell r="W1420">
            <v>0</v>
          </cell>
          <cell r="X1420">
            <v>0</v>
          </cell>
          <cell r="Y1420">
            <v>0</v>
          </cell>
          <cell r="Z1420">
            <v>0</v>
          </cell>
          <cell r="AA1420">
            <v>0</v>
          </cell>
          <cell r="AB1420">
            <v>0</v>
          </cell>
          <cell r="AC1420">
            <v>0</v>
          </cell>
          <cell r="AD1420">
            <v>0</v>
          </cell>
          <cell r="AE1420">
            <v>0</v>
          </cell>
          <cell r="AF1420">
            <v>0</v>
          </cell>
          <cell r="AG1420">
            <v>0</v>
          </cell>
          <cell r="AH1420">
            <v>0</v>
          </cell>
          <cell r="AI1420">
            <v>0</v>
          </cell>
          <cell r="AJ1420">
            <v>0</v>
          </cell>
          <cell r="AK1420">
            <v>0</v>
          </cell>
          <cell r="AL1420">
            <v>0</v>
          </cell>
          <cell r="AM1420">
            <v>0</v>
          </cell>
          <cell r="AN1420">
            <v>0</v>
          </cell>
          <cell r="AO1420">
            <v>0</v>
          </cell>
          <cell r="AP1420">
            <v>0</v>
          </cell>
          <cell r="AQ1420">
            <v>0</v>
          </cell>
          <cell r="AR1420">
            <v>0</v>
          </cell>
          <cell r="AS1420" t="e">
            <v>#REF!</v>
          </cell>
          <cell r="AU1420">
            <v>800216988</v>
          </cell>
          <cell r="AV1420" t="str">
            <v xml:space="preserve">CENTRO MEDICO ALMIRANTE COLON           </v>
          </cell>
          <cell r="AW1420">
            <v>0</v>
          </cell>
          <cell r="AX1420">
            <v>0</v>
          </cell>
          <cell r="AY1420">
            <v>0</v>
          </cell>
          <cell r="AZ1420">
            <v>0</v>
          </cell>
          <cell r="BA1420">
            <v>0</v>
          </cell>
          <cell r="BB1420">
            <v>0</v>
          </cell>
          <cell r="BC1420">
            <v>0</v>
          </cell>
          <cell r="BD1420">
            <v>0</v>
          </cell>
          <cell r="BE1420">
            <v>0</v>
          </cell>
          <cell r="BF1420">
            <v>0</v>
          </cell>
          <cell r="BG1420" t="str">
            <v/>
          </cell>
          <cell r="BH1420" t="str">
            <v/>
          </cell>
        </row>
        <row r="1421">
          <cell r="A1421" t="str">
            <v>2081-937</v>
          </cell>
          <cell r="B1421" t="str">
            <v xml:space="preserve">CHIA-UNIV.DE LA SABANA                            </v>
          </cell>
          <cell r="C1421">
            <v>0</v>
          </cell>
          <cell r="D1421">
            <v>0</v>
          </cell>
          <cell r="E1421">
            <v>0</v>
          </cell>
          <cell r="F1421">
            <v>0</v>
          </cell>
          <cell r="G1421">
            <v>0</v>
          </cell>
          <cell r="H1421">
            <v>0</v>
          </cell>
          <cell r="I1421">
            <v>0</v>
          </cell>
          <cell r="J1421">
            <v>0</v>
          </cell>
          <cell r="K1421">
            <v>0</v>
          </cell>
          <cell r="L1421">
            <v>0</v>
          </cell>
          <cell r="M1421">
            <v>0</v>
          </cell>
          <cell r="N1421">
            <v>0</v>
          </cell>
          <cell r="O1421">
            <v>0</v>
          </cell>
          <cell r="P1421">
            <v>0</v>
          </cell>
          <cell r="Q1421">
            <v>0</v>
          </cell>
          <cell r="R1421">
            <v>0</v>
          </cell>
          <cell r="S1421">
            <v>0</v>
          </cell>
          <cell r="T1421">
            <v>0</v>
          </cell>
          <cell r="U1421">
            <v>0</v>
          </cell>
          <cell r="V1421">
            <v>0</v>
          </cell>
          <cell r="W1421">
            <v>0</v>
          </cell>
          <cell r="X1421">
            <v>0</v>
          </cell>
          <cell r="Y1421">
            <v>0</v>
          </cell>
          <cell r="Z1421">
            <v>0</v>
          </cell>
          <cell r="AA1421">
            <v>0</v>
          </cell>
          <cell r="AB1421">
            <v>0</v>
          </cell>
          <cell r="AC1421">
            <v>0</v>
          </cell>
          <cell r="AD1421">
            <v>0</v>
          </cell>
          <cell r="AE1421">
            <v>0</v>
          </cell>
          <cell r="AF1421">
            <v>0</v>
          </cell>
          <cell r="AG1421">
            <v>0</v>
          </cell>
          <cell r="AH1421">
            <v>0</v>
          </cell>
          <cell r="AI1421">
            <v>0</v>
          </cell>
          <cell r="AJ1421">
            <v>0</v>
          </cell>
          <cell r="AK1421">
            <v>0</v>
          </cell>
          <cell r="AL1421">
            <v>0</v>
          </cell>
          <cell r="AM1421">
            <v>0</v>
          </cell>
          <cell r="AN1421">
            <v>0</v>
          </cell>
          <cell r="AO1421">
            <v>0</v>
          </cell>
          <cell r="AP1421">
            <v>0</v>
          </cell>
          <cell r="AQ1421">
            <v>0</v>
          </cell>
          <cell r="AR1421">
            <v>0</v>
          </cell>
          <cell r="AS1421" t="e">
            <v>#REF!</v>
          </cell>
          <cell r="AU1421">
            <v>860075558</v>
          </cell>
          <cell r="AV1421" t="str">
            <v xml:space="preserve">UNIVERSIDAD DE LA SABANA                </v>
          </cell>
          <cell r="AW1421">
            <v>0</v>
          </cell>
          <cell r="AX1421">
            <v>0</v>
          </cell>
          <cell r="AY1421">
            <v>0</v>
          </cell>
          <cell r="AZ1421">
            <v>0</v>
          </cell>
          <cell r="BA1421">
            <v>0</v>
          </cell>
          <cell r="BB1421">
            <v>0</v>
          </cell>
          <cell r="BC1421">
            <v>0</v>
          </cell>
          <cell r="BD1421">
            <v>0</v>
          </cell>
          <cell r="BE1421">
            <v>0</v>
          </cell>
          <cell r="BF1421">
            <v>0</v>
          </cell>
          <cell r="BG1421" t="str">
            <v/>
          </cell>
          <cell r="BH1421" t="str">
            <v/>
          </cell>
        </row>
        <row r="1422">
          <cell r="A1422" t="str">
            <v>2081-938</v>
          </cell>
          <cell r="B1422" t="str">
            <v xml:space="preserve">BTA-EDUPARQUES                                    </v>
          </cell>
          <cell r="C1422">
            <v>0</v>
          </cell>
          <cell r="D1422">
            <v>0</v>
          </cell>
          <cell r="E1422">
            <v>0</v>
          </cell>
          <cell r="F1422">
            <v>0</v>
          </cell>
          <cell r="G1422">
            <v>0</v>
          </cell>
          <cell r="H1422">
            <v>0</v>
          </cell>
          <cell r="I1422">
            <v>0</v>
          </cell>
          <cell r="J1422">
            <v>0</v>
          </cell>
          <cell r="K1422">
            <v>0</v>
          </cell>
          <cell r="L1422">
            <v>0</v>
          </cell>
          <cell r="M1422">
            <v>0</v>
          </cell>
          <cell r="N1422">
            <v>0</v>
          </cell>
          <cell r="O1422">
            <v>0</v>
          </cell>
          <cell r="P1422">
            <v>0</v>
          </cell>
          <cell r="Q1422">
            <v>0</v>
          </cell>
          <cell r="R1422">
            <v>0</v>
          </cell>
          <cell r="S1422">
            <v>0</v>
          </cell>
          <cell r="T1422">
            <v>0</v>
          </cell>
          <cell r="U1422">
            <v>0</v>
          </cell>
          <cell r="V1422">
            <v>0</v>
          </cell>
          <cell r="W1422">
            <v>0</v>
          </cell>
          <cell r="X1422">
            <v>0</v>
          </cell>
          <cell r="Y1422">
            <v>0</v>
          </cell>
          <cell r="Z1422">
            <v>0</v>
          </cell>
          <cell r="AA1422">
            <v>0</v>
          </cell>
          <cell r="AB1422">
            <v>0</v>
          </cell>
          <cell r="AC1422">
            <v>0</v>
          </cell>
          <cell r="AD1422">
            <v>0</v>
          </cell>
          <cell r="AE1422">
            <v>0</v>
          </cell>
          <cell r="AF1422">
            <v>0</v>
          </cell>
          <cell r="AG1422">
            <v>0</v>
          </cell>
          <cell r="AH1422">
            <v>0</v>
          </cell>
          <cell r="AI1422">
            <v>0</v>
          </cell>
          <cell r="AJ1422">
            <v>0</v>
          </cell>
          <cell r="AK1422">
            <v>0</v>
          </cell>
          <cell r="AL1422">
            <v>0</v>
          </cell>
          <cell r="AM1422">
            <v>0</v>
          </cell>
          <cell r="AN1422">
            <v>0</v>
          </cell>
          <cell r="AO1422">
            <v>0</v>
          </cell>
          <cell r="AP1422">
            <v>0</v>
          </cell>
          <cell r="AQ1422">
            <v>0</v>
          </cell>
          <cell r="AR1422">
            <v>0</v>
          </cell>
          <cell r="AS1422" t="e">
            <v>#REF!</v>
          </cell>
          <cell r="AU1422">
            <v>900033567</v>
          </cell>
          <cell r="AV1422" t="str">
            <v xml:space="preserve">EDUPARQUES S.A.                         </v>
          </cell>
          <cell r="AW1422">
            <v>0</v>
          </cell>
          <cell r="AX1422">
            <v>0</v>
          </cell>
          <cell r="AY1422">
            <v>0</v>
          </cell>
          <cell r="AZ1422">
            <v>0</v>
          </cell>
          <cell r="BA1422">
            <v>0</v>
          </cell>
          <cell r="BB1422">
            <v>0</v>
          </cell>
          <cell r="BC1422">
            <v>0</v>
          </cell>
          <cell r="BD1422">
            <v>0</v>
          </cell>
          <cell r="BE1422">
            <v>0</v>
          </cell>
          <cell r="BF1422">
            <v>0</v>
          </cell>
          <cell r="BG1422" t="str">
            <v/>
          </cell>
          <cell r="BH1422" t="str">
            <v/>
          </cell>
        </row>
        <row r="1423">
          <cell r="A1423" t="str">
            <v>2081-939</v>
          </cell>
          <cell r="B1423" t="str">
            <v xml:space="preserve">BTA-SEG.GENERAL SURAMERIC                         </v>
          </cell>
          <cell r="C1423">
            <v>0</v>
          </cell>
          <cell r="D1423">
            <v>0</v>
          </cell>
          <cell r="E1423">
            <v>0</v>
          </cell>
          <cell r="F1423">
            <v>0</v>
          </cell>
          <cell r="G1423">
            <v>0</v>
          </cell>
          <cell r="H1423">
            <v>0</v>
          </cell>
          <cell r="I1423">
            <v>0</v>
          </cell>
          <cell r="J1423">
            <v>0</v>
          </cell>
          <cell r="K1423">
            <v>0</v>
          </cell>
          <cell r="L1423">
            <v>0</v>
          </cell>
          <cell r="M1423">
            <v>0</v>
          </cell>
          <cell r="N1423">
            <v>0</v>
          </cell>
          <cell r="O1423">
            <v>0</v>
          </cell>
          <cell r="P1423">
            <v>0</v>
          </cell>
          <cell r="Q1423">
            <v>0</v>
          </cell>
          <cell r="R1423">
            <v>0</v>
          </cell>
          <cell r="S1423">
            <v>0</v>
          </cell>
          <cell r="T1423">
            <v>0</v>
          </cell>
          <cell r="U1423">
            <v>0</v>
          </cell>
          <cell r="V1423">
            <v>0</v>
          </cell>
          <cell r="W1423">
            <v>0</v>
          </cell>
          <cell r="X1423">
            <v>0</v>
          </cell>
          <cell r="Y1423">
            <v>0</v>
          </cell>
          <cell r="Z1423">
            <v>0</v>
          </cell>
          <cell r="AA1423">
            <v>0</v>
          </cell>
          <cell r="AB1423">
            <v>0</v>
          </cell>
          <cell r="AC1423">
            <v>0</v>
          </cell>
          <cell r="AD1423">
            <v>0</v>
          </cell>
          <cell r="AE1423">
            <v>0</v>
          </cell>
          <cell r="AF1423">
            <v>0</v>
          </cell>
          <cell r="AG1423">
            <v>0</v>
          </cell>
          <cell r="AH1423">
            <v>0</v>
          </cell>
          <cell r="AI1423">
            <v>0</v>
          </cell>
          <cell r="AJ1423">
            <v>0</v>
          </cell>
          <cell r="AK1423">
            <v>0</v>
          </cell>
          <cell r="AL1423">
            <v>0</v>
          </cell>
          <cell r="AM1423">
            <v>0</v>
          </cell>
          <cell r="AN1423">
            <v>0</v>
          </cell>
          <cell r="AO1423">
            <v>0</v>
          </cell>
          <cell r="AP1423">
            <v>0</v>
          </cell>
          <cell r="AQ1423">
            <v>0</v>
          </cell>
          <cell r="AR1423">
            <v>0</v>
          </cell>
          <cell r="AS1423" t="e">
            <v>#REF!</v>
          </cell>
          <cell r="AU1423">
            <v>890903407</v>
          </cell>
          <cell r="AV1423" t="str">
            <v xml:space="preserve">SEGUROS GENERALES SURAMERICANA S.A.     </v>
          </cell>
          <cell r="AW1423">
            <v>0</v>
          </cell>
          <cell r="AX1423">
            <v>0</v>
          </cell>
          <cell r="AY1423">
            <v>0</v>
          </cell>
          <cell r="AZ1423">
            <v>0</v>
          </cell>
          <cell r="BA1423">
            <v>0</v>
          </cell>
          <cell r="BB1423">
            <v>0</v>
          </cell>
          <cell r="BC1423">
            <v>0</v>
          </cell>
          <cell r="BD1423">
            <v>0</v>
          </cell>
          <cell r="BE1423">
            <v>0</v>
          </cell>
          <cell r="BF1423">
            <v>0</v>
          </cell>
          <cell r="BG1423" t="str">
            <v/>
          </cell>
          <cell r="BH1423" t="str">
            <v/>
          </cell>
        </row>
        <row r="1424">
          <cell r="A1424" t="str">
            <v>2081-940</v>
          </cell>
          <cell r="B1424" t="str">
            <v xml:space="preserve">BTA-SEG.GENERAL SURAMERIC                         </v>
          </cell>
          <cell r="C1424">
            <v>0</v>
          </cell>
          <cell r="D1424">
            <v>0</v>
          </cell>
          <cell r="E1424">
            <v>0</v>
          </cell>
          <cell r="F1424">
            <v>0</v>
          </cell>
          <cell r="G1424">
            <v>0</v>
          </cell>
          <cell r="H1424">
            <v>0</v>
          </cell>
          <cell r="I1424">
            <v>0</v>
          </cell>
          <cell r="J1424">
            <v>0</v>
          </cell>
          <cell r="K1424">
            <v>0</v>
          </cell>
          <cell r="L1424">
            <v>0</v>
          </cell>
          <cell r="M1424">
            <v>0</v>
          </cell>
          <cell r="N1424">
            <v>0</v>
          </cell>
          <cell r="O1424">
            <v>0</v>
          </cell>
          <cell r="P1424">
            <v>0</v>
          </cell>
          <cell r="Q1424">
            <v>0</v>
          </cell>
          <cell r="R1424">
            <v>0</v>
          </cell>
          <cell r="S1424">
            <v>0</v>
          </cell>
          <cell r="T1424">
            <v>0</v>
          </cell>
          <cell r="U1424">
            <v>0</v>
          </cell>
          <cell r="V1424">
            <v>0</v>
          </cell>
          <cell r="W1424">
            <v>0</v>
          </cell>
          <cell r="X1424">
            <v>0</v>
          </cell>
          <cell r="Y1424">
            <v>0</v>
          </cell>
          <cell r="Z1424">
            <v>0</v>
          </cell>
          <cell r="AA1424">
            <v>0</v>
          </cell>
          <cell r="AB1424">
            <v>0</v>
          </cell>
          <cell r="AC1424">
            <v>0</v>
          </cell>
          <cell r="AD1424">
            <v>0</v>
          </cell>
          <cell r="AE1424">
            <v>0</v>
          </cell>
          <cell r="AF1424">
            <v>0</v>
          </cell>
          <cell r="AG1424">
            <v>0</v>
          </cell>
          <cell r="AH1424">
            <v>0</v>
          </cell>
          <cell r="AI1424">
            <v>0</v>
          </cell>
          <cell r="AJ1424">
            <v>0</v>
          </cell>
          <cell r="AK1424">
            <v>0</v>
          </cell>
          <cell r="AL1424">
            <v>0</v>
          </cell>
          <cell r="AM1424">
            <v>0</v>
          </cell>
          <cell r="AN1424">
            <v>0</v>
          </cell>
          <cell r="AO1424">
            <v>0</v>
          </cell>
          <cell r="AP1424">
            <v>0</v>
          </cell>
          <cell r="AQ1424">
            <v>0</v>
          </cell>
          <cell r="AR1424">
            <v>0</v>
          </cell>
          <cell r="AS1424" t="e">
            <v>#REF!</v>
          </cell>
          <cell r="AU1424">
            <v>890903407</v>
          </cell>
          <cell r="AV1424" t="str">
            <v xml:space="preserve">SEGUROS GENERALES SURAMERICANA S.A.     </v>
          </cell>
          <cell r="AW1424">
            <v>0</v>
          </cell>
          <cell r="AX1424">
            <v>0</v>
          </cell>
          <cell r="AY1424">
            <v>0</v>
          </cell>
          <cell r="AZ1424">
            <v>0</v>
          </cell>
          <cell r="BA1424">
            <v>0</v>
          </cell>
          <cell r="BB1424">
            <v>0</v>
          </cell>
          <cell r="BC1424">
            <v>0</v>
          </cell>
          <cell r="BD1424">
            <v>0</v>
          </cell>
          <cell r="BE1424">
            <v>0</v>
          </cell>
          <cell r="BF1424">
            <v>0</v>
          </cell>
          <cell r="BG1424" t="str">
            <v/>
          </cell>
          <cell r="BH1424" t="str">
            <v/>
          </cell>
        </row>
        <row r="1425">
          <cell r="A1425" t="str">
            <v>2081-941</v>
          </cell>
          <cell r="B1425" t="str">
            <v xml:space="preserve">BTA-SEG.GENERAL SURAMERIC                         </v>
          </cell>
          <cell r="C1425">
            <v>0</v>
          </cell>
          <cell r="D1425">
            <v>0</v>
          </cell>
          <cell r="E1425">
            <v>0</v>
          </cell>
          <cell r="F1425">
            <v>0</v>
          </cell>
          <cell r="G1425">
            <v>0</v>
          </cell>
          <cell r="H1425">
            <v>0</v>
          </cell>
          <cell r="I1425">
            <v>0</v>
          </cell>
          <cell r="J1425">
            <v>0</v>
          </cell>
          <cell r="K1425">
            <v>0</v>
          </cell>
          <cell r="L1425">
            <v>0</v>
          </cell>
          <cell r="M1425">
            <v>0</v>
          </cell>
          <cell r="N1425">
            <v>0</v>
          </cell>
          <cell r="O1425">
            <v>0</v>
          </cell>
          <cell r="P1425">
            <v>0</v>
          </cell>
          <cell r="Q1425">
            <v>0</v>
          </cell>
          <cell r="R1425">
            <v>0</v>
          </cell>
          <cell r="S1425">
            <v>0</v>
          </cell>
          <cell r="T1425">
            <v>0</v>
          </cell>
          <cell r="U1425">
            <v>0</v>
          </cell>
          <cell r="V1425">
            <v>0</v>
          </cell>
          <cell r="W1425">
            <v>0</v>
          </cell>
          <cell r="X1425">
            <v>0</v>
          </cell>
          <cell r="Y1425">
            <v>0</v>
          </cell>
          <cell r="Z1425">
            <v>0</v>
          </cell>
          <cell r="AA1425">
            <v>0</v>
          </cell>
          <cell r="AB1425">
            <v>0</v>
          </cell>
          <cell r="AC1425">
            <v>0</v>
          </cell>
          <cell r="AD1425">
            <v>0</v>
          </cell>
          <cell r="AE1425">
            <v>0</v>
          </cell>
          <cell r="AF1425">
            <v>0</v>
          </cell>
          <cell r="AG1425">
            <v>0</v>
          </cell>
          <cell r="AH1425">
            <v>0</v>
          </cell>
          <cell r="AI1425">
            <v>0</v>
          </cell>
          <cell r="AJ1425">
            <v>0</v>
          </cell>
          <cell r="AK1425">
            <v>0</v>
          </cell>
          <cell r="AL1425">
            <v>0</v>
          </cell>
          <cell r="AM1425">
            <v>0</v>
          </cell>
          <cell r="AN1425">
            <v>0</v>
          </cell>
          <cell r="AO1425">
            <v>0</v>
          </cell>
          <cell r="AP1425">
            <v>0</v>
          </cell>
          <cell r="AQ1425">
            <v>0</v>
          </cell>
          <cell r="AR1425">
            <v>0</v>
          </cell>
          <cell r="AS1425" t="e">
            <v>#REF!</v>
          </cell>
          <cell r="AU1425">
            <v>890903407</v>
          </cell>
          <cell r="AV1425" t="str">
            <v xml:space="preserve">SEGUROS GENERALES SURAMERICANA S.A.     </v>
          </cell>
          <cell r="AW1425">
            <v>0</v>
          </cell>
          <cell r="AX1425">
            <v>0</v>
          </cell>
          <cell r="AY1425">
            <v>0</v>
          </cell>
          <cell r="AZ1425">
            <v>0</v>
          </cell>
          <cell r="BA1425">
            <v>0</v>
          </cell>
          <cell r="BB1425">
            <v>0</v>
          </cell>
          <cell r="BC1425">
            <v>0</v>
          </cell>
          <cell r="BD1425">
            <v>0</v>
          </cell>
          <cell r="BE1425">
            <v>0</v>
          </cell>
          <cell r="BF1425">
            <v>0</v>
          </cell>
          <cell r="BG1425" t="str">
            <v/>
          </cell>
          <cell r="BH1425" t="str">
            <v/>
          </cell>
        </row>
        <row r="1426">
          <cell r="A1426" t="str">
            <v>2081-942</v>
          </cell>
          <cell r="B1426" t="str">
            <v xml:space="preserve">BTA-DINAMICA IPS SURAMERI                         </v>
          </cell>
          <cell r="C1426">
            <v>0</v>
          </cell>
          <cell r="D1426">
            <v>0</v>
          </cell>
          <cell r="E1426">
            <v>0</v>
          </cell>
          <cell r="F1426">
            <v>0</v>
          </cell>
          <cell r="G1426">
            <v>0</v>
          </cell>
          <cell r="H1426">
            <v>0</v>
          </cell>
          <cell r="I1426">
            <v>0</v>
          </cell>
          <cell r="J1426">
            <v>0</v>
          </cell>
          <cell r="K1426">
            <v>0</v>
          </cell>
          <cell r="L1426">
            <v>0</v>
          </cell>
          <cell r="M1426">
            <v>0</v>
          </cell>
          <cell r="N1426">
            <v>0</v>
          </cell>
          <cell r="O1426">
            <v>0</v>
          </cell>
          <cell r="P1426">
            <v>0</v>
          </cell>
          <cell r="Q1426">
            <v>0</v>
          </cell>
          <cell r="R1426">
            <v>0</v>
          </cell>
          <cell r="S1426">
            <v>0</v>
          </cell>
          <cell r="T1426">
            <v>0</v>
          </cell>
          <cell r="U1426">
            <v>0</v>
          </cell>
          <cell r="V1426">
            <v>0</v>
          </cell>
          <cell r="W1426">
            <v>0</v>
          </cell>
          <cell r="X1426">
            <v>0</v>
          </cell>
          <cell r="Y1426">
            <v>0</v>
          </cell>
          <cell r="Z1426">
            <v>0</v>
          </cell>
          <cell r="AA1426">
            <v>0</v>
          </cell>
          <cell r="AB1426">
            <v>0</v>
          </cell>
          <cell r="AC1426">
            <v>0</v>
          </cell>
          <cell r="AD1426">
            <v>0</v>
          </cell>
          <cell r="AE1426">
            <v>0</v>
          </cell>
          <cell r="AF1426">
            <v>0</v>
          </cell>
          <cell r="AG1426">
            <v>0</v>
          </cell>
          <cell r="AH1426">
            <v>0</v>
          </cell>
          <cell r="AI1426">
            <v>0</v>
          </cell>
          <cell r="AJ1426">
            <v>0</v>
          </cell>
          <cell r="AK1426">
            <v>0</v>
          </cell>
          <cell r="AL1426">
            <v>0</v>
          </cell>
          <cell r="AM1426">
            <v>0</v>
          </cell>
          <cell r="AN1426">
            <v>0</v>
          </cell>
          <cell r="AO1426">
            <v>0</v>
          </cell>
          <cell r="AP1426">
            <v>0</v>
          </cell>
          <cell r="AQ1426">
            <v>0</v>
          </cell>
          <cell r="AR1426">
            <v>0</v>
          </cell>
          <cell r="AS1426" t="e">
            <v>#REF!</v>
          </cell>
          <cell r="AU1426">
            <v>800225057</v>
          </cell>
          <cell r="AV1426" t="str">
            <v xml:space="preserve">DINAMICA IPS                            </v>
          </cell>
          <cell r="AW1426">
            <v>0</v>
          </cell>
          <cell r="AX1426">
            <v>0</v>
          </cell>
          <cell r="AY1426">
            <v>0</v>
          </cell>
          <cell r="AZ1426">
            <v>0</v>
          </cell>
          <cell r="BA1426">
            <v>0</v>
          </cell>
          <cell r="BB1426">
            <v>0</v>
          </cell>
          <cell r="BC1426">
            <v>0</v>
          </cell>
          <cell r="BD1426">
            <v>0</v>
          </cell>
          <cell r="BE1426">
            <v>0</v>
          </cell>
          <cell r="BF1426">
            <v>0</v>
          </cell>
          <cell r="BG1426" t="str">
            <v/>
          </cell>
          <cell r="BH1426" t="str">
            <v/>
          </cell>
        </row>
        <row r="1427">
          <cell r="A1427" t="str">
            <v>2081-943</v>
          </cell>
          <cell r="B1427" t="str">
            <v xml:space="preserve">BTA-FAJARDO MORENO                                </v>
          </cell>
          <cell r="C1427">
            <v>0</v>
          </cell>
          <cell r="D1427">
            <v>0</v>
          </cell>
          <cell r="E1427">
            <v>0</v>
          </cell>
          <cell r="F1427">
            <v>0</v>
          </cell>
          <cell r="G1427">
            <v>0</v>
          </cell>
          <cell r="H1427">
            <v>0</v>
          </cell>
          <cell r="I1427">
            <v>0</v>
          </cell>
          <cell r="J1427">
            <v>0</v>
          </cell>
          <cell r="K1427">
            <v>0</v>
          </cell>
          <cell r="L1427">
            <v>0</v>
          </cell>
          <cell r="M1427">
            <v>0</v>
          </cell>
          <cell r="N1427">
            <v>0</v>
          </cell>
          <cell r="O1427">
            <v>0</v>
          </cell>
          <cell r="P1427">
            <v>0</v>
          </cell>
          <cell r="Q1427">
            <v>0</v>
          </cell>
          <cell r="R1427">
            <v>0</v>
          </cell>
          <cell r="S1427">
            <v>0</v>
          </cell>
          <cell r="T1427">
            <v>0</v>
          </cell>
          <cell r="U1427">
            <v>0</v>
          </cell>
          <cell r="V1427">
            <v>0</v>
          </cell>
          <cell r="W1427">
            <v>0</v>
          </cell>
          <cell r="X1427">
            <v>0</v>
          </cell>
          <cell r="Y1427">
            <v>0</v>
          </cell>
          <cell r="Z1427">
            <v>0</v>
          </cell>
          <cell r="AA1427">
            <v>0</v>
          </cell>
          <cell r="AB1427">
            <v>0</v>
          </cell>
          <cell r="AC1427">
            <v>0</v>
          </cell>
          <cell r="AD1427">
            <v>0</v>
          </cell>
          <cell r="AE1427">
            <v>0</v>
          </cell>
          <cell r="AF1427">
            <v>0</v>
          </cell>
          <cell r="AG1427">
            <v>0</v>
          </cell>
          <cell r="AH1427">
            <v>0</v>
          </cell>
          <cell r="AI1427">
            <v>0</v>
          </cell>
          <cell r="AJ1427">
            <v>0</v>
          </cell>
          <cell r="AK1427">
            <v>0</v>
          </cell>
          <cell r="AL1427">
            <v>0</v>
          </cell>
          <cell r="AM1427">
            <v>0</v>
          </cell>
          <cell r="AN1427">
            <v>0</v>
          </cell>
          <cell r="AO1427">
            <v>0</v>
          </cell>
          <cell r="AP1427">
            <v>0</v>
          </cell>
          <cell r="AQ1427">
            <v>0</v>
          </cell>
          <cell r="AR1427">
            <v>0</v>
          </cell>
          <cell r="AS1427" t="e">
            <v>#REF!</v>
          </cell>
          <cell r="AU1427" t="str">
            <v/>
          </cell>
          <cell r="AV1427" t="str">
            <v/>
          </cell>
          <cell r="AW1427">
            <v>0</v>
          </cell>
          <cell r="AX1427">
            <v>0</v>
          </cell>
          <cell r="AY1427">
            <v>0</v>
          </cell>
          <cell r="AZ1427">
            <v>0</v>
          </cell>
          <cell r="BA1427">
            <v>0</v>
          </cell>
          <cell r="BB1427">
            <v>0</v>
          </cell>
          <cell r="BC1427">
            <v>0</v>
          </cell>
          <cell r="BD1427">
            <v>0</v>
          </cell>
          <cell r="BE1427">
            <v>0</v>
          </cell>
          <cell r="BF1427">
            <v>0</v>
          </cell>
          <cell r="BG1427" t="str">
            <v/>
          </cell>
          <cell r="BH1427" t="str">
            <v/>
          </cell>
        </row>
        <row r="1428">
          <cell r="A1428" t="str">
            <v>2081-944</v>
          </cell>
          <cell r="B1428" t="str">
            <v xml:space="preserve">BTA-DINAMICA SURAMERICA                           </v>
          </cell>
          <cell r="C1428">
            <v>0</v>
          </cell>
          <cell r="D1428">
            <v>0</v>
          </cell>
          <cell r="E1428">
            <v>0</v>
          </cell>
          <cell r="F1428">
            <v>0</v>
          </cell>
          <cell r="G1428">
            <v>0</v>
          </cell>
          <cell r="H1428">
            <v>0</v>
          </cell>
          <cell r="I1428">
            <v>0</v>
          </cell>
          <cell r="J1428">
            <v>0</v>
          </cell>
          <cell r="K1428">
            <v>0</v>
          </cell>
          <cell r="L1428">
            <v>0</v>
          </cell>
          <cell r="M1428">
            <v>0</v>
          </cell>
          <cell r="N1428">
            <v>0</v>
          </cell>
          <cell r="O1428">
            <v>0</v>
          </cell>
          <cell r="P1428">
            <v>0</v>
          </cell>
          <cell r="Q1428">
            <v>0</v>
          </cell>
          <cell r="R1428">
            <v>0</v>
          </cell>
          <cell r="S1428">
            <v>0</v>
          </cell>
          <cell r="T1428">
            <v>0</v>
          </cell>
          <cell r="U1428">
            <v>0</v>
          </cell>
          <cell r="V1428">
            <v>0</v>
          </cell>
          <cell r="W1428">
            <v>0</v>
          </cell>
          <cell r="X1428">
            <v>0</v>
          </cell>
          <cell r="Y1428">
            <v>0</v>
          </cell>
          <cell r="Z1428">
            <v>0</v>
          </cell>
          <cell r="AA1428">
            <v>0</v>
          </cell>
          <cell r="AB1428">
            <v>0</v>
          </cell>
          <cell r="AC1428">
            <v>0</v>
          </cell>
          <cell r="AD1428">
            <v>0</v>
          </cell>
          <cell r="AE1428">
            <v>0</v>
          </cell>
          <cell r="AF1428">
            <v>0</v>
          </cell>
          <cell r="AG1428">
            <v>0</v>
          </cell>
          <cell r="AH1428">
            <v>0</v>
          </cell>
          <cell r="AI1428">
            <v>0</v>
          </cell>
          <cell r="AJ1428">
            <v>0</v>
          </cell>
          <cell r="AK1428">
            <v>0</v>
          </cell>
          <cell r="AL1428">
            <v>0</v>
          </cell>
          <cell r="AM1428">
            <v>0</v>
          </cell>
          <cell r="AN1428">
            <v>0</v>
          </cell>
          <cell r="AO1428">
            <v>0</v>
          </cell>
          <cell r="AP1428">
            <v>0</v>
          </cell>
          <cell r="AQ1428">
            <v>0</v>
          </cell>
          <cell r="AR1428">
            <v>0</v>
          </cell>
          <cell r="AS1428" t="e">
            <v>#REF!</v>
          </cell>
          <cell r="AU1428">
            <v>800225057</v>
          </cell>
          <cell r="AV1428" t="str">
            <v xml:space="preserve">DINAMICA IPS                            </v>
          </cell>
          <cell r="AW1428">
            <v>0</v>
          </cell>
          <cell r="AX1428">
            <v>0</v>
          </cell>
          <cell r="AY1428">
            <v>0</v>
          </cell>
          <cell r="AZ1428">
            <v>0</v>
          </cell>
          <cell r="BA1428">
            <v>0</v>
          </cell>
          <cell r="BB1428">
            <v>0</v>
          </cell>
          <cell r="BC1428">
            <v>0</v>
          </cell>
          <cell r="BD1428">
            <v>0</v>
          </cell>
          <cell r="BE1428">
            <v>0</v>
          </cell>
          <cell r="BF1428">
            <v>0</v>
          </cell>
          <cell r="BG1428" t="str">
            <v/>
          </cell>
          <cell r="BH1428" t="str">
            <v/>
          </cell>
        </row>
        <row r="1429">
          <cell r="A1429" t="str">
            <v>2081-945</v>
          </cell>
          <cell r="B1429" t="str">
            <v xml:space="preserve">BTA-DRUMMOND CAFETERIA                            </v>
          </cell>
          <cell r="C1429">
            <v>0</v>
          </cell>
          <cell r="D1429">
            <v>0</v>
          </cell>
          <cell r="E1429">
            <v>0</v>
          </cell>
          <cell r="F1429">
            <v>0</v>
          </cell>
          <cell r="G1429">
            <v>0</v>
          </cell>
          <cell r="H1429">
            <v>0</v>
          </cell>
          <cell r="I1429">
            <v>0</v>
          </cell>
          <cell r="J1429">
            <v>0</v>
          </cell>
          <cell r="K1429">
            <v>0</v>
          </cell>
          <cell r="L1429">
            <v>0</v>
          </cell>
          <cell r="M1429">
            <v>0</v>
          </cell>
          <cell r="N1429">
            <v>0</v>
          </cell>
          <cell r="O1429">
            <v>0</v>
          </cell>
          <cell r="P1429">
            <v>0</v>
          </cell>
          <cell r="Q1429">
            <v>0</v>
          </cell>
          <cell r="R1429">
            <v>0</v>
          </cell>
          <cell r="S1429">
            <v>0</v>
          </cell>
          <cell r="T1429">
            <v>0</v>
          </cell>
          <cell r="U1429">
            <v>0</v>
          </cell>
          <cell r="V1429">
            <v>0</v>
          </cell>
          <cell r="W1429">
            <v>0</v>
          </cell>
          <cell r="X1429">
            <v>0</v>
          </cell>
          <cell r="Y1429">
            <v>0</v>
          </cell>
          <cell r="Z1429">
            <v>0</v>
          </cell>
          <cell r="AA1429">
            <v>0</v>
          </cell>
          <cell r="AB1429">
            <v>0</v>
          </cell>
          <cell r="AC1429">
            <v>0</v>
          </cell>
          <cell r="AD1429">
            <v>0</v>
          </cell>
          <cell r="AE1429">
            <v>0</v>
          </cell>
          <cell r="AF1429">
            <v>0</v>
          </cell>
          <cell r="AG1429">
            <v>0</v>
          </cell>
          <cell r="AH1429">
            <v>0</v>
          </cell>
          <cell r="AI1429">
            <v>0</v>
          </cell>
          <cell r="AJ1429">
            <v>0</v>
          </cell>
          <cell r="AK1429">
            <v>0</v>
          </cell>
          <cell r="AL1429">
            <v>0</v>
          </cell>
          <cell r="AM1429">
            <v>0</v>
          </cell>
          <cell r="AN1429">
            <v>0</v>
          </cell>
          <cell r="AO1429">
            <v>0</v>
          </cell>
          <cell r="AP1429">
            <v>0</v>
          </cell>
          <cell r="AQ1429">
            <v>0</v>
          </cell>
          <cell r="AR1429">
            <v>0</v>
          </cell>
          <cell r="AS1429" t="e">
            <v>#REF!</v>
          </cell>
          <cell r="AU1429">
            <v>800021308</v>
          </cell>
          <cell r="AV1429" t="str">
            <v xml:space="preserve">DRUMMOND LTD                            </v>
          </cell>
          <cell r="AW1429">
            <v>0</v>
          </cell>
          <cell r="AX1429">
            <v>0</v>
          </cell>
          <cell r="AY1429">
            <v>0</v>
          </cell>
          <cell r="AZ1429">
            <v>0</v>
          </cell>
          <cell r="BA1429">
            <v>0</v>
          </cell>
          <cell r="BB1429">
            <v>0</v>
          </cell>
          <cell r="BC1429">
            <v>0</v>
          </cell>
          <cell r="BD1429">
            <v>0</v>
          </cell>
          <cell r="BE1429">
            <v>0</v>
          </cell>
          <cell r="BF1429">
            <v>0</v>
          </cell>
          <cell r="BG1429" t="str">
            <v/>
          </cell>
          <cell r="BH1429" t="str">
            <v/>
          </cell>
        </row>
        <row r="1430">
          <cell r="A1430" t="str">
            <v>2081-947</v>
          </cell>
          <cell r="B1430" t="str">
            <v xml:space="preserve">NEIVA-AVIANCA AEROP CONTE                         </v>
          </cell>
          <cell r="C1430">
            <v>0</v>
          </cell>
          <cell r="D1430">
            <v>0</v>
          </cell>
          <cell r="E1430">
            <v>0</v>
          </cell>
          <cell r="F1430">
            <v>0</v>
          </cell>
          <cell r="G1430">
            <v>0</v>
          </cell>
          <cell r="H1430">
            <v>0</v>
          </cell>
          <cell r="I1430">
            <v>0</v>
          </cell>
          <cell r="J1430">
            <v>0</v>
          </cell>
          <cell r="K1430">
            <v>0</v>
          </cell>
          <cell r="L1430">
            <v>0</v>
          </cell>
          <cell r="M1430">
            <v>0</v>
          </cell>
          <cell r="N1430">
            <v>0</v>
          </cell>
          <cell r="O1430">
            <v>0</v>
          </cell>
          <cell r="P1430">
            <v>0</v>
          </cell>
          <cell r="Q1430">
            <v>0</v>
          </cell>
          <cell r="R1430">
            <v>0</v>
          </cell>
          <cell r="S1430">
            <v>0</v>
          </cell>
          <cell r="T1430">
            <v>0</v>
          </cell>
          <cell r="U1430">
            <v>0</v>
          </cell>
          <cell r="V1430">
            <v>0</v>
          </cell>
          <cell r="W1430">
            <v>0</v>
          </cell>
          <cell r="X1430">
            <v>0</v>
          </cell>
          <cell r="Y1430">
            <v>0</v>
          </cell>
          <cell r="Z1430">
            <v>0</v>
          </cell>
          <cell r="AA1430">
            <v>0</v>
          </cell>
          <cell r="AB1430">
            <v>0</v>
          </cell>
          <cell r="AC1430">
            <v>0</v>
          </cell>
          <cell r="AD1430">
            <v>0</v>
          </cell>
          <cell r="AE1430">
            <v>0</v>
          </cell>
          <cell r="AF1430">
            <v>0</v>
          </cell>
          <cell r="AG1430">
            <v>0</v>
          </cell>
          <cell r="AH1430">
            <v>0</v>
          </cell>
          <cell r="AI1430">
            <v>0</v>
          </cell>
          <cell r="AJ1430">
            <v>0</v>
          </cell>
          <cell r="AK1430">
            <v>0</v>
          </cell>
          <cell r="AL1430">
            <v>0</v>
          </cell>
          <cell r="AM1430">
            <v>0</v>
          </cell>
          <cell r="AN1430">
            <v>0</v>
          </cell>
          <cell r="AO1430">
            <v>0</v>
          </cell>
          <cell r="AP1430">
            <v>0</v>
          </cell>
          <cell r="AQ1430">
            <v>0</v>
          </cell>
          <cell r="AR1430">
            <v>0</v>
          </cell>
          <cell r="AS1430" t="e">
            <v>#REF!</v>
          </cell>
          <cell r="AU1430">
            <v>890100577</v>
          </cell>
          <cell r="AV1430" t="str">
            <v xml:space="preserve">AVIANCA S.A.                            </v>
          </cell>
          <cell r="AW1430">
            <v>0</v>
          </cell>
          <cell r="AX1430">
            <v>0</v>
          </cell>
          <cell r="AY1430">
            <v>0</v>
          </cell>
          <cell r="AZ1430">
            <v>0</v>
          </cell>
          <cell r="BA1430">
            <v>0</v>
          </cell>
          <cell r="BB1430">
            <v>0</v>
          </cell>
          <cell r="BC1430">
            <v>0</v>
          </cell>
          <cell r="BD1430">
            <v>0</v>
          </cell>
          <cell r="BE1430">
            <v>0</v>
          </cell>
          <cell r="BF1430">
            <v>0</v>
          </cell>
          <cell r="BG1430" t="str">
            <v/>
          </cell>
          <cell r="BH1430" t="str">
            <v/>
          </cell>
        </row>
        <row r="1431">
          <cell r="A1431" t="str">
            <v>2081-948</v>
          </cell>
          <cell r="B1431" t="str">
            <v xml:space="preserve">BTA-SEGURO SURAMERICANA                           </v>
          </cell>
          <cell r="C1431">
            <v>0</v>
          </cell>
          <cell r="D1431">
            <v>0</v>
          </cell>
          <cell r="E1431">
            <v>0</v>
          </cell>
          <cell r="F1431">
            <v>0</v>
          </cell>
          <cell r="G1431">
            <v>0</v>
          </cell>
          <cell r="H1431">
            <v>0</v>
          </cell>
          <cell r="I1431">
            <v>0</v>
          </cell>
          <cell r="J1431">
            <v>0</v>
          </cell>
          <cell r="K1431">
            <v>0</v>
          </cell>
          <cell r="L1431">
            <v>0</v>
          </cell>
          <cell r="M1431">
            <v>0</v>
          </cell>
          <cell r="N1431">
            <v>0</v>
          </cell>
          <cell r="O1431">
            <v>0</v>
          </cell>
          <cell r="P1431">
            <v>0</v>
          </cell>
          <cell r="Q1431">
            <v>0</v>
          </cell>
          <cell r="R1431">
            <v>0</v>
          </cell>
          <cell r="S1431">
            <v>0</v>
          </cell>
          <cell r="T1431">
            <v>0</v>
          </cell>
          <cell r="U1431">
            <v>0</v>
          </cell>
          <cell r="V1431">
            <v>0</v>
          </cell>
          <cell r="W1431">
            <v>0</v>
          </cell>
          <cell r="X1431">
            <v>0</v>
          </cell>
          <cell r="Y1431">
            <v>0</v>
          </cell>
          <cell r="Z1431">
            <v>0</v>
          </cell>
          <cell r="AA1431">
            <v>0</v>
          </cell>
          <cell r="AB1431">
            <v>0</v>
          </cell>
          <cell r="AC1431">
            <v>0</v>
          </cell>
          <cell r="AD1431">
            <v>0</v>
          </cell>
          <cell r="AE1431">
            <v>0</v>
          </cell>
          <cell r="AF1431">
            <v>0</v>
          </cell>
          <cell r="AG1431">
            <v>0</v>
          </cell>
          <cell r="AH1431">
            <v>0</v>
          </cell>
          <cell r="AI1431">
            <v>0</v>
          </cell>
          <cell r="AJ1431">
            <v>0</v>
          </cell>
          <cell r="AK1431">
            <v>0</v>
          </cell>
          <cell r="AL1431">
            <v>0</v>
          </cell>
          <cell r="AM1431">
            <v>0</v>
          </cell>
          <cell r="AN1431">
            <v>0</v>
          </cell>
          <cell r="AO1431">
            <v>0</v>
          </cell>
          <cell r="AP1431">
            <v>0</v>
          </cell>
          <cell r="AQ1431">
            <v>0</v>
          </cell>
          <cell r="AR1431">
            <v>0</v>
          </cell>
          <cell r="AS1431" t="e">
            <v>#REF!</v>
          </cell>
          <cell r="AU1431">
            <v>890903407</v>
          </cell>
          <cell r="AV1431" t="str">
            <v xml:space="preserve">SEGUROS GENERALES SURAMERICANA S.A.     </v>
          </cell>
          <cell r="AW1431">
            <v>0</v>
          </cell>
          <cell r="AX1431">
            <v>0</v>
          </cell>
          <cell r="AY1431">
            <v>0</v>
          </cell>
          <cell r="AZ1431">
            <v>0</v>
          </cell>
          <cell r="BA1431">
            <v>0</v>
          </cell>
          <cell r="BB1431">
            <v>0</v>
          </cell>
          <cell r="BC1431">
            <v>0</v>
          </cell>
          <cell r="BD1431">
            <v>0</v>
          </cell>
          <cell r="BE1431">
            <v>0</v>
          </cell>
          <cell r="BF1431">
            <v>0</v>
          </cell>
          <cell r="BG1431" t="str">
            <v/>
          </cell>
          <cell r="BH1431" t="str">
            <v/>
          </cell>
        </row>
        <row r="1432">
          <cell r="A1432" t="str">
            <v>2081-949</v>
          </cell>
          <cell r="B1432" t="str">
            <v xml:space="preserve">BTA-PETROBRAS OFICINAS                            </v>
          </cell>
          <cell r="C1432">
            <v>0</v>
          </cell>
          <cell r="D1432">
            <v>0</v>
          </cell>
          <cell r="E1432">
            <v>0</v>
          </cell>
          <cell r="F1432">
            <v>0</v>
          </cell>
          <cell r="G1432">
            <v>0</v>
          </cell>
          <cell r="H1432">
            <v>0</v>
          </cell>
          <cell r="I1432">
            <v>0</v>
          </cell>
          <cell r="J1432">
            <v>0</v>
          </cell>
          <cell r="K1432">
            <v>0</v>
          </cell>
          <cell r="L1432">
            <v>0</v>
          </cell>
          <cell r="M1432">
            <v>0</v>
          </cell>
          <cell r="N1432">
            <v>0</v>
          </cell>
          <cell r="O1432">
            <v>0</v>
          </cell>
          <cell r="P1432">
            <v>0</v>
          </cell>
          <cell r="Q1432">
            <v>0</v>
          </cell>
          <cell r="R1432">
            <v>0</v>
          </cell>
          <cell r="S1432">
            <v>0</v>
          </cell>
          <cell r="T1432">
            <v>0</v>
          </cell>
          <cell r="U1432">
            <v>0</v>
          </cell>
          <cell r="V1432">
            <v>0</v>
          </cell>
          <cell r="W1432">
            <v>0</v>
          </cell>
          <cell r="X1432">
            <v>0</v>
          </cell>
          <cell r="Y1432">
            <v>0</v>
          </cell>
          <cell r="Z1432">
            <v>0</v>
          </cell>
          <cell r="AA1432">
            <v>0</v>
          </cell>
          <cell r="AB1432">
            <v>0</v>
          </cell>
          <cell r="AC1432">
            <v>0</v>
          </cell>
          <cell r="AD1432">
            <v>0</v>
          </cell>
          <cell r="AE1432">
            <v>0</v>
          </cell>
          <cell r="AF1432">
            <v>0</v>
          </cell>
          <cell r="AG1432">
            <v>0</v>
          </cell>
          <cell r="AH1432">
            <v>0</v>
          </cell>
          <cell r="AI1432">
            <v>0</v>
          </cell>
          <cell r="AJ1432">
            <v>0</v>
          </cell>
          <cell r="AK1432">
            <v>0</v>
          </cell>
          <cell r="AL1432">
            <v>0</v>
          </cell>
          <cell r="AM1432">
            <v>0</v>
          </cell>
          <cell r="AN1432">
            <v>0</v>
          </cell>
          <cell r="AO1432">
            <v>0</v>
          </cell>
          <cell r="AP1432">
            <v>0</v>
          </cell>
          <cell r="AQ1432">
            <v>0</v>
          </cell>
          <cell r="AR1432">
            <v>0</v>
          </cell>
          <cell r="AS1432" t="e">
            <v>#REF!</v>
          </cell>
          <cell r="AU1432">
            <v>860521658</v>
          </cell>
          <cell r="AV1432" t="str">
            <v xml:space="preserve">PETROBRAS COLOMBIA LIMITED              </v>
          </cell>
          <cell r="AW1432">
            <v>0</v>
          </cell>
          <cell r="AX1432">
            <v>0</v>
          </cell>
          <cell r="AY1432">
            <v>0</v>
          </cell>
          <cell r="AZ1432">
            <v>0</v>
          </cell>
          <cell r="BA1432">
            <v>0</v>
          </cell>
          <cell r="BB1432">
            <v>0</v>
          </cell>
          <cell r="BC1432">
            <v>0</v>
          </cell>
          <cell r="BD1432">
            <v>0</v>
          </cell>
          <cell r="BE1432">
            <v>0</v>
          </cell>
          <cell r="BF1432">
            <v>0</v>
          </cell>
          <cell r="BG1432" t="str">
            <v/>
          </cell>
          <cell r="BH1432" t="str">
            <v/>
          </cell>
        </row>
        <row r="1433">
          <cell r="A1433" t="str">
            <v>2081-950</v>
          </cell>
          <cell r="B1433" t="str">
            <v xml:space="preserve">BTA-DRUMMOND OFICINAS                             </v>
          </cell>
          <cell r="C1433">
            <v>0</v>
          </cell>
          <cell r="D1433">
            <v>0</v>
          </cell>
          <cell r="E1433">
            <v>0</v>
          </cell>
          <cell r="F1433">
            <v>0</v>
          </cell>
          <cell r="G1433">
            <v>0</v>
          </cell>
          <cell r="H1433">
            <v>0</v>
          </cell>
          <cell r="I1433">
            <v>0</v>
          </cell>
          <cell r="J1433">
            <v>0</v>
          </cell>
          <cell r="K1433">
            <v>0</v>
          </cell>
          <cell r="L1433">
            <v>0</v>
          </cell>
          <cell r="M1433">
            <v>0</v>
          </cell>
          <cell r="N1433">
            <v>0</v>
          </cell>
          <cell r="O1433">
            <v>0</v>
          </cell>
          <cell r="P1433">
            <v>0</v>
          </cell>
          <cell r="Q1433">
            <v>0</v>
          </cell>
          <cell r="R1433">
            <v>0</v>
          </cell>
          <cell r="S1433">
            <v>0</v>
          </cell>
          <cell r="T1433">
            <v>0</v>
          </cell>
          <cell r="U1433">
            <v>0</v>
          </cell>
          <cell r="V1433">
            <v>0</v>
          </cell>
          <cell r="W1433">
            <v>0</v>
          </cell>
          <cell r="X1433">
            <v>0</v>
          </cell>
          <cell r="Y1433">
            <v>0</v>
          </cell>
          <cell r="Z1433">
            <v>0</v>
          </cell>
          <cell r="AA1433">
            <v>0</v>
          </cell>
          <cell r="AB1433">
            <v>0</v>
          </cell>
          <cell r="AC1433">
            <v>0</v>
          </cell>
          <cell r="AD1433">
            <v>0</v>
          </cell>
          <cell r="AE1433">
            <v>0</v>
          </cell>
          <cell r="AF1433">
            <v>0</v>
          </cell>
          <cell r="AG1433">
            <v>0</v>
          </cell>
          <cell r="AH1433">
            <v>0</v>
          </cell>
          <cell r="AI1433">
            <v>0</v>
          </cell>
          <cell r="AJ1433">
            <v>0</v>
          </cell>
          <cell r="AK1433">
            <v>0</v>
          </cell>
          <cell r="AL1433">
            <v>0</v>
          </cell>
          <cell r="AM1433">
            <v>0</v>
          </cell>
          <cell r="AN1433">
            <v>0</v>
          </cell>
          <cell r="AO1433">
            <v>0</v>
          </cell>
          <cell r="AP1433">
            <v>0</v>
          </cell>
          <cell r="AQ1433">
            <v>0</v>
          </cell>
          <cell r="AR1433">
            <v>0</v>
          </cell>
          <cell r="AS1433" t="e">
            <v>#REF!</v>
          </cell>
          <cell r="AU1433">
            <v>800021308</v>
          </cell>
          <cell r="AV1433" t="str">
            <v xml:space="preserve">DRUMMOND LTD                            </v>
          </cell>
          <cell r="AW1433">
            <v>0</v>
          </cell>
          <cell r="AX1433">
            <v>0</v>
          </cell>
          <cell r="AY1433">
            <v>0</v>
          </cell>
          <cell r="AZ1433">
            <v>0</v>
          </cell>
          <cell r="BA1433">
            <v>0</v>
          </cell>
          <cell r="BB1433">
            <v>0</v>
          </cell>
          <cell r="BC1433">
            <v>0</v>
          </cell>
          <cell r="BD1433">
            <v>0</v>
          </cell>
          <cell r="BE1433">
            <v>0</v>
          </cell>
          <cell r="BF1433">
            <v>0</v>
          </cell>
          <cell r="BG1433" t="str">
            <v/>
          </cell>
          <cell r="BH1433" t="str">
            <v/>
          </cell>
        </row>
        <row r="1434">
          <cell r="A1434" t="str">
            <v>2081-951</v>
          </cell>
          <cell r="B1434" t="str">
            <v xml:space="preserve">BTA-POLITECNICO GRANCOLOM                         </v>
          </cell>
          <cell r="C1434">
            <v>0</v>
          </cell>
          <cell r="D1434">
            <v>0</v>
          </cell>
          <cell r="E1434">
            <v>0</v>
          </cell>
          <cell r="F1434">
            <v>0</v>
          </cell>
          <cell r="G1434">
            <v>0</v>
          </cell>
          <cell r="H1434">
            <v>0</v>
          </cell>
          <cell r="I1434">
            <v>0</v>
          </cell>
          <cell r="J1434">
            <v>0</v>
          </cell>
          <cell r="K1434">
            <v>0</v>
          </cell>
          <cell r="L1434">
            <v>0</v>
          </cell>
          <cell r="M1434">
            <v>0</v>
          </cell>
          <cell r="N1434">
            <v>0</v>
          </cell>
          <cell r="O1434">
            <v>0</v>
          </cell>
          <cell r="P1434">
            <v>0</v>
          </cell>
          <cell r="Q1434">
            <v>0</v>
          </cell>
          <cell r="R1434">
            <v>0</v>
          </cell>
          <cell r="S1434">
            <v>0</v>
          </cell>
          <cell r="T1434">
            <v>0</v>
          </cell>
          <cell r="U1434">
            <v>0</v>
          </cell>
          <cell r="V1434">
            <v>0</v>
          </cell>
          <cell r="W1434">
            <v>0</v>
          </cell>
          <cell r="X1434">
            <v>0</v>
          </cell>
          <cell r="Y1434">
            <v>0</v>
          </cell>
          <cell r="Z1434">
            <v>0</v>
          </cell>
          <cell r="AA1434">
            <v>0</v>
          </cell>
          <cell r="AB1434">
            <v>0</v>
          </cell>
          <cell r="AC1434">
            <v>0</v>
          </cell>
          <cell r="AD1434">
            <v>0</v>
          </cell>
          <cell r="AE1434">
            <v>0</v>
          </cell>
          <cell r="AF1434">
            <v>0</v>
          </cell>
          <cell r="AG1434">
            <v>0</v>
          </cell>
          <cell r="AH1434">
            <v>0</v>
          </cell>
          <cell r="AI1434">
            <v>0</v>
          </cell>
          <cell r="AJ1434">
            <v>0</v>
          </cell>
          <cell r="AK1434">
            <v>0</v>
          </cell>
          <cell r="AL1434">
            <v>0</v>
          </cell>
          <cell r="AM1434">
            <v>0</v>
          </cell>
          <cell r="AN1434">
            <v>0</v>
          </cell>
          <cell r="AO1434">
            <v>0</v>
          </cell>
          <cell r="AP1434">
            <v>0</v>
          </cell>
          <cell r="AQ1434">
            <v>0</v>
          </cell>
          <cell r="AR1434">
            <v>0</v>
          </cell>
          <cell r="AS1434" t="e">
            <v>#REF!</v>
          </cell>
          <cell r="AU1434">
            <v>860078643</v>
          </cell>
          <cell r="AV1434" t="str">
            <v xml:space="preserve">POLITECNICO GRANCOLOMBIANO              </v>
          </cell>
          <cell r="AW1434">
            <v>0</v>
          </cell>
          <cell r="AX1434">
            <v>0</v>
          </cell>
          <cell r="AY1434">
            <v>0</v>
          </cell>
          <cell r="AZ1434">
            <v>0</v>
          </cell>
          <cell r="BA1434">
            <v>0</v>
          </cell>
          <cell r="BB1434">
            <v>0</v>
          </cell>
          <cell r="BC1434">
            <v>0</v>
          </cell>
          <cell r="BD1434">
            <v>0</v>
          </cell>
          <cell r="BE1434">
            <v>0</v>
          </cell>
          <cell r="BF1434">
            <v>0</v>
          </cell>
          <cell r="BG1434" t="str">
            <v/>
          </cell>
          <cell r="BH1434" t="str">
            <v/>
          </cell>
        </row>
        <row r="1435">
          <cell r="A1435" t="str">
            <v>2081-952</v>
          </cell>
          <cell r="B1435" t="str">
            <v xml:space="preserve">BTA-POLITECNICO GRANCOLOM                         </v>
          </cell>
          <cell r="C1435">
            <v>0</v>
          </cell>
          <cell r="D1435">
            <v>0</v>
          </cell>
          <cell r="E1435">
            <v>0</v>
          </cell>
          <cell r="F1435">
            <v>0</v>
          </cell>
          <cell r="G1435">
            <v>0</v>
          </cell>
          <cell r="H1435">
            <v>0</v>
          </cell>
          <cell r="I1435">
            <v>0</v>
          </cell>
          <cell r="J1435">
            <v>0</v>
          </cell>
          <cell r="K1435">
            <v>0</v>
          </cell>
          <cell r="L1435">
            <v>0</v>
          </cell>
          <cell r="M1435">
            <v>0</v>
          </cell>
          <cell r="N1435">
            <v>0</v>
          </cell>
          <cell r="O1435">
            <v>0</v>
          </cell>
          <cell r="P1435">
            <v>0</v>
          </cell>
          <cell r="Q1435">
            <v>0</v>
          </cell>
          <cell r="R1435">
            <v>0</v>
          </cell>
          <cell r="S1435">
            <v>0</v>
          </cell>
          <cell r="T1435">
            <v>0</v>
          </cell>
          <cell r="U1435">
            <v>0</v>
          </cell>
          <cell r="V1435">
            <v>0</v>
          </cell>
          <cell r="W1435">
            <v>0</v>
          </cell>
          <cell r="X1435">
            <v>0</v>
          </cell>
          <cell r="Y1435">
            <v>0</v>
          </cell>
          <cell r="Z1435">
            <v>0</v>
          </cell>
          <cell r="AA1435">
            <v>0</v>
          </cell>
          <cell r="AB1435">
            <v>0</v>
          </cell>
          <cell r="AC1435">
            <v>0</v>
          </cell>
          <cell r="AD1435">
            <v>0</v>
          </cell>
          <cell r="AE1435">
            <v>0</v>
          </cell>
          <cell r="AF1435">
            <v>0</v>
          </cell>
          <cell r="AG1435">
            <v>0</v>
          </cell>
          <cell r="AH1435">
            <v>0</v>
          </cell>
          <cell r="AI1435">
            <v>0</v>
          </cell>
          <cell r="AJ1435">
            <v>0</v>
          </cell>
          <cell r="AK1435">
            <v>0</v>
          </cell>
          <cell r="AL1435">
            <v>0</v>
          </cell>
          <cell r="AM1435">
            <v>0</v>
          </cell>
          <cell r="AN1435">
            <v>0</v>
          </cell>
          <cell r="AO1435">
            <v>0</v>
          </cell>
          <cell r="AP1435">
            <v>0</v>
          </cell>
          <cell r="AQ1435">
            <v>0</v>
          </cell>
          <cell r="AR1435">
            <v>0</v>
          </cell>
          <cell r="AS1435" t="e">
            <v>#REF!</v>
          </cell>
          <cell r="AU1435">
            <v>860078643</v>
          </cell>
          <cell r="AV1435" t="str">
            <v xml:space="preserve">POLITECNICO GRANCOLOMBIANO              </v>
          </cell>
          <cell r="AW1435">
            <v>0</v>
          </cell>
          <cell r="AX1435">
            <v>0</v>
          </cell>
          <cell r="AY1435">
            <v>0</v>
          </cell>
          <cell r="AZ1435">
            <v>0</v>
          </cell>
          <cell r="BA1435">
            <v>0</v>
          </cell>
          <cell r="BB1435">
            <v>0</v>
          </cell>
          <cell r="BC1435">
            <v>0</v>
          </cell>
          <cell r="BD1435">
            <v>0</v>
          </cell>
          <cell r="BE1435">
            <v>0</v>
          </cell>
          <cell r="BF1435">
            <v>0</v>
          </cell>
          <cell r="BG1435" t="str">
            <v/>
          </cell>
          <cell r="BH1435" t="str">
            <v/>
          </cell>
        </row>
        <row r="1436">
          <cell r="A1436" t="str">
            <v>2081-953</v>
          </cell>
          <cell r="B1436" t="str">
            <v xml:space="preserve">BTA-POLITECNICO GRANCOLOM                         </v>
          </cell>
          <cell r="C1436">
            <v>0</v>
          </cell>
          <cell r="D1436">
            <v>0</v>
          </cell>
          <cell r="E1436">
            <v>0</v>
          </cell>
          <cell r="F1436">
            <v>0</v>
          </cell>
          <cell r="G1436">
            <v>0</v>
          </cell>
          <cell r="H1436">
            <v>0</v>
          </cell>
          <cell r="I1436">
            <v>0</v>
          </cell>
          <cell r="J1436">
            <v>0</v>
          </cell>
          <cell r="K1436">
            <v>0</v>
          </cell>
          <cell r="L1436">
            <v>0</v>
          </cell>
          <cell r="M1436">
            <v>0</v>
          </cell>
          <cell r="N1436">
            <v>0</v>
          </cell>
          <cell r="O1436">
            <v>0</v>
          </cell>
          <cell r="P1436">
            <v>0</v>
          </cell>
          <cell r="Q1436">
            <v>0</v>
          </cell>
          <cell r="R1436">
            <v>0</v>
          </cell>
          <cell r="S1436">
            <v>0</v>
          </cell>
          <cell r="T1436">
            <v>0</v>
          </cell>
          <cell r="U1436">
            <v>0</v>
          </cell>
          <cell r="V1436">
            <v>0</v>
          </cell>
          <cell r="W1436">
            <v>0</v>
          </cell>
          <cell r="X1436">
            <v>0</v>
          </cell>
          <cell r="Y1436">
            <v>0</v>
          </cell>
          <cell r="Z1436">
            <v>0</v>
          </cell>
          <cell r="AA1436">
            <v>0</v>
          </cell>
          <cell r="AB1436">
            <v>0</v>
          </cell>
          <cell r="AC1436">
            <v>0</v>
          </cell>
          <cell r="AD1436">
            <v>0</v>
          </cell>
          <cell r="AE1436">
            <v>0</v>
          </cell>
          <cell r="AF1436">
            <v>0</v>
          </cell>
          <cell r="AG1436">
            <v>0</v>
          </cell>
          <cell r="AH1436">
            <v>0</v>
          </cell>
          <cell r="AI1436">
            <v>0</v>
          </cell>
          <cell r="AJ1436">
            <v>0</v>
          </cell>
          <cell r="AK1436">
            <v>0</v>
          </cell>
          <cell r="AL1436">
            <v>0</v>
          </cell>
          <cell r="AM1436">
            <v>0</v>
          </cell>
          <cell r="AN1436">
            <v>0</v>
          </cell>
          <cell r="AO1436">
            <v>0</v>
          </cell>
          <cell r="AP1436">
            <v>0</v>
          </cell>
          <cell r="AQ1436">
            <v>0</v>
          </cell>
          <cell r="AR1436">
            <v>0</v>
          </cell>
          <cell r="AS1436" t="e">
            <v>#REF!</v>
          </cell>
          <cell r="AU1436">
            <v>860078643</v>
          </cell>
          <cell r="AV1436" t="str">
            <v xml:space="preserve">POLITECNICO GRANCOLOMBIANO              </v>
          </cell>
          <cell r="AW1436">
            <v>0</v>
          </cell>
          <cell r="AX1436">
            <v>0</v>
          </cell>
          <cell r="AY1436">
            <v>0</v>
          </cell>
          <cell r="AZ1436">
            <v>0</v>
          </cell>
          <cell r="BA1436">
            <v>0</v>
          </cell>
          <cell r="BB1436">
            <v>0</v>
          </cell>
          <cell r="BC1436">
            <v>0</v>
          </cell>
          <cell r="BD1436">
            <v>0</v>
          </cell>
          <cell r="BE1436">
            <v>0</v>
          </cell>
          <cell r="BF1436">
            <v>0</v>
          </cell>
          <cell r="BG1436" t="str">
            <v/>
          </cell>
          <cell r="BH1436" t="str">
            <v/>
          </cell>
        </row>
        <row r="1437">
          <cell r="A1437" t="str">
            <v>2081-954</v>
          </cell>
          <cell r="B1437" t="str">
            <v xml:space="preserve">BTA-EDUPARQUES-DIVERCITY                          </v>
          </cell>
          <cell r="C1437">
            <v>0</v>
          </cell>
          <cell r="D1437">
            <v>0</v>
          </cell>
          <cell r="E1437">
            <v>0</v>
          </cell>
          <cell r="F1437">
            <v>0</v>
          </cell>
          <cell r="G1437">
            <v>0</v>
          </cell>
          <cell r="H1437">
            <v>0</v>
          </cell>
          <cell r="I1437">
            <v>0</v>
          </cell>
          <cell r="J1437">
            <v>0</v>
          </cell>
          <cell r="K1437">
            <v>0</v>
          </cell>
          <cell r="L1437">
            <v>0</v>
          </cell>
          <cell r="M1437">
            <v>0</v>
          </cell>
          <cell r="N1437">
            <v>0</v>
          </cell>
          <cell r="O1437">
            <v>0</v>
          </cell>
          <cell r="P1437">
            <v>0</v>
          </cell>
          <cell r="Q1437">
            <v>0</v>
          </cell>
          <cell r="R1437">
            <v>0</v>
          </cell>
          <cell r="S1437">
            <v>0</v>
          </cell>
          <cell r="T1437">
            <v>0</v>
          </cell>
          <cell r="U1437">
            <v>0</v>
          </cell>
          <cell r="V1437">
            <v>0</v>
          </cell>
          <cell r="W1437">
            <v>0</v>
          </cell>
          <cell r="X1437">
            <v>0</v>
          </cell>
          <cell r="Y1437">
            <v>0</v>
          </cell>
          <cell r="Z1437">
            <v>0</v>
          </cell>
          <cell r="AA1437">
            <v>0</v>
          </cell>
          <cell r="AB1437">
            <v>0</v>
          </cell>
          <cell r="AC1437">
            <v>0</v>
          </cell>
          <cell r="AD1437">
            <v>0</v>
          </cell>
          <cell r="AE1437">
            <v>0</v>
          </cell>
          <cell r="AF1437">
            <v>0</v>
          </cell>
          <cell r="AG1437">
            <v>0</v>
          </cell>
          <cell r="AH1437">
            <v>0</v>
          </cell>
          <cell r="AI1437">
            <v>0</v>
          </cell>
          <cell r="AJ1437">
            <v>0</v>
          </cell>
          <cell r="AK1437">
            <v>0</v>
          </cell>
          <cell r="AL1437">
            <v>0</v>
          </cell>
          <cell r="AM1437">
            <v>0</v>
          </cell>
          <cell r="AN1437">
            <v>0</v>
          </cell>
          <cell r="AO1437">
            <v>0</v>
          </cell>
          <cell r="AP1437">
            <v>0</v>
          </cell>
          <cell r="AQ1437">
            <v>0</v>
          </cell>
          <cell r="AR1437">
            <v>0</v>
          </cell>
          <cell r="AS1437" t="e">
            <v>#REF!</v>
          </cell>
          <cell r="AU1437">
            <v>900033567</v>
          </cell>
          <cell r="AV1437" t="str">
            <v xml:space="preserve">EDUPARQUES S.A.                         </v>
          </cell>
          <cell r="AW1437">
            <v>0</v>
          </cell>
          <cell r="AX1437">
            <v>0</v>
          </cell>
          <cell r="AY1437">
            <v>0</v>
          </cell>
          <cell r="AZ1437">
            <v>0</v>
          </cell>
          <cell r="BA1437">
            <v>0</v>
          </cell>
          <cell r="BB1437">
            <v>0</v>
          </cell>
          <cell r="BC1437">
            <v>0</v>
          </cell>
          <cell r="BD1437">
            <v>0</v>
          </cell>
          <cell r="BE1437">
            <v>0</v>
          </cell>
          <cell r="BF1437">
            <v>0</v>
          </cell>
          <cell r="BG1437" t="str">
            <v/>
          </cell>
          <cell r="BH1437" t="str">
            <v/>
          </cell>
        </row>
        <row r="1438">
          <cell r="A1438" t="str">
            <v>2081-955</v>
          </cell>
          <cell r="B1438" t="str">
            <v xml:space="preserve">BTA-EDUPARQUES-DIVERCITY                          </v>
          </cell>
          <cell r="C1438">
            <v>0</v>
          </cell>
          <cell r="D1438">
            <v>0</v>
          </cell>
          <cell r="E1438">
            <v>0</v>
          </cell>
          <cell r="F1438">
            <v>0</v>
          </cell>
          <cell r="G1438">
            <v>0</v>
          </cell>
          <cell r="H1438">
            <v>0</v>
          </cell>
          <cell r="I1438">
            <v>0</v>
          </cell>
          <cell r="J1438">
            <v>0</v>
          </cell>
          <cell r="K1438">
            <v>0</v>
          </cell>
          <cell r="L1438">
            <v>0</v>
          </cell>
          <cell r="M1438">
            <v>0</v>
          </cell>
          <cell r="N1438">
            <v>0</v>
          </cell>
          <cell r="O1438">
            <v>0</v>
          </cell>
          <cell r="P1438">
            <v>0</v>
          </cell>
          <cell r="Q1438">
            <v>0</v>
          </cell>
          <cell r="R1438">
            <v>0</v>
          </cell>
          <cell r="S1438">
            <v>0</v>
          </cell>
          <cell r="T1438">
            <v>0</v>
          </cell>
          <cell r="U1438">
            <v>0</v>
          </cell>
          <cell r="V1438">
            <v>0</v>
          </cell>
          <cell r="W1438">
            <v>0</v>
          </cell>
          <cell r="X1438">
            <v>0</v>
          </cell>
          <cell r="Y1438">
            <v>0</v>
          </cell>
          <cell r="Z1438">
            <v>0</v>
          </cell>
          <cell r="AA1438">
            <v>0</v>
          </cell>
          <cell r="AB1438">
            <v>0</v>
          </cell>
          <cell r="AC1438">
            <v>0</v>
          </cell>
          <cell r="AD1438">
            <v>0</v>
          </cell>
          <cell r="AE1438">
            <v>0</v>
          </cell>
          <cell r="AF1438">
            <v>0</v>
          </cell>
          <cell r="AG1438">
            <v>0</v>
          </cell>
          <cell r="AH1438">
            <v>0</v>
          </cell>
          <cell r="AI1438">
            <v>0</v>
          </cell>
          <cell r="AJ1438">
            <v>0</v>
          </cell>
          <cell r="AK1438">
            <v>0</v>
          </cell>
          <cell r="AL1438">
            <v>0</v>
          </cell>
          <cell r="AM1438">
            <v>0</v>
          </cell>
          <cell r="AN1438">
            <v>0</v>
          </cell>
          <cell r="AO1438">
            <v>0</v>
          </cell>
          <cell r="AP1438">
            <v>0</v>
          </cell>
          <cell r="AQ1438">
            <v>0</v>
          </cell>
          <cell r="AR1438">
            <v>0</v>
          </cell>
          <cell r="AS1438" t="e">
            <v>#REF!</v>
          </cell>
          <cell r="AU1438">
            <v>900033567</v>
          </cell>
          <cell r="AV1438" t="str">
            <v xml:space="preserve">EDUPARQUES S.A.                         </v>
          </cell>
          <cell r="AW1438">
            <v>0</v>
          </cell>
          <cell r="AX1438">
            <v>0</v>
          </cell>
          <cell r="AY1438">
            <v>0</v>
          </cell>
          <cell r="AZ1438">
            <v>0</v>
          </cell>
          <cell r="BA1438">
            <v>0</v>
          </cell>
          <cell r="BB1438">
            <v>0</v>
          </cell>
          <cell r="BC1438">
            <v>0</v>
          </cell>
          <cell r="BD1438">
            <v>0</v>
          </cell>
          <cell r="BE1438">
            <v>0</v>
          </cell>
          <cell r="BF1438">
            <v>0</v>
          </cell>
          <cell r="BG1438" t="str">
            <v/>
          </cell>
          <cell r="BH1438" t="str">
            <v/>
          </cell>
        </row>
        <row r="1439">
          <cell r="A1439" t="str">
            <v>2081-956</v>
          </cell>
          <cell r="B1439" t="str">
            <v xml:space="preserve">BTA-EDUPARQUES-DIVERCITY                          </v>
          </cell>
          <cell r="C1439">
            <v>0</v>
          </cell>
          <cell r="D1439">
            <v>0</v>
          </cell>
          <cell r="E1439">
            <v>0</v>
          </cell>
          <cell r="F1439">
            <v>0</v>
          </cell>
          <cell r="G1439">
            <v>0</v>
          </cell>
          <cell r="H1439">
            <v>0</v>
          </cell>
          <cell r="I1439">
            <v>0</v>
          </cell>
          <cell r="J1439">
            <v>0</v>
          </cell>
          <cell r="K1439">
            <v>0</v>
          </cell>
          <cell r="L1439">
            <v>0</v>
          </cell>
          <cell r="M1439">
            <v>0</v>
          </cell>
          <cell r="N1439">
            <v>0</v>
          </cell>
          <cell r="O1439">
            <v>0</v>
          </cell>
          <cell r="P1439">
            <v>0</v>
          </cell>
          <cell r="Q1439">
            <v>0</v>
          </cell>
          <cell r="R1439">
            <v>0</v>
          </cell>
          <cell r="S1439">
            <v>0</v>
          </cell>
          <cell r="T1439">
            <v>0</v>
          </cell>
          <cell r="U1439">
            <v>0</v>
          </cell>
          <cell r="V1439">
            <v>0</v>
          </cell>
          <cell r="W1439">
            <v>0</v>
          </cell>
          <cell r="X1439">
            <v>0</v>
          </cell>
          <cell r="Y1439">
            <v>0</v>
          </cell>
          <cell r="Z1439">
            <v>0</v>
          </cell>
          <cell r="AA1439">
            <v>0</v>
          </cell>
          <cell r="AB1439">
            <v>0</v>
          </cell>
          <cell r="AC1439">
            <v>0</v>
          </cell>
          <cell r="AD1439">
            <v>0</v>
          </cell>
          <cell r="AE1439">
            <v>0</v>
          </cell>
          <cell r="AF1439">
            <v>0</v>
          </cell>
          <cell r="AG1439">
            <v>0</v>
          </cell>
          <cell r="AH1439">
            <v>0</v>
          </cell>
          <cell r="AI1439">
            <v>0</v>
          </cell>
          <cell r="AJ1439">
            <v>0</v>
          </cell>
          <cell r="AK1439">
            <v>0</v>
          </cell>
          <cell r="AL1439">
            <v>0</v>
          </cell>
          <cell r="AM1439">
            <v>0</v>
          </cell>
          <cell r="AN1439">
            <v>0</v>
          </cell>
          <cell r="AO1439">
            <v>0</v>
          </cell>
          <cell r="AP1439">
            <v>0</v>
          </cell>
          <cell r="AQ1439">
            <v>0</v>
          </cell>
          <cell r="AR1439">
            <v>0</v>
          </cell>
          <cell r="AS1439" t="e">
            <v>#REF!</v>
          </cell>
          <cell r="AU1439">
            <v>900033567</v>
          </cell>
          <cell r="AV1439" t="str">
            <v xml:space="preserve">EDUPARQUES S.A.                         </v>
          </cell>
          <cell r="AW1439">
            <v>0</v>
          </cell>
          <cell r="AX1439">
            <v>0</v>
          </cell>
          <cell r="AY1439">
            <v>0</v>
          </cell>
          <cell r="AZ1439">
            <v>0</v>
          </cell>
          <cell r="BA1439">
            <v>0</v>
          </cell>
          <cell r="BB1439">
            <v>0</v>
          </cell>
          <cell r="BC1439">
            <v>0</v>
          </cell>
          <cell r="BD1439">
            <v>0</v>
          </cell>
          <cell r="BE1439">
            <v>0</v>
          </cell>
          <cell r="BF1439">
            <v>0</v>
          </cell>
          <cell r="BG1439" t="str">
            <v/>
          </cell>
          <cell r="BH1439" t="str">
            <v/>
          </cell>
        </row>
        <row r="1440">
          <cell r="A1440" t="str">
            <v>2081-957</v>
          </cell>
          <cell r="B1440" t="str">
            <v xml:space="preserve">BTA-EDUPARQUES-DIVERCITY                          </v>
          </cell>
          <cell r="C1440">
            <v>0</v>
          </cell>
          <cell r="D1440">
            <v>0</v>
          </cell>
          <cell r="E1440">
            <v>0</v>
          </cell>
          <cell r="F1440">
            <v>0</v>
          </cell>
          <cell r="G1440">
            <v>0</v>
          </cell>
          <cell r="H1440">
            <v>0</v>
          </cell>
          <cell r="I1440">
            <v>0</v>
          </cell>
          <cell r="J1440">
            <v>0</v>
          </cell>
          <cell r="K1440">
            <v>0</v>
          </cell>
          <cell r="L1440">
            <v>0</v>
          </cell>
          <cell r="M1440">
            <v>0</v>
          </cell>
          <cell r="N1440">
            <v>0</v>
          </cell>
          <cell r="O1440">
            <v>0</v>
          </cell>
          <cell r="P1440">
            <v>0</v>
          </cell>
          <cell r="Q1440">
            <v>0</v>
          </cell>
          <cell r="R1440">
            <v>0</v>
          </cell>
          <cell r="S1440">
            <v>0</v>
          </cell>
          <cell r="T1440">
            <v>0</v>
          </cell>
          <cell r="U1440">
            <v>0</v>
          </cell>
          <cell r="V1440">
            <v>0</v>
          </cell>
          <cell r="W1440">
            <v>0</v>
          </cell>
          <cell r="X1440">
            <v>0</v>
          </cell>
          <cell r="Y1440">
            <v>0</v>
          </cell>
          <cell r="Z1440">
            <v>0</v>
          </cell>
          <cell r="AA1440">
            <v>0</v>
          </cell>
          <cell r="AB1440">
            <v>0</v>
          </cell>
          <cell r="AC1440">
            <v>0</v>
          </cell>
          <cell r="AD1440">
            <v>0</v>
          </cell>
          <cell r="AE1440">
            <v>0</v>
          </cell>
          <cell r="AF1440">
            <v>0</v>
          </cell>
          <cell r="AG1440">
            <v>0</v>
          </cell>
          <cell r="AH1440">
            <v>0</v>
          </cell>
          <cell r="AI1440">
            <v>0</v>
          </cell>
          <cell r="AJ1440">
            <v>0</v>
          </cell>
          <cell r="AK1440">
            <v>0</v>
          </cell>
          <cell r="AL1440">
            <v>0</v>
          </cell>
          <cell r="AM1440">
            <v>0</v>
          </cell>
          <cell r="AN1440">
            <v>0</v>
          </cell>
          <cell r="AO1440">
            <v>0</v>
          </cell>
          <cell r="AP1440">
            <v>0</v>
          </cell>
          <cell r="AQ1440">
            <v>0</v>
          </cell>
          <cell r="AR1440">
            <v>0</v>
          </cell>
          <cell r="AS1440" t="e">
            <v>#REF!</v>
          </cell>
          <cell r="AU1440">
            <v>900033567</v>
          </cell>
          <cell r="AV1440" t="str">
            <v xml:space="preserve">EDUPARQUES S.A.                         </v>
          </cell>
          <cell r="AW1440">
            <v>0</v>
          </cell>
          <cell r="AX1440">
            <v>0</v>
          </cell>
          <cell r="AY1440">
            <v>0</v>
          </cell>
          <cell r="AZ1440">
            <v>0</v>
          </cell>
          <cell r="BA1440">
            <v>0</v>
          </cell>
          <cell r="BB1440">
            <v>0</v>
          </cell>
          <cell r="BC1440">
            <v>0</v>
          </cell>
          <cell r="BD1440">
            <v>0</v>
          </cell>
          <cell r="BE1440">
            <v>0</v>
          </cell>
          <cell r="BF1440">
            <v>0</v>
          </cell>
          <cell r="BG1440" t="str">
            <v/>
          </cell>
          <cell r="BH1440" t="str">
            <v/>
          </cell>
        </row>
        <row r="1441">
          <cell r="A1441" t="str">
            <v>2081-958</v>
          </cell>
          <cell r="B1441" t="str">
            <v xml:space="preserve">BTA-SURA SEG GENERALES                            </v>
          </cell>
          <cell r="C1441">
            <v>0</v>
          </cell>
          <cell r="D1441">
            <v>0</v>
          </cell>
          <cell r="E1441">
            <v>0</v>
          </cell>
          <cell r="F1441">
            <v>0</v>
          </cell>
          <cell r="G1441">
            <v>0</v>
          </cell>
          <cell r="H1441">
            <v>0</v>
          </cell>
          <cell r="I1441">
            <v>0</v>
          </cell>
          <cell r="J1441">
            <v>0</v>
          </cell>
          <cell r="K1441">
            <v>0</v>
          </cell>
          <cell r="L1441">
            <v>0</v>
          </cell>
          <cell r="M1441">
            <v>0</v>
          </cell>
          <cell r="N1441">
            <v>0</v>
          </cell>
          <cell r="O1441">
            <v>0</v>
          </cell>
          <cell r="P1441">
            <v>0</v>
          </cell>
          <cell r="Q1441">
            <v>0</v>
          </cell>
          <cell r="R1441">
            <v>0</v>
          </cell>
          <cell r="S1441">
            <v>0</v>
          </cell>
          <cell r="T1441">
            <v>0</v>
          </cell>
          <cell r="U1441">
            <v>0</v>
          </cell>
          <cell r="V1441">
            <v>0</v>
          </cell>
          <cell r="W1441">
            <v>0</v>
          </cell>
          <cell r="X1441">
            <v>0</v>
          </cell>
          <cell r="Y1441">
            <v>0</v>
          </cell>
          <cell r="Z1441">
            <v>0</v>
          </cell>
          <cell r="AA1441">
            <v>0</v>
          </cell>
          <cell r="AB1441">
            <v>0</v>
          </cell>
          <cell r="AC1441">
            <v>0</v>
          </cell>
          <cell r="AD1441">
            <v>0</v>
          </cell>
          <cell r="AE1441">
            <v>0</v>
          </cell>
          <cell r="AF1441">
            <v>0</v>
          </cell>
          <cell r="AG1441">
            <v>0</v>
          </cell>
          <cell r="AH1441">
            <v>0</v>
          </cell>
          <cell r="AI1441">
            <v>0</v>
          </cell>
          <cell r="AJ1441">
            <v>0</v>
          </cell>
          <cell r="AK1441">
            <v>0</v>
          </cell>
          <cell r="AL1441">
            <v>0</v>
          </cell>
          <cell r="AM1441">
            <v>0</v>
          </cell>
          <cell r="AN1441">
            <v>0</v>
          </cell>
          <cell r="AO1441">
            <v>0</v>
          </cell>
          <cell r="AP1441">
            <v>0</v>
          </cell>
          <cell r="AQ1441">
            <v>0</v>
          </cell>
          <cell r="AR1441">
            <v>0</v>
          </cell>
          <cell r="AS1441" t="e">
            <v>#REF!</v>
          </cell>
          <cell r="AU1441">
            <v>811036875</v>
          </cell>
          <cell r="AV1441" t="str">
            <v xml:space="preserve">SERVICIOS GENERALES SURAMERICANA S.A.   </v>
          </cell>
          <cell r="AW1441">
            <v>0</v>
          </cell>
          <cell r="AX1441">
            <v>0</v>
          </cell>
          <cell r="AY1441">
            <v>0</v>
          </cell>
          <cell r="AZ1441">
            <v>0</v>
          </cell>
          <cell r="BA1441">
            <v>0</v>
          </cell>
          <cell r="BB1441">
            <v>0</v>
          </cell>
          <cell r="BC1441">
            <v>0</v>
          </cell>
          <cell r="BD1441">
            <v>0</v>
          </cell>
          <cell r="BE1441">
            <v>0</v>
          </cell>
          <cell r="BF1441">
            <v>0</v>
          </cell>
          <cell r="BG1441" t="str">
            <v/>
          </cell>
          <cell r="BH1441" t="str">
            <v/>
          </cell>
        </row>
        <row r="1442">
          <cell r="A1442" t="str">
            <v>2081-959</v>
          </cell>
          <cell r="B1442" t="str">
            <v xml:space="preserve">BTA-KIMBERLY COLPAPEL                             </v>
          </cell>
          <cell r="C1442">
            <v>0</v>
          </cell>
          <cell r="D1442">
            <v>0</v>
          </cell>
          <cell r="E1442">
            <v>0</v>
          </cell>
          <cell r="F1442">
            <v>0</v>
          </cell>
          <cell r="G1442">
            <v>0</v>
          </cell>
          <cell r="H1442">
            <v>0</v>
          </cell>
          <cell r="I1442">
            <v>0</v>
          </cell>
          <cell r="J1442">
            <v>0</v>
          </cell>
          <cell r="K1442">
            <v>0</v>
          </cell>
          <cell r="L1442">
            <v>0</v>
          </cell>
          <cell r="M1442">
            <v>0</v>
          </cell>
          <cell r="N1442">
            <v>0</v>
          </cell>
          <cell r="O1442">
            <v>0</v>
          </cell>
          <cell r="P1442">
            <v>0</v>
          </cell>
          <cell r="Q1442">
            <v>0</v>
          </cell>
          <cell r="R1442">
            <v>0</v>
          </cell>
          <cell r="S1442">
            <v>0</v>
          </cell>
          <cell r="T1442">
            <v>0</v>
          </cell>
          <cell r="U1442">
            <v>0</v>
          </cell>
          <cell r="V1442">
            <v>0</v>
          </cell>
          <cell r="W1442">
            <v>0</v>
          </cell>
          <cell r="X1442">
            <v>0</v>
          </cell>
          <cell r="Y1442">
            <v>0</v>
          </cell>
          <cell r="Z1442">
            <v>0</v>
          </cell>
          <cell r="AA1442">
            <v>0</v>
          </cell>
          <cell r="AB1442">
            <v>0</v>
          </cell>
          <cell r="AC1442">
            <v>0</v>
          </cell>
          <cell r="AD1442">
            <v>0</v>
          </cell>
          <cell r="AE1442">
            <v>0</v>
          </cell>
          <cell r="AF1442">
            <v>0</v>
          </cell>
          <cell r="AG1442">
            <v>0</v>
          </cell>
          <cell r="AH1442">
            <v>0</v>
          </cell>
          <cell r="AI1442">
            <v>0</v>
          </cell>
          <cell r="AJ1442">
            <v>0</v>
          </cell>
          <cell r="AK1442">
            <v>0</v>
          </cell>
          <cell r="AL1442">
            <v>0</v>
          </cell>
          <cell r="AM1442">
            <v>0</v>
          </cell>
          <cell r="AN1442">
            <v>0</v>
          </cell>
          <cell r="AO1442">
            <v>0</v>
          </cell>
          <cell r="AP1442">
            <v>0</v>
          </cell>
          <cell r="AQ1442">
            <v>0</v>
          </cell>
          <cell r="AR1442">
            <v>0</v>
          </cell>
          <cell r="AS1442" t="e">
            <v>#REF!</v>
          </cell>
          <cell r="AU1442">
            <v>860015753</v>
          </cell>
          <cell r="AV1442" t="str">
            <v xml:space="preserve">COLOMBIANA KIMBERLY COLPAPEL S.A.       </v>
          </cell>
          <cell r="AW1442">
            <v>0</v>
          </cell>
          <cell r="AX1442">
            <v>0</v>
          </cell>
          <cell r="AY1442">
            <v>0</v>
          </cell>
          <cell r="AZ1442">
            <v>0</v>
          </cell>
          <cell r="BA1442">
            <v>0</v>
          </cell>
          <cell r="BB1442">
            <v>0</v>
          </cell>
          <cell r="BC1442">
            <v>0</v>
          </cell>
          <cell r="BD1442">
            <v>0</v>
          </cell>
          <cell r="BE1442">
            <v>0</v>
          </cell>
          <cell r="BF1442">
            <v>0</v>
          </cell>
          <cell r="BG1442" t="str">
            <v/>
          </cell>
          <cell r="BH1442" t="str">
            <v/>
          </cell>
        </row>
        <row r="1443">
          <cell r="A1443" t="str">
            <v>2081-960</v>
          </cell>
          <cell r="B1443" t="str">
            <v xml:space="preserve">BTA-SEGUROS SURA                                  </v>
          </cell>
          <cell r="C1443">
            <v>0</v>
          </cell>
          <cell r="D1443">
            <v>0</v>
          </cell>
          <cell r="E1443">
            <v>0</v>
          </cell>
          <cell r="F1443">
            <v>0</v>
          </cell>
          <cell r="G1443">
            <v>0</v>
          </cell>
          <cell r="H1443">
            <v>0</v>
          </cell>
          <cell r="I1443">
            <v>0</v>
          </cell>
          <cell r="J1443">
            <v>0</v>
          </cell>
          <cell r="K1443">
            <v>0</v>
          </cell>
          <cell r="L1443">
            <v>0</v>
          </cell>
          <cell r="M1443">
            <v>0</v>
          </cell>
          <cell r="N1443">
            <v>0</v>
          </cell>
          <cell r="O1443">
            <v>0</v>
          </cell>
          <cell r="P1443">
            <v>0</v>
          </cell>
          <cell r="Q1443">
            <v>0</v>
          </cell>
          <cell r="R1443">
            <v>0</v>
          </cell>
          <cell r="S1443">
            <v>0</v>
          </cell>
          <cell r="T1443">
            <v>0</v>
          </cell>
          <cell r="U1443">
            <v>0</v>
          </cell>
          <cell r="V1443">
            <v>0</v>
          </cell>
          <cell r="W1443">
            <v>0</v>
          </cell>
          <cell r="X1443">
            <v>0</v>
          </cell>
          <cell r="Y1443">
            <v>0</v>
          </cell>
          <cell r="Z1443">
            <v>0</v>
          </cell>
          <cell r="AA1443">
            <v>0</v>
          </cell>
          <cell r="AB1443">
            <v>0</v>
          </cell>
          <cell r="AC1443">
            <v>0</v>
          </cell>
          <cell r="AD1443">
            <v>0</v>
          </cell>
          <cell r="AE1443">
            <v>0</v>
          </cell>
          <cell r="AF1443">
            <v>0</v>
          </cell>
          <cell r="AG1443">
            <v>0</v>
          </cell>
          <cell r="AH1443">
            <v>0</v>
          </cell>
          <cell r="AI1443">
            <v>0</v>
          </cell>
          <cell r="AJ1443">
            <v>0</v>
          </cell>
          <cell r="AK1443">
            <v>0</v>
          </cell>
          <cell r="AL1443">
            <v>0</v>
          </cell>
          <cell r="AM1443">
            <v>0</v>
          </cell>
          <cell r="AN1443">
            <v>0</v>
          </cell>
          <cell r="AO1443">
            <v>0</v>
          </cell>
          <cell r="AP1443">
            <v>0</v>
          </cell>
          <cell r="AQ1443">
            <v>0</v>
          </cell>
          <cell r="AR1443">
            <v>0</v>
          </cell>
          <cell r="AS1443" t="e">
            <v>#REF!</v>
          </cell>
          <cell r="AU1443">
            <v>890903407</v>
          </cell>
          <cell r="AV1443" t="str">
            <v xml:space="preserve">SEGUROS GENERALES SURAMERICANA S.A.     </v>
          </cell>
          <cell r="AW1443">
            <v>0</v>
          </cell>
          <cell r="AX1443">
            <v>0</v>
          </cell>
          <cell r="AY1443">
            <v>0</v>
          </cell>
          <cell r="AZ1443">
            <v>0</v>
          </cell>
          <cell r="BA1443">
            <v>0</v>
          </cell>
          <cell r="BB1443">
            <v>0</v>
          </cell>
          <cell r="BC1443">
            <v>0</v>
          </cell>
          <cell r="BD1443">
            <v>0</v>
          </cell>
          <cell r="BE1443">
            <v>0</v>
          </cell>
          <cell r="BF1443">
            <v>0</v>
          </cell>
          <cell r="BG1443" t="str">
            <v/>
          </cell>
          <cell r="BH1443" t="str">
            <v/>
          </cell>
        </row>
        <row r="1444">
          <cell r="A1444" t="str">
            <v>2081-961</v>
          </cell>
          <cell r="B1444" t="str">
            <v xml:space="preserve">BTA-SEGUROS SURA                                  </v>
          </cell>
          <cell r="C1444">
            <v>0</v>
          </cell>
          <cell r="D1444">
            <v>0</v>
          </cell>
          <cell r="E1444">
            <v>0</v>
          </cell>
          <cell r="F1444">
            <v>0</v>
          </cell>
          <cell r="G1444">
            <v>0</v>
          </cell>
          <cell r="H1444">
            <v>0</v>
          </cell>
          <cell r="I1444">
            <v>0</v>
          </cell>
          <cell r="J1444">
            <v>0</v>
          </cell>
          <cell r="K1444">
            <v>0</v>
          </cell>
          <cell r="L1444">
            <v>0</v>
          </cell>
          <cell r="M1444">
            <v>0</v>
          </cell>
          <cell r="N1444">
            <v>0</v>
          </cell>
          <cell r="O1444">
            <v>0</v>
          </cell>
          <cell r="P1444">
            <v>0</v>
          </cell>
          <cell r="Q1444">
            <v>0</v>
          </cell>
          <cell r="R1444">
            <v>0</v>
          </cell>
          <cell r="S1444">
            <v>0</v>
          </cell>
          <cell r="T1444">
            <v>0</v>
          </cell>
          <cell r="U1444">
            <v>0</v>
          </cell>
          <cell r="V1444">
            <v>0</v>
          </cell>
          <cell r="W1444">
            <v>0</v>
          </cell>
          <cell r="X1444">
            <v>0</v>
          </cell>
          <cell r="Y1444">
            <v>0</v>
          </cell>
          <cell r="Z1444">
            <v>0</v>
          </cell>
          <cell r="AA1444">
            <v>0</v>
          </cell>
          <cell r="AB1444">
            <v>0</v>
          </cell>
          <cell r="AC1444">
            <v>0</v>
          </cell>
          <cell r="AD1444">
            <v>0</v>
          </cell>
          <cell r="AE1444">
            <v>0</v>
          </cell>
          <cell r="AF1444">
            <v>0</v>
          </cell>
          <cell r="AG1444">
            <v>0</v>
          </cell>
          <cell r="AH1444">
            <v>0</v>
          </cell>
          <cell r="AI1444">
            <v>0</v>
          </cell>
          <cell r="AJ1444">
            <v>0</v>
          </cell>
          <cell r="AK1444">
            <v>0</v>
          </cell>
          <cell r="AL1444">
            <v>0</v>
          </cell>
          <cell r="AM1444">
            <v>0</v>
          </cell>
          <cell r="AN1444">
            <v>0</v>
          </cell>
          <cell r="AO1444">
            <v>0</v>
          </cell>
          <cell r="AP1444">
            <v>0</v>
          </cell>
          <cell r="AQ1444">
            <v>0</v>
          </cell>
          <cell r="AR1444">
            <v>0</v>
          </cell>
          <cell r="AS1444" t="e">
            <v>#REF!</v>
          </cell>
          <cell r="AU1444">
            <v>890903407</v>
          </cell>
          <cell r="AV1444" t="str">
            <v xml:space="preserve">SEGUROS GENERALES SURAMERICANA S.A.     </v>
          </cell>
          <cell r="AW1444">
            <v>0</v>
          </cell>
          <cell r="AX1444">
            <v>0</v>
          </cell>
          <cell r="AY1444">
            <v>0</v>
          </cell>
          <cell r="AZ1444">
            <v>0</v>
          </cell>
          <cell r="BA1444">
            <v>0</v>
          </cell>
          <cell r="BB1444">
            <v>0</v>
          </cell>
          <cell r="BC1444">
            <v>0</v>
          </cell>
          <cell r="BD1444">
            <v>0</v>
          </cell>
          <cell r="BE1444">
            <v>0</v>
          </cell>
          <cell r="BF1444">
            <v>0</v>
          </cell>
          <cell r="BG1444" t="str">
            <v/>
          </cell>
          <cell r="BH1444" t="str">
            <v/>
          </cell>
        </row>
        <row r="1445">
          <cell r="A1445" t="str">
            <v>2081-962</v>
          </cell>
          <cell r="B1445" t="str">
            <v xml:space="preserve">BTA-INV SEQUOIA CAFESALUD                         </v>
          </cell>
          <cell r="C1445">
            <v>0</v>
          </cell>
          <cell r="D1445">
            <v>0</v>
          </cell>
          <cell r="E1445">
            <v>0</v>
          </cell>
          <cell r="F1445">
            <v>0</v>
          </cell>
          <cell r="G1445">
            <v>0</v>
          </cell>
          <cell r="H1445">
            <v>0</v>
          </cell>
          <cell r="I1445">
            <v>0</v>
          </cell>
          <cell r="J1445">
            <v>0</v>
          </cell>
          <cell r="K1445">
            <v>0</v>
          </cell>
          <cell r="L1445">
            <v>0</v>
          </cell>
          <cell r="M1445">
            <v>0</v>
          </cell>
          <cell r="N1445">
            <v>0</v>
          </cell>
          <cell r="O1445">
            <v>0</v>
          </cell>
          <cell r="P1445">
            <v>0</v>
          </cell>
          <cell r="Q1445">
            <v>0</v>
          </cell>
          <cell r="R1445">
            <v>0</v>
          </cell>
          <cell r="S1445">
            <v>0</v>
          </cell>
          <cell r="T1445">
            <v>0</v>
          </cell>
          <cell r="U1445">
            <v>0</v>
          </cell>
          <cell r="V1445">
            <v>0</v>
          </cell>
          <cell r="W1445">
            <v>0</v>
          </cell>
          <cell r="X1445">
            <v>0</v>
          </cell>
          <cell r="Y1445">
            <v>0</v>
          </cell>
          <cell r="Z1445">
            <v>0</v>
          </cell>
          <cell r="AA1445">
            <v>0</v>
          </cell>
          <cell r="AB1445">
            <v>0</v>
          </cell>
          <cell r="AC1445">
            <v>0</v>
          </cell>
          <cell r="AD1445">
            <v>0</v>
          </cell>
          <cell r="AE1445">
            <v>0</v>
          </cell>
          <cell r="AF1445">
            <v>0</v>
          </cell>
          <cell r="AG1445">
            <v>0</v>
          </cell>
          <cell r="AH1445">
            <v>0</v>
          </cell>
          <cell r="AI1445">
            <v>0</v>
          </cell>
          <cell r="AJ1445">
            <v>0</v>
          </cell>
          <cell r="AK1445">
            <v>0</v>
          </cell>
          <cell r="AL1445">
            <v>0</v>
          </cell>
          <cell r="AM1445">
            <v>0</v>
          </cell>
          <cell r="AN1445">
            <v>0</v>
          </cell>
          <cell r="AO1445">
            <v>0</v>
          </cell>
          <cell r="AP1445">
            <v>0</v>
          </cell>
          <cell r="AQ1445">
            <v>0</v>
          </cell>
          <cell r="AR1445">
            <v>0</v>
          </cell>
          <cell r="AS1445" t="e">
            <v>#REF!</v>
          </cell>
          <cell r="AU1445">
            <v>900485519</v>
          </cell>
          <cell r="AV1445" t="str">
            <v xml:space="preserve">INVERSIONES SEQUOIA COLOMBIA SAS        </v>
          </cell>
          <cell r="AW1445">
            <v>0</v>
          </cell>
          <cell r="AX1445">
            <v>0</v>
          </cell>
          <cell r="AY1445">
            <v>0</v>
          </cell>
          <cell r="AZ1445">
            <v>0</v>
          </cell>
          <cell r="BA1445">
            <v>0</v>
          </cell>
          <cell r="BB1445">
            <v>0</v>
          </cell>
          <cell r="BC1445">
            <v>0</v>
          </cell>
          <cell r="BD1445">
            <v>0</v>
          </cell>
          <cell r="BE1445">
            <v>0</v>
          </cell>
          <cell r="BF1445">
            <v>0</v>
          </cell>
          <cell r="BG1445" t="str">
            <v/>
          </cell>
          <cell r="BH1445" t="str">
            <v/>
          </cell>
        </row>
        <row r="1446">
          <cell r="A1446" t="str">
            <v>2081-963</v>
          </cell>
          <cell r="B1446" t="str">
            <v xml:space="preserve">YOP-AVIANCA AEROP ALCARAV                         </v>
          </cell>
          <cell r="C1446">
            <v>0</v>
          </cell>
          <cell r="D1446">
            <v>0</v>
          </cell>
          <cell r="E1446">
            <v>0</v>
          </cell>
          <cell r="F1446">
            <v>0</v>
          </cell>
          <cell r="G1446">
            <v>0</v>
          </cell>
          <cell r="H1446">
            <v>0</v>
          </cell>
          <cell r="I1446">
            <v>0</v>
          </cell>
          <cell r="J1446">
            <v>0</v>
          </cell>
          <cell r="K1446">
            <v>0</v>
          </cell>
          <cell r="L1446">
            <v>0</v>
          </cell>
          <cell r="M1446">
            <v>0</v>
          </cell>
          <cell r="N1446">
            <v>0</v>
          </cell>
          <cell r="O1446">
            <v>0</v>
          </cell>
          <cell r="P1446">
            <v>0</v>
          </cell>
          <cell r="Q1446">
            <v>0</v>
          </cell>
          <cell r="R1446">
            <v>0</v>
          </cell>
          <cell r="S1446">
            <v>0</v>
          </cell>
          <cell r="T1446">
            <v>0</v>
          </cell>
          <cell r="U1446">
            <v>0</v>
          </cell>
          <cell r="V1446">
            <v>0</v>
          </cell>
          <cell r="W1446">
            <v>0</v>
          </cell>
          <cell r="X1446">
            <v>0</v>
          </cell>
          <cell r="Y1446">
            <v>0</v>
          </cell>
          <cell r="Z1446">
            <v>0</v>
          </cell>
          <cell r="AA1446">
            <v>0</v>
          </cell>
          <cell r="AB1446">
            <v>0</v>
          </cell>
          <cell r="AC1446">
            <v>0</v>
          </cell>
          <cell r="AD1446">
            <v>0</v>
          </cell>
          <cell r="AE1446">
            <v>0</v>
          </cell>
          <cell r="AF1446">
            <v>0</v>
          </cell>
          <cell r="AG1446">
            <v>0</v>
          </cell>
          <cell r="AH1446">
            <v>0</v>
          </cell>
          <cell r="AI1446">
            <v>0</v>
          </cell>
          <cell r="AJ1446">
            <v>0</v>
          </cell>
          <cell r="AK1446">
            <v>0</v>
          </cell>
          <cell r="AL1446">
            <v>0</v>
          </cell>
          <cell r="AM1446">
            <v>0</v>
          </cell>
          <cell r="AN1446">
            <v>0</v>
          </cell>
          <cell r="AO1446">
            <v>0</v>
          </cell>
          <cell r="AP1446">
            <v>0</v>
          </cell>
          <cell r="AQ1446">
            <v>0</v>
          </cell>
          <cell r="AR1446">
            <v>0</v>
          </cell>
          <cell r="AS1446" t="e">
            <v>#REF!</v>
          </cell>
          <cell r="AU1446">
            <v>890100577</v>
          </cell>
          <cell r="AV1446" t="str">
            <v xml:space="preserve">AVIANCA S.A.                            </v>
          </cell>
          <cell r="AW1446">
            <v>0</v>
          </cell>
          <cell r="AX1446">
            <v>0</v>
          </cell>
          <cell r="AY1446">
            <v>0</v>
          </cell>
          <cell r="AZ1446">
            <v>0</v>
          </cell>
          <cell r="BA1446">
            <v>0</v>
          </cell>
          <cell r="BB1446">
            <v>0</v>
          </cell>
          <cell r="BC1446">
            <v>0</v>
          </cell>
          <cell r="BD1446">
            <v>0</v>
          </cell>
          <cell r="BE1446">
            <v>0</v>
          </cell>
          <cell r="BF1446">
            <v>0</v>
          </cell>
          <cell r="BG1446" t="str">
            <v/>
          </cell>
          <cell r="BH1446" t="str">
            <v/>
          </cell>
        </row>
        <row r="1447">
          <cell r="A1447" t="str">
            <v>2081-964</v>
          </cell>
          <cell r="B1447" t="str">
            <v xml:space="preserve">MD-AVIANCA AEROPUERTO                             </v>
          </cell>
          <cell r="C1447">
            <v>0</v>
          </cell>
          <cell r="D1447">
            <v>0</v>
          </cell>
          <cell r="E1447">
            <v>0</v>
          </cell>
          <cell r="F1447">
            <v>0</v>
          </cell>
          <cell r="G1447">
            <v>0</v>
          </cell>
          <cell r="H1447">
            <v>0</v>
          </cell>
          <cell r="I1447">
            <v>0</v>
          </cell>
          <cell r="J1447">
            <v>0</v>
          </cell>
          <cell r="K1447">
            <v>0</v>
          </cell>
          <cell r="L1447">
            <v>0</v>
          </cell>
          <cell r="M1447">
            <v>0</v>
          </cell>
          <cell r="N1447">
            <v>0</v>
          </cell>
          <cell r="O1447">
            <v>0</v>
          </cell>
          <cell r="P1447">
            <v>0</v>
          </cell>
          <cell r="Q1447">
            <v>0</v>
          </cell>
          <cell r="R1447">
            <v>0</v>
          </cell>
          <cell r="S1447">
            <v>0</v>
          </cell>
          <cell r="T1447">
            <v>0</v>
          </cell>
          <cell r="U1447">
            <v>0</v>
          </cell>
          <cell r="V1447">
            <v>0</v>
          </cell>
          <cell r="W1447">
            <v>0</v>
          </cell>
          <cell r="X1447">
            <v>0</v>
          </cell>
          <cell r="Y1447">
            <v>0</v>
          </cell>
          <cell r="Z1447">
            <v>0</v>
          </cell>
          <cell r="AA1447">
            <v>0</v>
          </cell>
          <cell r="AB1447">
            <v>0</v>
          </cell>
          <cell r="AC1447">
            <v>0</v>
          </cell>
          <cell r="AD1447">
            <v>0</v>
          </cell>
          <cell r="AE1447">
            <v>0</v>
          </cell>
          <cell r="AF1447">
            <v>0</v>
          </cell>
          <cell r="AG1447">
            <v>0</v>
          </cell>
          <cell r="AH1447">
            <v>0</v>
          </cell>
          <cell r="AI1447">
            <v>0</v>
          </cell>
          <cell r="AJ1447">
            <v>0</v>
          </cell>
          <cell r="AK1447">
            <v>0</v>
          </cell>
          <cell r="AL1447">
            <v>0</v>
          </cell>
          <cell r="AM1447">
            <v>0</v>
          </cell>
          <cell r="AN1447">
            <v>0</v>
          </cell>
          <cell r="AO1447">
            <v>0</v>
          </cell>
          <cell r="AP1447">
            <v>0</v>
          </cell>
          <cell r="AQ1447">
            <v>0</v>
          </cell>
          <cell r="AR1447">
            <v>0</v>
          </cell>
          <cell r="AS1447" t="e">
            <v>#REF!</v>
          </cell>
          <cell r="AU1447">
            <v>890100577</v>
          </cell>
          <cell r="AV1447" t="str">
            <v xml:space="preserve">AVIANCA S.A.                            </v>
          </cell>
          <cell r="AW1447">
            <v>0</v>
          </cell>
          <cell r="AX1447">
            <v>0</v>
          </cell>
          <cell r="AY1447">
            <v>0</v>
          </cell>
          <cell r="AZ1447">
            <v>0</v>
          </cell>
          <cell r="BA1447">
            <v>0</v>
          </cell>
          <cell r="BB1447">
            <v>0</v>
          </cell>
          <cell r="BC1447">
            <v>0</v>
          </cell>
          <cell r="BD1447">
            <v>0</v>
          </cell>
          <cell r="BE1447">
            <v>0</v>
          </cell>
          <cell r="BF1447">
            <v>0</v>
          </cell>
          <cell r="BG1447" t="str">
            <v/>
          </cell>
          <cell r="BH1447" t="str">
            <v/>
          </cell>
        </row>
        <row r="1448">
          <cell r="A1448" t="str">
            <v>2081-965</v>
          </cell>
          <cell r="B1448" t="str">
            <v xml:space="preserve">BTA- CC SANTA FE                                  </v>
          </cell>
          <cell r="C1448">
            <v>0</v>
          </cell>
          <cell r="D1448">
            <v>0</v>
          </cell>
          <cell r="E1448">
            <v>0</v>
          </cell>
          <cell r="F1448">
            <v>0</v>
          </cell>
          <cell r="G1448">
            <v>0</v>
          </cell>
          <cell r="H1448">
            <v>0</v>
          </cell>
          <cell r="I1448">
            <v>0</v>
          </cell>
          <cell r="J1448">
            <v>0</v>
          </cell>
          <cell r="K1448">
            <v>0</v>
          </cell>
          <cell r="L1448">
            <v>0</v>
          </cell>
          <cell r="M1448">
            <v>0</v>
          </cell>
          <cell r="N1448">
            <v>0</v>
          </cell>
          <cell r="O1448">
            <v>0</v>
          </cell>
          <cell r="P1448">
            <v>0</v>
          </cell>
          <cell r="Q1448">
            <v>0</v>
          </cell>
          <cell r="R1448">
            <v>0</v>
          </cell>
          <cell r="S1448">
            <v>0</v>
          </cell>
          <cell r="T1448">
            <v>0</v>
          </cell>
          <cell r="U1448">
            <v>0</v>
          </cell>
          <cell r="V1448">
            <v>0</v>
          </cell>
          <cell r="W1448">
            <v>0</v>
          </cell>
          <cell r="X1448">
            <v>0</v>
          </cell>
          <cell r="Y1448">
            <v>0</v>
          </cell>
          <cell r="Z1448">
            <v>0</v>
          </cell>
          <cell r="AA1448">
            <v>0</v>
          </cell>
          <cell r="AB1448">
            <v>0</v>
          </cell>
          <cell r="AC1448">
            <v>0</v>
          </cell>
          <cell r="AD1448">
            <v>0</v>
          </cell>
          <cell r="AE1448">
            <v>0</v>
          </cell>
          <cell r="AF1448">
            <v>0</v>
          </cell>
          <cell r="AG1448">
            <v>0</v>
          </cell>
          <cell r="AH1448">
            <v>0</v>
          </cell>
          <cell r="AI1448">
            <v>0</v>
          </cell>
          <cell r="AJ1448">
            <v>0</v>
          </cell>
          <cell r="AK1448">
            <v>0</v>
          </cell>
          <cell r="AL1448">
            <v>0</v>
          </cell>
          <cell r="AM1448">
            <v>0</v>
          </cell>
          <cell r="AN1448">
            <v>0</v>
          </cell>
          <cell r="AO1448">
            <v>0</v>
          </cell>
          <cell r="AP1448">
            <v>0</v>
          </cell>
          <cell r="AQ1448">
            <v>0</v>
          </cell>
          <cell r="AR1448">
            <v>0</v>
          </cell>
          <cell r="AS1448" t="e">
            <v>#REF!</v>
          </cell>
          <cell r="AU1448">
            <v>900083038</v>
          </cell>
          <cell r="AV1448" t="str">
            <v xml:space="preserve">CENTRO COMERCIAL SANTAFE                </v>
          </cell>
          <cell r="AW1448">
            <v>0</v>
          </cell>
          <cell r="AX1448">
            <v>0</v>
          </cell>
          <cell r="AY1448">
            <v>0</v>
          </cell>
          <cell r="AZ1448">
            <v>0</v>
          </cell>
          <cell r="BA1448">
            <v>0</v>
          </cell>
          <cell r="BB1448">
            <v>0</v>
          </cell>
          <cell r="BC1448">
            <v>0</v>
          </cell>
          <cell r="BD1448">
            <v>0</v>
          </cell>
          <cell r="BE1448">
            <v>0</v>
          </cell>
          <cell r="BF1448">
            <v>0</v>
          </cell>
          <cell r="BG1448" t="str">
            <v/>
          </cell>
          <cell r="BH1448" t="str">
            <v/>
          </cell>
        </row>
        <row r="1449">
          <cell r="A1449" t="str">
            <v>2081-966</v>
          </cell>
          <cell r="B1449" t="str">
            <v xml:space="preserve">BTA-PAYC S.A.                                     </v>
          </cell>
          <cell r="C1449">
            <v>0</v>
          </cell>
          <cell r="D1449">
            <v>0</v>
          </cell>
          <cell r="E1449">
            <v>0</v>
          </cell>
          <cell r="F1449">
            <v>0</v>
          </cell>
          <cell r="G1449">
            <v>0</v>
          </cell>
          <cell r="H1449">
            <v>0</v>
          </cell>
          <cell r="I1449">
            <v>0</v>
          </cell>
          <cell r="J1449">
            <v>0</v>
          </cell>
          <cell r="K1449">
            <v>0</v>
          </cell>
          <cell r="L1449">
            <v>0</v>
          </cell>
          <cell r="M1449">
            <v>0</v>
          </cell>
          <cell r="N1449">
            <v>0</v>
          </cell>
          <cell r="O1449">
            <v>0</v>
          </cell>
          <cell r="P1449">
            <v>0</v>
          </cell>
          <cell r="Q1449">
            <v>0</v>
          </cell>
          <cell r="R1449">
            <v>0</v>
          </cell>
          <cell r="S1449">
            <v>0</v>
          </cell>
          <cell r="T1449">
            <v>0</v>
          </cell>
          <cell r="U1449">
            <v>0</v>
          </cell>
          <cell r="V1449">
            <v>0</v>
          </cell>
          <cell r="W1449">
            <v>0</v>
          </cell>
          <cell r="X1449">
            <v>0</v>
          </cell>
          <cell r="Y1449">
            <v>0</v>
          </cell>
          <cell r="Z1449">
            <v>0</v>
          </cell>
          <cell r="AA1449">
            <v>0</v>
          </cell>
          <cell r="AB1449">
            <v>0</v>
          </cell>
          <cell r="AC1449">
            <v>0</v>
          </cell>
          <cell r="AD1449">
            <v>0</v>
          </cell>
          <cell r="AE1449">
            <v>0</v>
          </cell>
          <cell r="AF1449">
            <v>0</v>
          </cell>
          <cell r="AG1449">
            <v>0</v>
          </cell>
          <cell r="AH1449">
            <v>0</v>
          </cell>
          <cell r="AI1449">
            <v>0</v>
          </cell>
          <cell r="AJ1449">
            <v>0</v>
          </cell>
          <cell r="AK1449">
            <v>0</v>
          </cell>
          <cell r="AL1449">
            <v>0</v>
          </cell>
          <cell r="AM1449">
            <v>0</v>
          </cell>
          <cell r="AN1449">
            <v>0</v>
          </cell>
          <cell r="AO1449">
            <v>0</v>
          </cell>
          <cell r="AP1449">
            <v>0</v>
          </cell>
          <cell r="AQ1449">
            <v>0</v>
          </cell>
          <cell r="AR1449">
            <v>0</v>
          </cell>
          <cell r="AS1449" t="e">
            <v>#REF!</v>
          </cell>
          <cell r="AU1449">
            <v>860077099</v>
          </cell>
          <cell r="AV1449" t="str">
            <v xml:space="preserve">PAYC S.A.                               </v>
          </cell>
          <cell r="AW1449">
            <v>0</v>
          </cell>
          <cell r="AX1449">
            <v>0</v>
          </cell>
          <cell r="AY1449">
            <v>0</v>
          </cell>
          <cell r="AZ1449">
            <v>0</v>
          </cell>
          <cell r="BA1449">
            <v>0</v>
          </cell>
          <cell r="BB1449">
            <v>0</v>
          </cell>
          <cell r="BC1449">
            <v>0</v>
          </cell>
          <cell r="BD1449">
            <v>0</v>
          </cell>
          <cell r="BE1449">
            <v>0</v>
          </cell>
          <cell r="BF1449">
            <v>0</v>
          </cell>
          <cell r="BG1449" t="str">
            <v/>
          </cell>
          <cell r="BH1449" t="str">
            <v/>
          </cell>
        </row>
        <row r="1450">
          <cell r="A1450" t="str">
            <v>2081-967</v>
          </cell>
          <cell r="B1450" t="str">
            <v xml:space="preserve">FLOREN-AVIANCA                                    </v>
          </cell>
          <cell r="C1450">
            <v>0</v>
          </cell>
          <cell r="D1450">
            <v>0</v>
          </cell>
          <cell r="E1450">
            <v>0</v>
          </cell>
          <cell r="F1450">
            <v>0</v>
          </cell>
          <cell r="G1450">
            <v>0</v>
          </cell>
          <cell r="H1450">
            <v>0</v>
          </cell>
          <cell r="I1450">
            <v>0</v>
          </cell>
          <cell r="J1450">
            <v>0</v>
          </cell>
          <cell r="K1450">
            <v>0</v>
          </cell>
          <cell r="L1450">
            <v>0</v>
          </cell>
          <cell r="M1450">
            <v>0</v>
          </cell>
          <cell r="N1450">
            <v>0</v>
          </cell>
          <cell r="O1450">
            <v>0</v>
          </cell>
          <cell r="P1450">
            <v>0</v>
          </cell>
          <cell r="Q1450">
            <v>0</v>
          </cell>
          <cell r="R1450">
            <v>0</v>
          </cell>
          <cell r="S1450">
            <v>0</v>
          </cell>
          <cell r="T1450">
            <v>0</v>
          </cell>
          <cell r="U1450">
            <v>0</v>
          </cell>
          <cell r="V1450">
            <v>0</v>
          </cell>
          <cell r="W1450">
            <v>0</v>
          </cell>
          <cell r="X1450">
            <v>0</v>
          </cell>
          <cell r="Y1450">
            <v>0</v>
          </cell>
          <cell r="Z1450">
            <v>0</v>
          </cell>
          <cell r="AA1450">
            <v>0</v>
          </cell>
          <cell r="AB1450">
            <v>0</v>
          </cell>
          <cell r="AC1450">
            <v>0</v>
          </cell>
          <cell r="AD1450">
            <v>0</v>
          </cell>
          <cell r="AE1450">
            <v>0</v>
          </cell>
          <cell r="AF1450">
            <v>0</v>
          </cell>
          <cell r="AG1450">
            <v>0</v>
          </cell>
          <cell r="AH1450">
            <v>0</v>
          </cell>
          <cell r="AI1450">
            <v>0</v>
          </cell>
          <cell r="AJ1450">
            <v>0</v>
          </cell>
          <cell r="AK1450">
            <v>0</v>
          </cell>
          <cell r="AL1450">
            <v>0</v>
          </cell>
          <cell r="AM1450">
            <v>0</v>
          </cell>
          <cell r="AN1450">
            <v>0</v>
          </cell>
          <cell r="AO1450">
            <v>0</v>
          </cell>
          <cell r="AP1450">
            <v>0</v>
          </cell>
          <cell r="AQ1450">
            <v>0</v>
          </cell>
          <cell r="AR1450">
            <v>0</v>
          </cell>
          <cell r="AS1450" t="e">
            <v>#REF!</v>
          </cell>
          <cell r="AU1450">
            <v>890100577</v>
          </cell>
          <cell r="AV1450" t="str">
            <v xml:space="preserve">AVIANCA S.A.                            </v>
          </cell>
          <cell r="AW1450">
            <v>0</v>
          </cell>
          <cell r="AX1450">
            <v>0</v>
          </cell>
          <cell r="AY1450">
            <v>0</v>
          </cell>
          <cell r="AZ1450">
            <v>0</v>
          </cell>
          <cell r="BA1450">
            <v>0</v>
          </cell>
          <cell r="BB1450">
            <v>0</v>
          </cell>
          <cell r="BC1450">
            <v>0</v>
          </cell>
          <cell r="BD1450">
            <v>0</v>
          </cell>
          <cell r="BE1450">
            <v>0</v>
          </cell>
          <cell r="BF1450">
            <v>0</v>
          </cell>
          <cell r="BG1450" t="str">
            <v/>
          </cell>
          <cell r="BH1450" t="str">
            <v/>
          </cell>
        </row>
        <row r="1451">
          <cell r="A1451" t="str">
            <v>2081-968</v>
          </cell>
          <cell r="B1451" t="str">
            <v xml:space="preserve">BTA-KIMBERLY                                      </v>
          </cell>
          <cell r="C1451">
            <v>0</v>
          </cell>
          <cell r="D1451">
            <v>0</v>
          </cell>
          <cell r="E1451">
            <v>0</v>
          </cell>
          <cell r="F1451">
            <v>0</v>
          </cell>
          <cell r="G1451">
            <v>0</v>
          </cell>
          <cell r="H1451">
            <v>0</v>
          </cell>
          <cell r="I1451">
            <v>0</v>
          </cell>
          <cell r="J1451">
            <v>0</v>
          </cell>
          <cell r="K1451">
            <v>0</v>
          </cell>
          <cell r="L1451">
            <v>0</v>
          </cell>
          <cell r="M1451">
            <v>0</v>
          </cell>
          <cell r="N1451">
            <v>0</v>
          </cell>
          <cell r="O1451">
            <v>0</v>
          </cell>
          <cell r="P1451">
            <v>0</v>
          </cell>
          <cell r="Q1451">
            <v>0</v>
          </cell>
          <cell r="R1451">
            <v>0</v>
          </cell>
          <cell r="S1451">
            <v>0</v>
          </cell>
          <cell r="T1451">
            <v>0</v>
          </cell>
          <cell r="U1451">
            <v>0</v>
          </cell>
          <cell r="V1451">
            <v>0</v>
          </cell>
          <cell r="W1451">
            <v>0</v>
          </cell>
          <cell r="X1451">
            <v>0</v>
          </cell>
          <cell r="Y1451">
            <v>0</v>
          </cell>
          <cell r="Z1451">
            <v>0</v>
          </cell>
          <cell r="AA1451">
            <v>0</v>
          </cell>
          <cell r="AB1451">
            <v>0</v>
          </cell>
          <cell r="AC1451">
            <v>0</v>
          </cell>
          <cell r="AD1451">
            <v>0</v>
          </cell>
          <cell r="AE1451">
            <v>0</v>
          </cell>
          <cell r="AF1451">
            <v>0</v>
          </cell>
          <cell r="AG1451">
            <v>0</v>
          </cell>
          <cell r="AH1451">
            <v>0</v>
          </cell>
          <cell r="AI1451">
            <v>0</v>
          </cell>
          <cell r="AJ1451">
            <v>0</v>
          </cell>
          <cell r="AK1451">
            <v>0</v>
          </cell>
          <cell r="AL1451">
            <v>0</v>
          </cell>
          <cell r="AM1451">
            <v>0</v>
          </cell>
          <cell r="AN1451">
            <v>0</v>
          </cell>
          <cell r="AO1451">
            <v>0</v>
          </cell>
          <cell r="AP1451">
            <v>0</v>
          </cell>
          <cell r="AQ1451">
            <v>0</v>
          </cell>
          <cell r="AR1451">
            <v>0</v>
          </cell>
          <cell r="AS1451" t="e">
            <v>#REF!</v>
          </cell>
          <cell r="AU1451">
            <v>860015753</v>
          </cell>
          <cell r="AV1451" t="str">
            <v xml:space="preserve">COLOMBIANA KIMBERLY COLPAPEL S.A.       </v>
          </cell>
          <cell r="AW1451">
            <v>0</v>
          </cell>
          <cell r="AX1451">
            <v>0</v>
          </cell>
          <cell r="AY1451">
            <v>0</v>
          </cell>
          <cell r="AZ1451">
            <v>0</v>
          </cell>
          <cell r="BA1451">
            <v>0</v>
          </cell>
          <cell r="BB1451">
            <v>0</v>
          </cell>
          <cell r="BC1451">
            <v>0</v>
          </cell>
          <cell r="BD1451">
            <v>0</v>
          </cell>
          <cell r="BE1451">
            <v>0</v>
          </cell>
          <cell r="BF1451">
            <v>0</v>
          </cell>
          <cell r="BG1451" t="str">
            <v/>
          </cell>
          <cell r="BH1451" t="str">
            <v/>
          </cell>
        </row>
        <row r="1452">
          <cell r="A1452" t="str">
            <v>2081-969</v>
          </cell>
          <cell r="B1452" t="str">
            <v xml:space="preserve">BTA-EDIFICIO CENTRO INTER                         </v>
          </cell>
          <cell r="C1452">
            <v>0</v>
          </cell>
          <cell r="D1452">
            <v>0</v>
          </cell>
          <cell r="E1452">
            <v>0</v>
          </cell>
          <cell r="F1452">
            <v>0</v>
          </cell>
          <cell r="G1452">
            <v>0</v>
          </cell>
          <cell r="H1452">
            <v>0</v>
          </cell>
          <cell r="I1452">
            <v>0</v>
          </cell>
          <cell r="J1452">
            <v>0</v>
          </cell>
          <cell r="K1452">
            <v>0</v>
          </cell>
          <cell r="L1452">
            <v>0</v>
          </cell>
          <cell r="M1452">
            <v>0</v>
          </cell>
          <cell r="N1452">
            <v>0</v>
          </cell>
          <cell r="O1452">
            <v>0</v>
          </cell>
          <cell r="P1452">
            <v>0</v>
          </cell>
          <cell r="Q1452">
            <v>0</v>
          </cell>
          <cell r="R1452">
            <v>0</v>
          </cell>
          <cell r="S1452">
            <v>0</v>
          </cell>
          <cell r="T1452">
            <v>0</v>
          </cell>
          <cell r="U1452">
            <v>0</v>
          </cell>
          <cell r="V1452">
            <v>0</v>
          </cell>
          <cell r="W1452">
            <v>0</v>
          </cell>
          <cell r="X1452">
            <v>0</v>
          </cell>
          <cell r="Y1452">
            <v>0</v>
          </cell>
          <cell r="Z1452">
            <v>0</v>
          </cell>
          <cell r="AA1452">
            <v>0</v>
          </cell>
          <cell r="AB1452">
            <v>0</v>
          </cell>
          <cell r="AC1452">
            <v>0</v>
          </cell>
          <cell r="AD1452">
            <v>0</v>
          </cell>
          <cell r="AE1452">
            <v>0</v>
          </cell>
          <cell r="AF1452">
            <v>0</v>
          </cell>
          <cell r="AG1452">
            <v>0</v>
          </cell>
          <cell r="AH1452">
            <v>0</v>
          </cell>
          <cell r="AI1452">
            <v>0</v>
          </cell>
          <cell r="AJ1452">
            <v>0</v>
          </cell>
          <cell r="AK1452">
            <v>0</v>
          </cell>
          <cell r="AL1452">
            <v>0</v>
          </cell>
          <cell r="AM1452">
            <v>0</v>
          </cell>
          <cell r="AN1452">
            <v>0</v>
          </cell>
          <cell r="AO1452">
            <v>0</v>
          </cell>
          <cell r="AP1452">
            <v>0</v>
          </cell>
          <cell r="AQ1452">
            <v>0</v>
          </cell>
          <cell r="AR1452">
            <v>0</v>
          </cell>
          <cell r="AS1452" t="e">
            <v>#REF!</v>
          </cell>
          <cell r="AU1452">
            <v>830021527</v>
          </cell>
          <cell r="AV1452" t="str">
            <v>EDIFICIO CENTRO INTERNACIONAL DE NEGOCIO</v>
          </cell>
          <cell r="AW1452">
            <v>0</v>
          </cell>
          <cell r="AX1452">
            <v>0</v>
          </cell>
          <cell r="AY1452">
            <v>0</v>
          </cell>
          <cell r="AZ1452">
            <v>0</v>
          </cell>
          <cell r="BA1452">
            <v>0</v>
          </cell>
          <cell r="BB1452">
            <v>0</v>
          </cell>
          <cell r="BC1452">
            <v>0</v>
          </cell>
          <cell r="BD1452">
            <v>0</v>
          </cell>
          <cell r="BE1452">
            <v>0</v>
          </cell>
          <cell r="BF1452">
            <v>0</v>
          </cell>
          <cell r="BG1452" t="str">
            <v/>
          </cell>
          <cell r="BH1452" t="str">
            <v/>
          </cell>
        </row>
        <row r="1453">
          <cell r="A1453" t="str">
            <v>2081-970</v>
          </cell>
          <cell r="B1453" t="str">
            <v xml:space="preserve">BTA-INV SEQUOIAN SAS                              </v>
          </cell>
          <cell r="C1453">
            <v>0</v>
          </cell>
          <cell r="D1453">
            <v>0</v>
          </cell>
          <cell r="E1453">
            <v>0</v>
          </cell>
          <cell r="F1453">
            <v>0</v>
          </cell>
          <cell r="G1453">
            <v>0</v>
          </cell>
          <cell r="H1453">
            <v>0</v>
          </cell>
          <cell r="I1453">
            <v>0</v>
          </cell>
          <cell r="J1453">
            <v>0</v>
          </cell>
          <cell r="K1453">
            <v>0</v>
          </cell>
          <cell r="L1453">
            <v>0</v>
          </cell>
          <cell r="M1453">
            <v>0</v>
          </cell>
          <cell r="N1453">
            <v>0</v>
          </cell>
          <cell r="O1453">
            <v>0</v>
          </cell>
          <cell r="P1453">
            <v>0</v>
          </cell>
          <cell r="Q1453">
            <v>0</v>
          </cell>
          <cell r="R1453">
            <v>0</v>
          </cell>
          <cell r="S1453">
            <v>0</v>
          </cell>
          <cell r="T1453">
            <v>0</v>
          </cell>
          <cell r="U1453">
            <v>0</v>
          </cell>
          <cell r="V1453">
            <v>0</v>
          </cell>
          <cell r="W1453">
            <v>2120113</v>
          </cell>
          <cell r="X1453">
            <v>0</v>
          </cell>
          <cell r="Y1453">
            <v>0</v>
          </cell>
          <cell r="Z1453">
            <v>0</v>
          </cell>
          <cell r="AA1453">
            <v>0</v>
          </cell>
          <cell r="AB1453">
            <v>2120113</v>
          </cell>
          <cell r="AC1453">
            <v>0</v>
          </cell>
          <cell r="AD1453">
            <v>0</v>
          </cell>
          <cell r="AE1453">
            <v>0</v>
          </cell>
          <cell r="AF1453">
            <v>0</v>
          </cell>
          <cell r="AG1453">
            <v>0</v>
          </cell>
          <cell r="AH1453">
            <v>0</v>
          </cell>
          <cell r="AI1453">
            <v>0</v>
          </cell>
          <cell r="AJ1453">
            <v>0</v>
          </cell>
          <cell r="AK1453">
            <v>0</v>
          </cell>
          <cell r="AL1453">
            <v>0</v>
          </cell>
          <cell r="AM1453">
            <v>0</v>
          </cell>
          <cell r="AN1453">
            <v>0</v>
          </cell>
          <cell r="AO1453">
            <v>0</v>
          </cell>
          <cell r="AP1453">
            <v>0</v>
          </cell>
          <cell r="AQ1453">
            <v>0</v>
          </cell>
          <cell r="AR1453">
            <v>0</v>
          </cell>
          <cell r="AS1453" t="e">
            <v>#REF!</v>
          </cell>
          <cell r="AU1453" t="str">
            <v/>
          </cell>
          <cell r="AV1453" t="str">
            <v/>
          </cell>
          <cell r="AW1453">
            <v>0</v>
          </cell>
          <cell r="AX1453">
            <v>0</v>
          </cell>
          <cell r="AY1453">
            <v>0</v>
          </cell>
          <cell r="AZ1453">
            <v>0</v>
          </cell>
          <cell r="BA1453">
            <v>0</v>
          </cell>
          <cell r="BB1453">
            <v>0</v>
          </cell>
          <cell r="BC1453">
            <v>0</v>
          </cell>
          <cell r="BD1453">
            <v>0</v>
          </cell>
          <cell r="BE1453">
            <v>0</v>
          </cell>
          <cell r="BF1453">
            <v>0</v>
          </cell>
          <cell r="BG1453" t="str">
            <v/>
          </cell>
          <cell r="BH1453" t="str">
            <v/>
          </cell>
        </row>
        <row r="1454">
          <cell r="A1454" t="str">
            <v>2081-971</v>
          </cell>
          <cell r="B1454" t="str">
            <v xml:space="preserve">BTA-COLOMBIANA KIMBERLY C                         </v>
          </cell>
          <cell r="C1454">
            <v>0</v>
          </cell>
          <cell r="D1454">
            <v>0</v>
          </cell>
          <cell r="E1454">
            <v>0</v>
          </cell>
          <cell r="F1454">
            <v>0</v>
          </cell>
          <cell r="G1454">
            <v>0</v>
          </cell>
          <cell r="H1454">
            <v>0</v>
          </cell>
          <cell r="I1454">
            <v>0</v>
          </cell>
          <cell r="J1454">
            <v>0</v>
          </cell>
          <cell r="K1454">
            <v>0</v>
          </cell>
          <cell r="L1454">
            <v>0</v>
          </cell>
          <cell r="M1454">
            <v>0</v>
          </cell>
          <cell r="N1454">
            <v>0</v>
          </cell>
          <cell r="O1454">
            <v>0</v>
          </cell>
          <cell r="P1454">
            <v>0</v>
          </cell>
          <cell r="Q1454">
            <v>0</v>
          </cell>
          <cell r="R1454">
            <v>0</v>
          </cell>
          <cell r="S1454">
            <v>0</v>
          </cell>
          <cell r="T1454">
            <v>0</v>
          </cell>
          <cell r="U1454">
            <v>0</v>
          </cell>
          <cell r="V1454">
            <v>0</v>
          </cell>
          <cell r="W1454">
            <v>0</v>
          </cell>
          <cell r="X1454">
            <v>0</v>
          </cell>
          <cell r="Y1454">
            <v>0</v>
          </cell>
          <cell r="Z1454">
            <v>0</v>
          </cell>
          <cell r="AA1454">
            <v>0</v>
          </cell>
          <cell r="AB1454">
            <v>0</v>
          </cell>
          <cell r="AC1454">
            <v>0</v>
          </cell>
          <cell r="AD1454">
            <v>0</v>
          </cell>
          <cell r="AE1454">
            <v>0</v>
          </cell>
          <cell r="AF1454">
            <v>0</v>
          </cell>
          <cell r="AG1454">
            <v>0</v>
          </cell>
          <cell r="AH1454">
            <v>0</v>
          </cell>
          <cell r="AI1454">
            <v>0</v>
          </cell>
          <cell r="AJ1454">
            <v>0</v>
          </cell>
          <cell r="AK1454">
            <v>0</v>
          </cell>
          <cell r="AL1454">
            <v>0</v>
          </cell>
          <cell r="AM1454">
            <v>0</v>
          </cell>
          <cell r="AN1454">
            <v>0</v>
          </cell>
          <cell r="AO1454">
            <v>0</v>
          </cell>
          <cell r="AP1454">
            <v>0</v>
          </cell>
          <cell r="AQ1454">
            <v>0</v>
          </cell>
          <cell r="AR1454">
            <v>0</v>
          </cell>
          <cell r="AS1454" t="e">
            <v>#REF!</v>
          </cell>
          <cell r="AU1454">
            <v>860015753</v>
          </cell>
          <cell r="AV1454" t="str">
            <v xml:space="preserve">COLOMBIANA KIMBERLY COLPAPEL S.A.       </v>
          </cell>
          <cell r="AW1454">
            <v>0</v>
          </cell>
          <cell r="AX1454">
            <v>0</v>
          </cell>
          <cell r="AY1454">
            <v>0</v>
          </cell>
          <cell r="AZ1454">
            <v>0</v>
          </cell>
          <cell r="BA1454">
            <v>0</v>
          </cell>
          <cell r="BB1454">
            <v>0</v>
          </cell>
          <cell r="BC1454">
            <v>0</v>
          </cell>
          <cell r="BD1454">
            <v>0</v>
          </cell>
          <cell r="BE1454">
            <v>0</v>
          </cell>
          <cell r="BF1454">
            <v>0</v>
          </cell>
          <cell r="BG1454" t="str">
            <v/>
          </cell>
          <cell r="BH1454" t="str">
            <v/>
          </cell>
        </row>
        <row r="1455">
          <cell r="A1455" t="str">
            <v>2081-972</v>
          </cell>
          <cell r="B1455" t="str">
            <v xml:space="preserve">BTA-SALUD IPS SURAMERICAN                         </v>
          </cell>
          <cell r="C1455">
            <v>0</v>
          </cell>
          <cell r="D1455">
            <v>1283955</v>
          </cell>
          <cell r="E1455">
            <v>0</v>
          </cell>
          <cell r="F1455">
            <v>0</v>
          </cell>
          <cell r="G1455">
            <v>0</v>
          </cell>
          <cell r="H1455">
            <v>0</v>
          </cell>
          <cell r="I1455">
            <v>0</v>
          </cell>
          <cell r="J1455">
            <v>0</v>
          </cell>
          <cell r="K1455">
            <v>0</v>
          </cell>
          <cell r="L1455">
            <v>0</v>
          </cell>
          <cell r="M1455">
            <v>0</v>
          </cell>
          <cell r="N1455">
            <v>0</v>
          </cell>
          <cell r="O1455">
            <v>1283955</v>
          </cell>
          <cell r="P1455">
            <v>0</v>
          </cell>
          <cell r="Q1455">
            <v>0</v>
          </cell>
          <cell r="R1455">
            <v>0</v>
          </cell>
          <cell r="S1455">
            <v>0</v>
          </cell>
          <cell r="T1455">
            <v>0</v>
          </cell>
          <cell r="U1455">
            <v>0</v>
          </cell>
          <cell r="V1455">
            <v>0</v>
          </cell>
          <cell r="W1455">
            <v>0</v>
          </cell>
          <cell r="X1455">
            <v>0</v>
          </cell>
          <cell r="Y1455">
            <v>0</v>
          </cell>
          <cell r="Z1455">
            <v>0</v>
          </cell>
          <cell r="AA1455">
            <v>0</v>
          </cell>
          <cell r="AB1455">
            <v>0</v>
          </cell>
          <cell r="AC1455">
            <v>0</v>
          </cell>
          <cell r="AD1455">
            <v>0</v>
          </cell>
          <cell r="AE1455">
            <v>0</v>
          </cell>
          <cell r="AF1455">
            <v>0</v>
          </cell>
          <cell r="AG1455">
            <v>0</v>
          </cell>
          <cell r="AH1455">
            <v>0</v>
          </cell>
          <cell r="AI1455">
            <v>0</v>
          </cell>
          <cell r="AJ1455">
            <v>0</v>
          </cell>
          <cell r="AK1455">
            <v>0</v>
          </cell>
          <cell r="AL1455">
            <v>0</v>
          </cell>
          <cell r="AM1455">
            <v>0</v>
          </cell>
          <cell r="AN1455">
            <v>0</v>
          </cell>
          <cell r="AO1455">
            <v>0</v>
          </cell>
          <cell r="AP1455">
            <v>0</v>
          </cell>
          <cell r="AQ1455">
            <v>0</v>
          </cell>
          <cell r="AR1455">
            <v>0</v>
          </cell>
          <cell r="AS1455" t="e">
            <v>#REF!</v>
          </cell>
          <cell r="AU1455" t="str">
            <v/>
          </cell>
          <cell r="AV1455" t="str">
            <v/>
          </cell>
          <cell r="AW1455">
            <v>0</v>
          </cell>
          <cell r="AX1455">
            <v>0</v>
          </cell>
          <cell r="AY1455">
            <v>0</v>
          </cell>
          <cell r="AZ1455">
            <v>0</v>
          </cell>
          <cell r="BA1455">
            <v>0</v>
          </cell>
          <cell r="BB1455">
            <v>0</v>
          </cell>
          <cell r="BC1455">
            <v>0</v>
          </cell>
          <cell r="BD1455">
            <v>0</v>
          </cell>
          <cell r="BE1455">
            <v>0</v>
          </cell>
          <cell r="BF1455">
            <v>0</v>
          </cell>
          <cell r="BG1455" t="str">
            <v/>
          </cell>
          <cell r="BH1455">
            <v>0</v>
          </cell>
        </row>
        <row r="1456">
          <cell r="A1456" t="str">
            <v>2081-973</v>
          </cell>
          <cell r="B1456" t="str">
            <v xml:space="preserve">BTA-C C SANTAFE                                   </v>
          </cell>
          <cell r="C1456">
            <v>0</v>
          </cell>
          <cell r="D1456">
            <v>0</v>
          </cell>
          <cell r="E1456">
            <v>0</v>
          </cell>
          <cell r="F1456">
            <v>0</v>
          </cell>
          <cell r="G1456">
            <v>0</v>
          </cell>
          <cell r="H1456">
            <v>0</v>
          </cell>
          <cell r="I1456">
            <v>0</v>
          </cell>
          <cell r="J1456">
            <v>0</v>
          </cell>
          <cell r="K1456">
            <v>0</v>
          </cell>
          <cell r="L1456">
            <v>0</v>
          </cell>
          <cell r="M1456">
            <v>0</v>
          </cell>
          <cell r="N1456">
            <v>0</v>
          </cell>
          <cell r="O1456">
            <v>0</v>
          </cell>
          <cell r="P1456">
            <v>0</v>
          </cell>
          <cell r="Q1456">
            <v>0</v>
          </cell>
          <cell r="R1456">
            <v>0</v>
          </cell>
          <cell r="S1456">
            <v>0</v>
          </cell>
          <cell r="T1456">
            <v>0</v>
          </cell>
          <cell r="U1456">
            <v>0</v>
          </cell>
          <cell r="V1456">
            <v>0</v>
          </cell>
          <cell r="W1456">
            <v>0</v>
          </cell>
          <cell r="X1456">
            <v>0</v>
          </cell>
          <cell r="Y1456">
            <v>0</v>
          </cell>
          <cell r="Z1456">
            <v>0</v>
          </cell>
          <cell r="AA1456">
            <v>0</v>
          </cell>
          <cell r="AB1456">
            <v>0</v>
          </cell>
          <cell r="AC1456">
            <v>0</v>
          </cell>
          <cell r="AD1456">
            <v>0</v>
          </cell>
          <cell r="AE1456">
            <v>0</v>
          </cell>
          <cell r="AF1456">
            <v>0</v>
          </cell>
          <cell r="AG1456">
            <v>0</v>
          </cell>
          <cell r="AH1456">
            <v>0</v>
          </cell>
          <cell r="AI1456">
            <v>0</v>
          </cell>
          <cell r="AJ1456">
            <v>0</v>
          </cell>
          <cell r="AK1456">
            <v>0</v>
          </cell>
          <cell r="AL1456">
            <v>0</v>
          </cell>
          <cell r="AM1456">
            <v>0</v>
          </cell>
          <cell r="AN1456">
            <v>0</v>
          </cell>
          <cell r="AO1456">
            <v>0</v>
          </cell>
          <cell r="AP1456">
            <v>0</v>
          </cell>
          <cell r="AQ1456">
            <v>0</v>
          </cell>
          <cell r="AR1456">
            <v>0</v>
          </cell>
          <cell r="AS1456" t="e">
            <v>#REF!</v>
          </cell>
          <cell r="AU1456">
            <v>900083038</v>
          </cell>
          <cell r="AV1456" t="str">
            <v xml:space="preserve">CENTRO COMERCIAL SANTAFE                </v>
          </cell>
          <cell r="AW1456">
            <v>0</v>
          </cell>
          <cell r="AX1456">
            <v>0</v>
          </cell>
          <cell r="AY1456">
            <v>0</v>
          </cell>
          <cell r="AZ1456">
            <v>0</v>
          </cell>
          <cell r="BA1456">
            <v>0</v>
          </cell>
          <cell r="BB1456">
            <v>0</v>
          </cell>
          <cell r="BC1456">
            <v>0</v>
          </cell>
          <cell r="BD1456">
            <v>0</v>
          </cell>
          <cell r="BE1456">
            <v>0</v>
          </cell>
          <cell r="BF1456">
            <v>0</v>
          </cell>
          <cell r="BG1456" t="str">
            <v/>
          </cell>
          <cell r="BH1456" t="str">
            <v/>
          </cell>
        </row>
        <row r="1457">
          <cell r="A1457" t="str">
            <v>2081-974</v>
          </cell>
          <cell r="B1457" t="str">
            <v xml:space="preserve">BTA-TELEPERFORMANCE COL                           </v>
          </cell>
          <cell r="C1457">
            <v>0</v>
          </cell>
          <cell r="D1457">
            <v>0</v>
          </cell>
          <cell r="E1457">
            <v>0</v>
          </cell>
          <cell r="F1457">
            <v>0</v>
          </cell>
          <cell r="G1457">
            <v>0</v>
          </cell>
          <cell r="H1457">
            <v>0</v>
          </cell>
          <cell r="I1457">
            <v>0</v>
          </cell>
          <cell r="J1457">
            <v>0</v>
          </cell>
          <cell r="K1457">
            <v>0</v>
          </cell>
          <cell r="L1457">
            <v>0</v>
          </cell>
          <cell r="M1457">
            <v>0</v>
          </cell>
          <cell r="N1457">
            <v>443400</v>
          </cell>
          <cell r="O1457">
            <v>443400</v>
          </cell>
          <cell r="P1457">
            <v>0</v>
          </cell>
          <cell r="Q1457">
            <v>0</v>
          </cell>
          <cell r="R1457">
            <v>0</v>
          </cell>
          <cell r="S1457">
            <v>0</v>
          </cell>
          <cell r="T1457">
            <v>0</v>
          </cell>
          <cell r="U1457">
            <v>0</v>
          </cell>
          <cell r="V1457">
            <v>0</v>
          </cell>
          <cell r="W1457">
            <v>0</v>
          </cell>
          <cell r="X1457">
            <v>0</v>
          </cell>
          <cell r="Y1457">
            <v>0</v>
          </cell>
          <cell r="Z1457">
            <v>0</v>
          </cell>
          <cell r="AA1457">
            <v>0</v>
          </cell>
          <cell r="AB1457">
            <v>0</v>
          </cell>
          <cell r="AC1457">
            <v>0</v>
          </cell>
          <cell r="AD1457">
            <v>0</v>
          </cell>
          <cell r="AE1457">
            <v>0</v>
          </cell>
          <cell r="AF1457">
            <v>0</v>
          </cell>
          <cell r="AG1457">
            <v>0</v>
          </cell>
          <cell r="AH1457">
            <v>0</v>
          </cell>
          <cell r="AI1457">
            <v>0</v>
          </cell>
          <cell r="AJ1457">
            <v>0</v>
          </cell>
          <cell r="AK1457">
            <v>0</v>
          </cell>
          <cell r="AL1457">
            <v>0</v>
          </cell>
          <cell r="AM1457">
            <v>0</v>
          </cell>
          <cell r="AN1457">
            <v>0</v>
          </cell>
          <cell r="AO1457">
            <v>481683</v>
          </cell>
          <cell r="AP1457">
            <v>0</v>
          </cell>
          <cell r="AQ1457">
            <v>0</v>
          </cell>
          <cell r="AR1457">
            <v>0</v>
          </cell>
          <cell r="AS1457" t="e">
            <v>#REF!</v>
          </cell>
          <cell r="AU1457" t="str">
            <v/>
          </cell>
          <cell r="AV1457" t="str">
            <v/>
          </cell>
          <cell r="AW1457">
            <v>0</v>
          </cell>
          <cell r="AX1457">
            <v>0</v>
          </cell>
          <cell r="AY1457">
            <v>0</v>
          </cell>
          <cell r="AZ1457">
            <v>0</v>
          </cell>
          <cell r="BA1457">
            <v>0</v>
          </cell>
          <cell r="BB1457">
            <v>0</v>
          </cell>
          <cell r="BC1457">
            <v>0</v>
          </cell>
          <cell r="BD1457">
            <v>0</v>
          </cell>
          <cell r="BE1457">
            <v>0</v>
          </cell>
          <cell r="BF1457">
            <v>0</v>
          </cell>
          <cell r="BG1457" t="str">
            <v/>
          </cell>
          <cell r="BH1457">
            <v>0</v>
          </cell>
        </row>
        <row r="1458">
          <cell r="A1458" t="str">
            <v>2081-975</v>
          </cell>
          <cell r="B1458" t="str">
            <v xml:space="preserve">ANULADO-BTA-TELEPER COL                           </v>
          </cell>
          <cell r="C1458">
            <v>0</v>
          </cell>
          <cell r="D1458">
            <v>0</v>
          </cell>
          <cell r="E1458">
            <v>0</v>
          </cell>
          <cell r="F1458">
            <v>0</v>
          </cell>
          <cell r="G1458">
            <v>0</v>
          </cell>
          <cell r="H1458">
            <v>0</v>
          </cell>
          <cell r="I1458">
            <v>0</v>
          </cell>
          <cell r="J1458">
            <v>0</v>
          </cell>
          <cell r="K1458">
            <v>0</v>
          </cell>
          <cell r="L1458">
            <v>0</v>
          </cell>
          <cell r="M1458">
            <v>0</v>
          </cell>
          <cell r="N1458">
            <v>0</v>
          </cell>
          <cell r="O1458">
            <v>0</v>
          </cell>
          <cell r="P1458">
            <v>0</v>
          </cell>
          <cell r="Q1458">
            <v>0</v>
          </cell>
          <cell r="R1458">
            <v>0</v>
          </cell>
          <cell r="S1458">
            <v>0</v>
          </cell>
          <cell r="T1458">
            <v>0</v>
          </cell>
          <cell r="U1458">
            <v>0</v>
          </cell>
          <cell r="V1458">
            <v>0</v>
          </cell>
          <cell r="W1458">
            <v>0</v>
          </cell>
          <cell r="X1458">
            <v>0</v>
          </cell>
          <cell r="Y1458">
            <v>0</v>
          </cell>
          <cell r="Z1458">
            <v>0</v>
          </cell>
          <cell r="AA1458">
            <v>0</v>
          </cell>
          <cell r="AB1458">
            <v>0</v>
          </cell>
          <cell r="AC1458">
            <v>0</v>
          </cell>
          <cell r="AD1458">
            <v>0</v>
          </cell>
          <cell r="AE1458">
            <v>0</v>
          </cell>
          <cell r="AF1458">
            <v>0</v>
          </cell>
          <cell r="AG1458">
            <v>0</v>
          </cell>
          <cell r="AH1458">
            <v>0</v>
          </cell>
          <cell r="AI1458">
            <v>0</v>
          </cell>
          <cell r="AJ1458">
            <v>0</v>
          </cell>
          <cell r="AK1458">
            <v>0</v>
          </cell>
          <cell r="AL1458">
            <v>0</v>
          </cell>
          <cell r="AM1458">
            <v>0</v>
          </cell>
          <cell r="AN1458">
            <v>0</v>
          </cell>
          <cell r="AO1458">
            <v>0</v>
          </cell>
          <cell r="AP1458">
            <v>0</v>
          </cell>
          <cell r="AQ1458">
            <v>0</v>
          </cell>
          <cell r="AR1458">
            <v>0</v>
          </cell>
          <cell r="AS1458" t="e">
            <v>#REF!</v>
          </cell>
          <cell r="AU1458" t="str">
            <v/>
          </cell>
          <cell r="AV1458" t="str">
            <v/>
          </cell>
          <cell r="AW1458">
            <v>0</v>
          </cell>
          <cell r="AX1458">
            <v>0</v>
          </cell>
          <cell r="AY1458">
            <v>0</v>
          </cell>
          <cell r="AZ1458">
            <v>0</v>
          </cell>
          <cell r="BA1458">
            <v>0</v>
          </cell>
          <cell r="BB1458">
            <v>0</v>
          </cell>
          <cell r="BC1458">
            <v>0</v>
          </cell>
          <cell r="BD1458">
            <v>0</v>
          </cell>
          <cell r="BE1458">
            <v>0</v>
          </cell>
          <cell r="BF1458">
            <v>0</v>
          </cell>
          <cell r="BG1458" t="str">
            <v/>
          </cell>
          <cell r="BH1458" t="str">
            <v/>
          </cell>
        </row>
        <row r="1459">
          <cell r="A1459" t="str">
            <v>2081-976</v>
          </cell>
          <cell r="B1459" t="str">
            <v xml:space="preserve">BTA-IPS SURAMERICANA SA                           </v>
          </cell>
          <cell r="C1459">
            <v>0</v>
          </cell>
          <cell r="D1459">
            <v>0</v>
          </cell>
          <cell r="E1459">
            <v>0</v>
          </cell>
          <cell r="F1459">
            <v>0</v>
          </cell>
          <cell r="G1459">
            <v>0</v>
          </cell>
          <cell r="H1459">
            <v>0</v>
          </cell>
          <cell r="I1459">
            <v>0</v>
          </cell>
          <cell r="J1459">
            <v>0</v>
          </cell>
          <cell r="K1459">
            <v>0</v>
          </cell>
          <cell r="L1459">
            <v>0</v>
          </cell>
          <cell r="M1459">
            <v>0</v>
          </cell>
          <cell r="N1459">
            <v>0</v>
          </cell>
          <cell r="O1459">
            <v>0</v>
          </cell>
          <cell r="P1459">
            <v>0</v>
          </cell>
          <cell r="Q1459">
            <v>0</v>
          </cell>
          <cell r="R1459">
            <v>0</v>
          </cell>
          <cell r="S1459">
            <v>0</v>
          </cell>
          <cell r="T1459">
            <v>0</v>
          </cell>
          <cell r="U1459">
            <v>0</v>
          </cell>
          <cell r="V1459">
            <v>0</v>
          </cell>
          <cell r="W1459">
            <v>0</v>
          </cell>
          <cell r="X1459">
            <v>0</v>
          </cell>
          <cell r="Y1459">
            <v>0</v>
          </cell>
          <cell r="Z1459">
            <v>0</v>
          </cell>
          <cell r="AA1459">
            <v>0</v>
          </cell>
          <cell r="AB1459">
            <v>0</v>
          </cell>
          <cell r="AC1459">
            <v>0</v>
          </cell>
          <cell r="AD1459">
            <v>0</v>
          </cell>
          <cell r="AE1459">
            <v>0</v>
          </cell>
          <cell r="AF1459">
            <v>0</v>
          </cell>
          <cell r="AG1459">
            <v>0</v>
          </cell>
          <cell r="AH1459">
            <v>0</v>
          </cell>
          <cell r="AI1459">
            <v>0</v>
          </cell>
          <cell r="AJ1459">
            <v>0</v>
          </cell>
          <cell r="AK1459">
            <v>0</v>
          </cell>
          <cell r="AL1459">
            <v>0</v>
          </cell>
          <cell r="AM1459">
            <v>0</v>
          </cell>
          <cell r="AN1459">
            <v>0</v>
          </cell>
          <cell r="AO1459">
            <v>0</v>
          </cell>
          <cell r="AP1459">
            <v>0</v>
          </cell>
          <cell r="AQ1459">
            <v>0</v>
          </cell>
          <cell r="AR1459">
            <v>0</v>
          </cell>
          <cell r="AS1459" t="e">
            <v>#REF!</v>
          </cell>
          <cell r="AU1459">
            <v>811007832</v>
          </cell>
          <cell r="AV1459" t="str">
            <v>SERVICIOS DE SALUD IPS SURAMERICANA S.A.</v>
          </cell>
          <cell r="AW1459">
            <v>0</v>
          </cell>
          <cell r="AX1459">
            <v>0</v>
          </cell>
          <cell r="AY1459">
            <v>0</v>
          </cell>
          <cell r="AZ1459">
            <v>0</v>
          </cell>
          <cell r="BA1459">
            <v>0</v>
          </cell>
          <cell r="BB1459">
            <v>0</v>
          </cell>
          <cell r="BC1459">
            <v>0</v>
          </cell>
          <cell r="BD1459">
            <v>0</v>
          </cell>
          <cell r="BE1459">
            <v>0</v>
          </cell>
          <cell r="BF1459">
            <v>0</v>
          </cell>
          <cell r="BG1459" t="str">
            <v/>
          </cell>
          <cell r="BH1459" t="str">
            <v/>
          </cell>
        </row>
        <row r="1460">
          <cell r="A1460" t="str">
            <v>2081-977</v>
          </cell>
          <cell r="B1460" t="str">
            <v xml:space="preserve">BTA- C C SANTAFE                                  </v>
          </cell>
          <cell r="C1460">
            <v>0</v>
          </cell>
          <cell r="D1460">
            <v>0</v>
          </cell>
          <cell r="E1460">
            <v>0</v>
          </cell>
          <cell r="F1460">
            <v>0</v>
          </cell>
          <cell r="G1460">
            <v>0</v>
          </cell>
          <cell r="H1460">
            <v>0</v>
          </cell>
          <cell r="I1460">
            <v>0</v>
          </cell>
          <cell r="J1460">
            <v>0</v>
          </cell>
          <cell r="K1460">
            <v>0</v>
          </cell>
          <cell r="L1460">
            <v>0</v>
          </cell>
          <cell r="M1460">
            <v>0</v>
          </cell>
          <cell r="N1460">
            <v>0</v>
          </cell>
          <cell r="O1460">
            <v>0</v>
          </cell>
          <cell r="P1460">
            <v>810000</v>
          </cell>
          <cell r="Q1460">
            <v>-810000</v>
          </cell>
          <cell r="R1460">
            <v>0</v>
          </cell>
          <cell r="S1460">
            <v>0</v>
          </cell>
          <cell r="T1460">
            <v>0</v>
          </cell>
          <cell r="U1460">
            <v>0</v>
          </cell>
          <cell r="V1460">
            <v>0</v>
          </cell>
          <cell r="W1460">
            <v>0</v>
          </cell>
          <cell r="X1460">
            <v>0</v>
          </cell>
          <cell r="Y1460">
            <v>0</v>
          </cell>
          <cell r="Z1460">
            <v>0</v>
          </cell>
          <cell r="AA1460">
            <v>0</v>
          </cell>
          <cell r="AB1460">
            <v>0</v>
          </cell>
          <cell r="AC1460">
            <v>0</v>
          </cell>
          <cell r="AD1460">
            <v>0</v>
          </cell>
          <cell r="AE1460">
            <v>0</v>
          </cell>
          <cell r="AF1460">
            <v>0</v>
          </cell>
          <cell r="AG1460">
            <v>0</v>
          </cell>
          <cell r="AH1460">
            <v>0</v>
          </cell>
          <cell r="AI1460">
            <v>0</v>
          </cell>
          <cell r="AJ1460">
            <v>0</v>
          </cell>
          <cell r="AK1460">
            <v>0</v>
          </cell>
          <cell r="AL1460">
            <v>0</v>
          </cell>
          <cell r="AM1460">
            <v>0</v>
          </cell>
          <cell r="AN1460">
            <v>0</v>
          </cell>
          <cell r="AO1460">
            <v>0</v>
          </cell>
          <cell r="AP1460">
            <v>0</v>
          </cell>
          <cell r="AQ1460">
            <v>0</v>
          </cell>
          <cell r="AR1460">
            <v>0</v>
          </cell>
          <cell r="AS1460" t="e">
            <v>#REF!</v>
          </cell>
          <cell r="AU1460">
            <v>900083038</v>
          </cell>
          <cell r="AV1460" t="str">
            <v xml:space="preserve">CENTRO COMERCIAL SANTAFE                </v>
          </cell>
          <cell r="AW1460">
            <v>0</v>
          </cell>
          <cell r="AX1460">
            <v>0</v>
          </cell>
          <cell r="AY1460">
            <v>0</v>
          </cell>
          <cell r="AZ1460">
            <v>0</v>
          </cell>
          <cell r="BA1460">
            <v>0</v>
          </cell>
          <cell r="BB1460">
            <v>0</v>
          </cell>
          <cell r="BC1460">
            <v>0</v>
          </cell>
          <cell r="BD1460">
            <v>0</v>
          </cell>
          <cell r="BE1460">
            <v>0</v>
          </cell>
          <cell r="BF1460">
            <v>0</v>
          </cell>
          <cell r="BG1460" t="str">
            <v/>
          </cell>
          <cell r="BH1460" t="str">
            <v/>
          </cell>
        </row>
        <row r="1461">
          <cell r="A1461" t="str">
            <v>2081-978</v>
          </cell>
          <cell r="B1461" t="str">
            <v xml:space="preserve">BTA-C C SANTAFE                                   </v>
          </cell>
          <cell r="C1461">
            <v>0</v>
          </cell>
          <cell r="D1461">
            <v>0</v>
          </cell>
          <cell r="E1461">
            <v>0</v>
          </cell>
          <cell r="F1461">
            <v>0</v>
          </cell>
          <cell r="G1461">
            <v>0</v>
          </cell>
          <cell r="H1461">
            <v>0</v>
          </cell>
          <cell r="I1461">
            <v>0</v>
          </cell>
          <cell r="J1461">
            <v>0</v>
          </cell>
          <cell r="K1461">
            <v>0</v>
          </cell>
          <cell r="L1461">
            <v>0</v>
          </cell>
          <cell r="M1461">
            <v>0</v>
          </cell>
          <cell r="N1461">
            <v>0</v>
          </cell>
          <cell r="O1461">
            <v>0</v>
          </cell>
          <cell r="P1461">
            <v>0</v>
          </cell>
          <cell r="Q1461">
            <v>0</v>
          </cell>
          <cell r="R1461">
            <v>-250553</v>
          </cell>
          <cell r="S1461">
            <v>0</v>
          </cell>
          <cell r="T1461">
            <v>0</v>
          </cell>
          <cell r="U1461">
            <v>0</v>
          </cell>
          <cell r="V1461">
            <v>0</v>
          </cell>
          <cell r="W1461">
            <v>0</v>
          </cell>
          <cell r="X1461">
            <v>0</v>
          </cell>
          <cell r="Y1461">
            <v>0</v>
          </cell>
          <cell r="Z1461">
            <v>0</v>
          </cell>
          <cell r="AA1461">
            <v>0</v>
          </cell>
          <cell r="AB1461">
            <v>-250553</v>
          </cell>
          <cell r="AC1461">
            <v>0</v>
          </cell>
          <cell r="AD1461">
            <v>0</v>
          </cell>
          <cell r="AE1461">
            <v>0</v>
          </cell>
          <cell r="AF1461">
            <v>0</v>
          </cell>
          <cell r="AG1461">
            <v>0</v>
          </cell>
          <cell r="AH1461">
            <v>0</v>
          </cell>
          <cell r="AI1461">
            <v>0</v>
          </cell>
          <cell r="AJ1461">
            <v>0</v>
          </cell>
          <cell r="AK1461">
            <v>0</v>
          </cell>
          <cell r="AL1461">
            <v>0</v>
          </cell>
          <cell r="AM1461">
            <v>0</v>
          </cell>
          <cell r="AN1461">
            <v>0</v>
          </cell>
          <cell r="AO1461">
            <v>0</v>
          </cell>
          <cell r="AP1461">
            <v>0</v>
          </cell>
          <cell r="AQ1461">
            <v>0</v>
          </cell>
          <cell r="AR1461">
            <v>0</v>
          </cell>
          <cell r="AS1461" t="e">
            <v>#REF!</v>
          </cell>
          <cell r="AU1461">
            <v>900083038</v>
          </cell>
          <cell r="AV1461" t="str">
            <v xml:space="preserve">CENTRO COMERCIAL SANTAFE                </v>
          </cell>
          <cell r="AW1461">
            <v>0</v>
          </cell>
          <cell r="AX1461">
            <v>0</v>
          </cell>
          <cell r="AY1461">
            <v>0</v>
          </cell>
          <cell r="AZ1461">
            <v>0</v>
          </cell>
          <cell r="BA1461">
            <v>0</v>
          </cell>
          <cell r="BB1461">
            <v>0</v>
          </cell>
          <cell r="BC1461">
            <v>0</v>
          </cell>
          <cell r="BD1461">
            <v>0</v>
          </cell>
          <cell r="BE1461">
            <v>0</v>
          </cell>
          <cell r="BF1461">
            <v>0</v>
          </cell>
          <cell r="BG1461" t="str">
            <v/>
          </cell>
          <cell r="BH1461" t="str">
            <v/>
          </cell>
        </row>
        <row r="1462">
          <cell r="A1462" t="str">
            <v>2081-979</v>
          </cell>
          <cell r="B1462" t="str">
            <v xml:space="preserve">BTA-C C SANTAFE                                   </v>
          </cell>
          <cell r="C1462">
            <v>0</v>
          </cell>
          <cell r="D1462">
            <v>0</v>
          </cell>
          <cell r="E1462">
            <v>0</v>
          </cell>
          <cell r="F1462">
            <v>0</v>
          </cell>
          <cell r="G1462">
            <v>0</v>
          </cell>
          <cell r="H1462">
            <v>0</v>
          </cell>
          <cell r="I1462">
            <v>0</v>
          </cell>
          <cell r="J1462">
            <v>0</v>
          </cell>
          <cell r="K1462">
            <v>0</v>
          </cell>
          <cell r="L1462">
            <v>0</v>
          </cell>
          <cell r="M1462">
            <v>0</v>
          </cell>
          <cell r="N1462">
            <v>0</v>
          </cell>
          <cell r="O1462">
            <v>0</v>
          </cell>
          <cell r="P1462">
            <v>0</v>
          </cell>
          <cell r="Q1462">
            <v>0</v>
          </cell>
          <cell r="R1462">
            <v>0</v>
          </cell>
          <cell r="S1462">
            <v>0</v>
          </cell>
          <cell r="T1462">
            <v>0</v>
          </cell>
          <cell r="U1462">
            <v>0</v>
          </cell>
          <cell r="V1462">
            <v>0</v>
          </cell>
          <cell r="W1462">
            <v>0</v>
          </cell>
          <cell r="X1462">
            <v>0</v>
          </cell>
          <cell r="Y1462">
            <v>0</v>
          </cell>
          <cell r="Z1462">
            <v>0</v>
          </cell>
          <cell r="AA1462">
            <v>0</v>
          </cell>
          <cell r="AB1462">
            <v>0</v>
          </cell>
          <cell r="AC1462">
            <v>0</v>
          </cell>
          <cell r="AD1462">
            <v>0</v>
          </cell>
          <cell r="AE1462">
            <v>0</v>
          </cell>
          <cell r="AF1462">
            <v>0</v>
          </cell>
          <cell r="AG1462">
            <v>0</v>
          </cell>
          <cell r="AH1462">
            <v>0</v>
          </cell>
          <cell r="AI1462">
            <v>0</v>
          </cell>
          <cell r="AJ1462">
            <v>0</v>
          </cell>
          <cell r="AK1462">
            <v>0</v>
          </cell>
          <cell r="AL1462">
            <v>0</v>
          </cell>
          <cell r="AM1462">
            <v>0</v>
          </cell>
          <cell r="AN1462">
            <v>0</v>
          </cell>
          <cell r="AO1462">
            <v>0</v>
          </cell>
          <cell r="AP1462">
            <v>0</v>
          </cell>
          <cell r="AQ1462">
            <v>0</v>
          </cell>
          <cell r="AR1462">
            <v>0</v>
          </cell>
          <cell r="AS1462" t="e">
            <v>#REF!</v>
          </cell>
          <cell r="AU1462">
            <v>900083038</v>
          </cell>
          <cell r="AV1462" t="str">
            <v xml:space="preserve">CENTRO COMERCIAL SANTAFE                </v>
          </cell>
          <cell r="AW1462">
            <v>0</v>
          </cell>
          <cell r="AX1462">
            <v>0</v>
          </cell>
          <cell r="AY1462">
            <v>0</v>
          </cell>
          <cell r="AZ1462">
            <v>0</v>
          </cell>
          <cell r="BA1462">
            <v>0</v>
          </cell>
          <cell r="BB1462">
            <v>0</v>
          </cell>
          <cell r="BC1462">
            <v>0</v>
          </cell>
          <cell r="BD1462">
            <v>0</v>
          </cell>
          <cell r="BE1462">
            <v>0</v>
          </cell>
          <cell r="BF1462">
            <v>0</v>
          </cell>
          <cell r="BG1462" t="str">
            <v/>
          </cell>
          <cell r="BH1462" t="str">
            <v/>
          </cell>
        </row>
        <row r="1463">
          <cell r="A1463" t="str">
            <v>2081-980</v>
          </cell>
          <cell r="B1463" t="str">
            <v xml:space="preserve">BMGA-AVIANCA SA                                   </v>
          </cell>
          <cell r="C1463">
            <v>0</v>
          </cell>
          <cell r="D1463">
            <v>0</v>
          </cell>
          <cell r="E1463">
            <v>0</v>
          </cell>
          <cell r="F1463">
            <v>0</v>
          </cell>
          <cell r="G1463">
            <v>0</v>
          </cell>
          <cell r="H1463">
            <v>0</v>
          </cell>
          <cell r="I1463">
            <v>0</v>
          </cell>
          <cell r="J1463">
            <v>0</v>
          </cell>
          <cell r="K1463">
            <v>0</v>
          </cell>
          <cell r="L1463">
            <v>0</v>
          </cell>
          <cell r="M1463">
            <v>0</v>
          </cell>
          <cell r="N1463">
            <v>0</v>
          </cell>
          <cell r="O1463">
            <v>0</v>
          </cell>
          <cell r="P1463">
            <v>0</v>
          </cell>
          <cell r="Q1463">
            <v>0</v>
          </cell>
          <cell r="R1463">
            <v>0</v>
          </cell>
          <cell r="S1463">
            <v>0</v>
          </cell>
          <cell r="T1463">
            <v>0</v>
          </cell>
          <cell r="U1463">
            <v>0</v>
          </cell>
          <cell r="V1463">
            <v>0</v>
          </cell>
          <cell r="W1463">
            <v>0</v>
          </cell>
          <cell r="X1463">
            <v>0</v>
          </cell>
          <cell r="Y1463">
            <v>0</v>
          </cell>
          <cell r="Z1463">
            <v>0</v>
          </cell>
          <cell r="AA1463">
            <v>0</v>
          </cell>
          <cell r="AB1463">
            <v>0</v>
          </cell>
          <cell r="AC1463">
            <v>0</v>
          </cell>
          <cell r="AD1463">
            <v>0</v>
          </cell>
          <cell r="AE1463">
            <v>0</v>
          </cell>
          <cell r="AF1463">
            <v>0</v>
          </cell>
          <cell r="AG1463">
            <v>0</v>
          </cell>
          <cell r="AH1463">
            <v>0</v>
          </cell>
          <cell r="AI1463">
            <v>0</v>
          </cell>
          <cell r="AJ1463">
            <v>0</v>
          </cell>
          <cell r="AK1463">
            <v>0</v>
          </cell>
          <cell r="AL1463">
            <v>0</v>
          </cell>
          <cell r="AM1463">
            <v>0</v>
          </cell>
          <cell r="AN1463">
            <v>0</v>
          </cell>
          <cell r="AO1463">
            <v>0</v>
          </cell>
          <cell r="AP1463">
            <v>0</v>
          </cell>
          <cell r="AQ1463">
            <v>0</v>
          </cell>
          <cell r="AR1463">
            <v>0</v>
          </cell>
          <cell r="AS1463" t="e">
            <v>#REF!</v>
          </cell>
          <cell r="AU1463">
            <v>890100577</v>
          </cell>
          <cell r="AV1463" t="str">
            <v xml:space="preserve">AVIANCA S.A.                            </v>
          </cell>
          <cell r="AW1463">
            <v>0</v>
          </cell>
          <cell r="AX1463">
            <v>0</v>
          </cell>
          <cell r="AY1463">
            <v>0</v>
          </cell>
          <cell r="AZ1463">
            <v>0</v>
          </cell>
          <cell r="BA1463">
            <v>0</v>
          </cell>
          <cell r="BB1463">
            <v>0</v>
          </cell>
          <cell r="BC1463">
            <v>0</v>
          </cell>
          <cell r="BD1463">
            <v>0</v>
          </cell>
          <cell r="BE1463">
            <v>0</v>
          </cell>
          <cell r="BF1463">
            <v>0</v>
          </cell>
          <cell r="BG1463" t="str">
            <v/>
          </cell>
          <cell r="BH1463" t="str">
            <v/>
          </cell>
        </row>
        <row r="1464">
          <cell r="A1464" t="str">
            <v>2081-981</v>
          </cell>
          <cell r="B1464" t="str">
            <v xml:space="preserve">CUC-AVIANCA SA                                    </v>
          </cell>
          <cell r="C1464">
            <v>0</v>
          </cell>
          <cell r="D1464">
            <v>0</v>
          </cell>
          <cell r="E1464">
            <v>0</v>
          </cell>
          <cell r="F1464">
            <v>0</v>
          </cell>
          <cell r="G1464">
            <v>0</v>
          </cell>
          <cell r="H1464">
            <v>0</v>
          </cell>
          <cell r="I1464">
            <v>0</v>
          </cell>
          <cell r="J1464">
            <v>0</v>
          </cell>
          <cell r="K1464">
            <v>0</v>
          </cell>
          <cell r="L1464">
            <v>0</v>
          </cell>
          <cell r="M1464">
            <v>0</v>
          </cell>
          <cell r="N1464">
            <v>0</v>
          </cell>
          <cell r="O1464">
            <v>0</v>
          </cell>
          <cell r="P1464">
            <v>0</v>
          </cell>
          <cell r="Q1464">
            <v>0</v>
          </cell>
          <cell r="R1464">
            <v>0</v>
          </cell>
          <cell r="S1464">
            <v>0</v>
          </cell>
          <cell r="T1464">
            <v>0</v>
          </cell>
          <cell r="U1464">
            <v>0</v>
          </cell>
          <cell r="V1464">
            <v>0</v>
          </cell>
          <cell r="W1464">
            <v>0</v>
          </cell>
          <cell r="X1464">
            <v>0</v>
          </cell>
          <cell r="Y1464">
            <v>0</v>
          </cell>
          <cell r="Z1464">
            <v>0</v>
          </cell>
          <cell r="AA1464">
            <v>0</v>
          </cell>
          <cell r="AB1464">
            <v>0</v>
          </cell>
          <cell r="AC1464">
            <v>0</v>
          </cell>
          <cell r="AD1464">
            <v>0</v>
          </cell>
          <cell r="AE1464">
            <v>0</v>
          </cell>
          <cell r="AF1464">
            <v>0</v>
          </cell>
          <cell r="AG1464">
            <v>0</v>
          </cell>
          <cell r="AH1464">
            <v>0</v>
          </cell>
          <cell r="AI1464">
            <v>0</v>
          </cell>
          <cell r="AJ1464">
            <v>0</v>
          </cell>
          <cell r="AK1464">
            <v>0</v>
          </cell>
          <cell r="AL1464">
            <v>0</v>
          </cell>
          <cell r="AM1464">
            <v>0</v>
          </cell>
          <cell r="AN1464">
            <v>0</v>
          </cell>
          <cell r="AO1464">
            <v>0</v>
          </cell>
          <cell r="AP1464">
            <v>0</v>
          </cell>
          <cell r="AQ1464">
            <v>0</v>
          </cell>
          <cell r="AR1464">
            <v>0</v>
          </cell>
          <cell r="AS1464" t="e">
            <v>#REF!</v>
          </cell>
          <cell r="AU1464">
            <v>890100577</v>
          </cell>
          <cell r="AV1464" t="str">
            <v xml:space="preserve">AVIANCA S.A.                            </v>
          </cell>
          <cell r="AW1464">
            <v>0</v>
          </cell>
          <cell r="AX1464">
            <v>0</v>
          </cell>
          <cell r="AY1464">
            <v>0</v>
          </cell>
          <cell r="AZ1464">
            <v>0</v>
          </cell>
          <cell r="BA1464">
            <v>0</v>
          </cell>
          <cell r="BB1464">
            <v>0</v>
          </cell>
          <cell r="BC1464">
            <v>0</v>
          </cell>
          <cell r="BD1464">
            <v>0</v>
          </cell>
          <cell r="BE1464">
            <v>0</v>
          </cell>
          <cell r="BF1464">
            <v>0</v>
          </cell>
          <cell r="BG1464" t="str">
            <v/>
          </cell>
          <cell r="BH1464" t="str">
            <v/>
          </cell>
        </row>
        <row r="1465">
          <cell r="A1465" t="str">
            <v>2081-982</v>
          </cell>
          <cell r="B1465" t="str">
            <v xml:space="preserve">BMEJA-AVIANCA SA                                  </v>
          </cell>
          <cell r="C1465">
            <v>0</v>
          </cell>
          <cell r="D1465">
            <v>0</v>
          </cell>
          <cell r="E1465">
            <v>0</v>
          </cell>
          <cell r="F1465">
            <v>0</v>
          </cell>
          <cell r="G1465">
            <v>0</v>
          </cell>
          <cell r="H1465">
            <v>0</v>
          </cell>
          <cell r="I1465">
            <v>0</v>
          </cell>
          <cell r="J1465">
            <v>0</v>
          </cell>
          <cell r="K1465">
            <v>0</v>
          </cell>
          <cell r="L1465">
            <v>0</v>
          </cell>
          <cell r="M1465">
            <v>0</v>
          </cell>
          <cell r="N1465">
            <v>0</v>
          </cell>
          <cell r="O1465">
            <v>0</v>
          </cell>
          <cell r="P1465">
            <v>0</v>
          </cell>
          <cell r="Q1465">
            <v>0</v>
          </cell>
          <cell r="R1465">
            <v>0</v>
          </cell>
          <cell r="S1465">
            <v>0</v>
          </cell>
          <cell r="T1465">
            <v>0</v>
          </cell>
          <cell r="U1465">
            <v>0</v>
          </cell>
          <cell r="V1465">
            <v>0</v>
          </cell>
          <cell r="W1465">
            <v>0</v>
          </cell>
          <cell r="X1465">
            <v>0</v>
          </cell>
          <cell r="Y1465">
            <v>0</v>
          </cell>
          <cell r="Z1465">
            <v>0</v>
          </cell>
          <cell r="AA1465">
            <v>0</v>
          </cell>
          <cell r="AB1465">
            <v>0</v>
          </cell>
          <cell r="AC1465">
            <v>0</v>
          </cell>
          <cell r="AD1465">
            <v>0</v>
          </cell>
          <cell r="AE1465">
            <v>0</v>
          </cell>
          <cell r="AF1465">
            <v>0</v>
          </cell>
          <cell r="AG1465">
            <v>0</v>
          </cell>
          <cell r="AH1465">
            <v>0</v>
          </cell>
          <cell r="AI1465">
            <v>0</v>
          </cell>
          <cell r="AJ1465">
            <v>0</v>
          </cell>
          <cell r="AK1465">
            <v>0</v>
          </cell>
          <cell r="AL1465">
            <v>0</v>
          </cell>
          <cell r="AM1465">
            <v>0</v>
          </cell>
          <cell r="AN1465">
            <v>0</v>
          </cell>
          <cell r="AO1465">
            <v>0</v>
          </cell>
          <cell r="AP1465">
            <v>0</v>
          </cell>
          <cell r="AQ1465">
            <v>0</v>
          </cell>
          <cell r="AR1465">
            <v>0</v>
          </cell>
          <cell r="AS1465" t="e">
            <v>#REF!</v>
          </cell>
          <cell r="AU1465">
            <v>890100577</v>
          </cell>
          <cell r="AV1465" t="str">
            <v xml:space="preserve">AVIANCA S.A.                            </v>
          </cell>
          <cell r="AW1465">
            <v>0</v>
          </cell>
          <cell r="AX1465">
            <v>0</v>
          </cell>
          <cell r="AY1465">
            <v>0</v>
          </cell>
          <cell r="AZ1465">
            <v>0</v>
          </cell>
          <cell r="BA1465">
            <v>0</v>
          </cell>
          <cell r="BB1465">
            <v>0</v>
          </cell>
          <cell r="BC1465">
            <v>0</v>
          </cell>
          <cell r="BD1465">
            <v>0</v>
          </cell>
          <cell r="BE1465">
            <v>0</v>
          </cell>
          <cell r="BF1465">
            <v>0</v>
          </cell>
          <cell r="BG1465" t="str">
            <v/>
          </cell>
          <cell r="BH1465" t="str">
            <v/>
          </cell>
        </row>
        <row r="1466">
          <cell r="A1466" t="str">
            <v>2081-983</v>
          </cell>
          <cell r="B1466" t="str">
            <v xml:space="preserve">BTA-C C GRAN ESTACION                             </v>
          </cell>
          <cell r="C1466">
            <v>0</v>
          </cell>
          <cell r="D1466">
            <v>0</v>
          </cell>
          <cell r="E1466">
            <v>0</v>
          </cell>
          <cell r="F1466">
            <v>0</v>
          </cell>
          <cell r="G1466">
            <v>0</v>
          </cell>
          <cell r="H1466">
            <v>0</v>
          </cell>
          <cell r="I1466">
            <v>0</v>
          </cell>
          <cell r="J1466">
            <v>0</v>
          </cell>
          <cell r="K1466">
            <v>0</v>
          </cell>
          <cell r="L1466">
            <v>0</v>
          </cell>
          <cell r="M1466">
            <v>0</v>
          </cell>
          <cell r="N1466">
            <v>0</v>
          </cell>
          <cell r="O1466">
            <v>0</v>
          </cell>
          <cell r="P1466">
            <v>0</v>
          </cell>
          <cell r="Q1466">
            <v>0</v>
          </cell>
          <cell r="R1466">
            <v>0</v>
          </cell>
          <cell r="S1466">
            <v>0</v>
          </cell>
          <cell r="T1466">
            <v>0</v>
          </cell>
          <cell r="U1466">
            <v>0</v>
          </cell>
          <cell r="V1466">
            <v>0</v>
          </cell>
          <cell r="W1466">
            <v>0</v>
          </cell>
          <cell r="X1466">
            <v>0</v>
          </cell>
          <cell r="Y1466">
            <v>0</v>
          </cell>
          <cell r="Z1466">
            <v>0</v>
          </cell>
          <cell r="AA1466">
            <v>0</v>
          </cell>
          <cell r="AB1466">
            <v>0</v>
          </cell>
          <cell r="AC1466">
            <v>0</v>
          </cell>
          <cell r="AD1466">
            <v>0</v>
          </cell>
          <cell r="AE1466">
            <v>0</v>
          </cell>
          <cell r="AF1466">
            <v>0</v>
          </cell>
          <cell r="AG1466">
            <v>0</v>
          </cell>
          <cell r="AH1466">
            <v>0</v>
          </cell>
          <cell r="AI1466">
            <v>0</v>
          </cell>
          <cell r="AJ1466">
            <v>0</v>
          </cell>
          <cell r="AK1466">
            <v>0</v>
          </cell>
          <cell r="AL1466">
            <v>0</v>
          </cell>
          <cell r="AM1466">
            <v>0</v>
          </cell>
          <cell r="AN1466">
            <v>0</v>
          </cell>
          <cell r="AO1466">
            <v>0</v>
          </cell>
          <cell r="AP1466">
            <v>0</v>
          </cell>
          <cell r="AQ1466">
            <v>0</v>
          </cell>
          <cell r="AR1466">
            <v>0</v>
          </cell>
          <cell r="AS1466" t="e">
            <v>#REF!</v>
          </cell>
          <cell r="AU1466">
            <v>900146950</v>
          </cell>
          <cell r="AV1466" t="str">
            <v xml:space="preserve">GRAN ESTACION CENTRO COMERCIAL P.H.     </v>
          </cell>
          <cell r="AW1466">
            <v>0</v>
          </cell>
          <cell r="AX1466">
            <v>0</v>
          </cell>
          <cell r="AY1466">
            <v>0</v>
          </cell>
          <cell r="AZ1466">
            <v>0</v>
          </cell>
          <cell r="BA1466">
            <v>0</v>
          </cell>
          <cell r="BB1466">
            <v>0</v>
          </cell>
          <cell r="BC1466">
            <v>0</v>
          </cell>
          <cell r="BD1466">
            <v>0</v>
          </cell>
          <cell r="BE1466">
            <v>0</v>
          </cell>
          <cell r="BF1466">
            <v>0</v>
          </cell>
          <cell r="BG1466" t="str">
            <v/>
          </cell>
          <cell r="BH1466" t="str">
            <v/>
          </cell>
        </row>
        <row r="1467">
          <cell r="A1467" t="str">
            <v>2081-984</v>
          </cell>
          <cell r="B1467" t="str">
            <v xml:space="preserve">BTA-KIMBERLY COLPAPEL                             </v>
          </cell>
          <cell r="C1467">
            <v>0</v>
          </cell>
          <cell r="D1467">
            <v>0</v>
          </cell>
          <cell r="E1467">
            <v>0</v>
          </cell>
          <cell r="F1467">
            <v>0</v>
          </cell>
          <cell r="G1467">
            <v>0</v>
          </cell>
          <cell r="H1467">
            <v>0</v>
          </cell>
          <cell r="I1467">
            <v>0</v>
          </cell>
          <cell r="J1467">
            <v>0</v>
          </cell>
          <cell r="K1467">
            <v>0</v>
          </cell>
          <cell r="L1467">
            <v>0</v>
          </cell>
          <cell r="M1467">
            <v>0</v>
          </cell>
          <cell r="N1467">
            <v>0</v>
          </cell>
          <cell r="O1467">
            <v>0</v>
          </cell>
          <cell r="P1467">
            <v>0</v>
          </cell>
          <cell r="Q1467">
            <v>0</v>
          </cell>
          <cell r="R1467">
            <v>0</v>
          </cell>
          <cell r="S1467">
            <v>0</v>
          </cell>
          <cell r="T1467">
            <v>0</v>
          </cell>
          <cell r="U1467">
            <v>0</v>
          </cell>
          <cell r="V1467">
            <v>0</v>
          </cell>
          <cell r="W1467">
            <v>0</v>
          </cell>
          <cell r="X1467">
            <v>0</v>
          </cell>
          <cell r="Y1467">
            <v>0</v>
          </cell>
          <cell r="Z1467">
            <v>0</v>
          </cell>
          <cell r="AA1467">
            <v>0</v>
          </cell>
          <cell r="AB1467">
            <v>0</v>
          </cell>
          <cell r="AC1467">
            <v>0</v>
          </cell>
          <cell r="AD1467">
            <v>0</v>
          </cell>
          <cell r="AE1467">
            <v>0</v>
          </cell>
          <cell r="AF1467">
            <v>0</v>
          </cell>
          <cell r="AG1467">
            <v>0</v>
          </cell>
          <cell r="AH1467">
            <v>0</v>
          </cell>
          <cell r="AI1467">
            <v>0</v>
          </cell>
          <cell r="AJ1467">
            <v>0</v>
          </cell>
          <cell r="AK1467">
            <v>0</v>
          </cell>
          <cell r="AL1467">
            <v>0</v>
          </cell>
          <cell r="AM1467">
            <v>0</v>
          </cell>
          <cell r="AN1467">
            <v>0</v>
          </cell>
          <cell r="AO1467">
            <v>0</v>
          </cell>
          <cell r="AP1467">
            <v>0</v>
          </cell>
          <cell r="AQ1467">
            <v>0</v>
          </cell>
          <cell r="AR1467">
            <v>0</v>
          </cell>
          <cell r="AS1467" t="e">
            <v>#REF!</v>
          </cell>
          <cell r="AU1467">
            <v>860015753</v>
          </cell>
          <cell r="AV1467" t="str">
            <v xml:space="preserve">COLOMBIANA KIMBERLY COLPAPEL S.A.       </v>
          </cell>
          <cell r="AW1467">
            <v>0</v>
          </cell>
          <cell r="AX1467">
            <v>0</v>
          </cell>
          <cell r="AY1467">
            <v>0</v>
          </cell>
          <cell r="AZ1467">
            <v>0</v>
          </cell>
          <cell r="BA1467">
            <v>0</v>
          </cell>
          <cell r="BB1467">
            <v>0</v>
          </cell>
          <cell r="BC1467">
            <v>0</v>
          </cell>
          <cell r="BD1467">
            <v>0</v>
          </cell>
          <cell r="BE1467">
            <v>0</v>
          </cell>
          <cell r="BF1467">
            <v>0</v>
          </cell>
          <cell r="BG1467" t="str">
            <v/>
          </cell>
          <cell r="BH1467" t="str">
            <v/>
          </cell>
        </row>
        <row r="1468">
          <cell r="A1468" t="str">
            <v>2081-985</v>
          </cell>
          <cell r="B1468" t="str">
            <v xml:space="preserve">BTA-KIMBERLY COLPAPEL                             </v>
          </cell>
          <cell r="C1468">
            <v>0</v>
          </cell>
          <cell r="D1468">
            <v>0</v>
          </cell>
          <cell r="E1468">
            <v>0</v>
          </cell>
          <cell r="F1468">
            <v>0</v>
          </cell>
          <cell r="G1468">
            <v>0</v>
          </cell>
          <cell r="H1468">
            <v>0</v>
          </cell>
          <cell r="I1468">
            <v>0</v>
          </cell>
          <cell r="J1468">
            <v>0</v>
          </cell>
          <cell r="K1468">
            <v>0</v>
          </cell>
          <cell r="L1468">
            <v>0</v>
          </cell>
          <cell r="M1468">
            <v>0</v>
          </cell>
          <cell r="N1468">
            <v>0</v>
          </cell>
          <cell r="O1468">
            <v>0</v>
          </cell>
          <cell r="P1468">
            <v>0</v>
          </cell>
          <cell r="Q1468">
            <v>0</v>
          </cell>
          <cell r="R1468">
            <v>0</v>
          </cell>
          <cell r="S1468">
            <v>0</v>
          </cell>
          <cell r="T1468">
            <v>0</v>
          </cell>
          <cell r="U1468">
            <v>0</v>
          </cell>
          <cell r="V1468">
            <v>0</v>
          </cell>
          <cell r="W1468">
            <v>0</v>
          </cell>
          <cell r="X1468">
            <v>0</v>
          </cell>
          <cell r="Y1468">
            <v>0</v>
          </cell>
          <cell r="Z1468">
            <v>0</v>
          </cell>
          <cell r="AA1468">
            <v>0</v>
          </cell>
          <cell r="AB1468">
            <v>0</v>
          </cell>
          <cell r="AC1468">
            <v>0</v>
          </cell>
          <cell r="AD1468">
            <v>0</v>
          </cell>
          <cell r="AE1468">
            <v>0</v>
          </cell>
          <cell r="AF1468">
            <v>0</v>
          </cell>
          <cell r="AG1468">
            <v>0</v>
          </cell>
          <cell r="AH1468">
            <v>0</v>
          </cell>
          <cell r="AI1468">
            <v>0</v>
          </cell>
          <cell r="AJ1468">
            <v>0</v>
          </cell>
          <cell r="AK1468">
            <v>0</v>
          </cell>
          <cell r="AL1468">
            <v>0</v>
          </cell>
          <cell r="AM1468">
            <v>0</v>
          </cell>
          <cell r="AN1468">
            <v>0</v>
          </cell>
          <cell r="AO1468">
            <v>0</v>
          </cell>
          <cell r="AP1468">
            <v>0</v>
          </cell>
          <cell r="AQ1468">
            <v>0</v>
          </cell>
          <cell r="AR1468">
            <v>0</v>
          </cell>
          <cell r="AS1468" t="e">
            <v>#REF!</v>
          </cell>
          <cell r="AU1468">
            <v>860015753</v>
          </cell>
          <cell r="AV1468" t="str">
            <v xml:space="preserve">COLOMBIANA KIMBERLY COLPAPEL S.A.       </v>
          </cell>
          <cell r="AW1468">
            <v>0</v>
          </cell>
          <cell r="AX1468">
            <v>0</v>
          </cell>
          <cell r="AY1468">
            <v>0</v>
          </cell>
          <cell r="AZ1468">
            <v>0</v>
          </cell>
          <cell r="BA1468">
            <v>0</v>
          </cell>
          <cell r="BB1468">
            <v>0</v>
          </cell>
          <cell r="BC1468">
            <v>0</v>
          </cell>
          <cell r="BD1468">
            <v>0</v>
          </cell>
          <cell r="BE1468">
            <v>0</v>
          </cell>
          <cell r="BF1468">
            <v>0</v>
          </cell>
          <cell r="BG1468" t="str">
            <v/>
          </cell>
          <cell r="BH1468" t="str">
            <v/>
          </cell>
        </row>
        <row r="1469">
          <cell r="A1469" t="str">
            <v>2081-986</v>
          </cell>
          <cell r="B1469" t="str">
            <v xml:space="preserve">BTA-KIMBERLY COLPAPEL                             </v>
          </cell>
          <cell r="C1469">
            <v>0</v>
          </cell>
          <cell r="D1469">
            <v>0</v>
          </cell>
          <cell r="E1469">
            <v>0</v>
          </cell>
          <cell r="F1469">
            <v>0</v>
          </cell>
          <cell r="G1469">
            <v>0</v>
          </cell>
          <cell r="H1469">
            <v>0</v>
          </cell>
          <cell r="I1469">
            <v>0</v>
          </cell>
          <cell r="J1469">
            <v>0</v>
          </cell>
          <cell r="K1469">
            <v>0</v>
          </cell>
          <cell r="L1469">
            <v>0</v>
          </cell>
          <cell r="M1469">
            <v>0</v>
          </cell>
          <cell r="N1469">
            <v>0</v>
          </cell>
          <cell r="O1469">
            <v>0</v>
          </cell>
          <cell r="P1469">
            <v>0</v>
          </cell>
          <cell r="Q1469">
            <v>0</v>
          </cell>
          <cell r="R1469">
            <v>0</v>
          </cell>
          <cell r="S1469">
            <v>0</v>
          </cell>
          <cell r="T1469">
            <v>0</v>
          </cell>
          <cell r="U1469">
            <v>0</v>
          </cell>
          <cell r="V1469">
            <v>0</v>
          </cell>
          <cell r="W1469">
            <v>0</v>
          </cell>
          <cell r="X1469">
            <v>0</v>
          </cell>
          <cell r="Y1469">
            <v>0</v>
          </cell>
          <cell r="Z1469">
            <v>0</v>
          </cell>
          <cell r="AA1469">
            <v>0</v>
          </cell>
          <cell r="AB1469">
            <v>0</v>
          </cell>
          <cell r="AC1469">
            <v>0</v>
          </cell>
          <cell r="AD1469">
            <v>0</v>
          </cell>
          <cell r="AE1469">
            <v>0</v>
          </cell>
          <cell r="AF1469">
            <v>0</v>
          </cell>
          <cell r="AG1469">
            <v>0</v>
          </cell>
          <cell r="AH1469">
            <v>0</v>
          </cell>
          <cell r="AI1469">
            <v>0</v>
          </cell>
          <cell r="AJ1469">
            <v>0</v>
          </cell>
          <cell r="AK1469">
            <v>0</v>
          </cell>
          <cell r="AL1469">
            <v>0</v>
          </cell>
          <cell r="AM1469">
            <v>0</v>
          </cell>
          <cell r="AN1469">
            <v>0</v>
          </cell>
          <cell r="AO1469">
            <v>0</v>
          </cell>
          <cell r="AP1469">
            <v>0</v>
          </cell>
          <cell r="AQ1469">
            <v>0</v>
          </cell>
          <cell r="AR1469">
            <v>0</v>
          </cell>
          <cell r="AS1469" t="e">
            <v>#REF!</v>
          </cell>
          <cell r="AU1469">
            <v>860015753</v>
          </cell>
          <cell r="AV1469" t="str">
            <v xml:space="preserve">COLOMBIANA KIMBERLY COLPAPEL S.A.       </v>
          </cell>
          <cell r="AW1469">
            <v>0</v>
          </cell>
          <cell r="AX1469">
            <v>0</v>
          </cell>
          <cell r="AY1469">
            <v>0</v>
          </cell>
          <cell r="AZ1469">
            <v>0</v>
          </cell>
          <cell r="BA1469">
            <v>0</v>
          </cell>
          <cell r="BB1469">
            <v>0</v>
          </cell>
          <cell r="BC1469">
            <v>0</v>
          </cell>
          <cell r="BD1469">
            <v>0</v>
          </cell>
          <cell r="BE1469">
            <v>0</v>
          </cell>
          <cell r="BF1469">
            <v>0</v>
          </cell>
          <cell r="BG1469" t="str">
            <v/>
          </cell>
          <cell r="BH1469" t="str">
            <v/>
          </cell>
        </row>
        <row r="1470">
          <cell r="A1470" t="str">
            <v>2081-987</v>
          </cell>
          <cell r="B1470" t="str">
            <v xml:space="preserve">BTA-COLSUBSIDIO                                   </v>
          </cell>
          <cell r="C1470">
            <v>0</v>
          </cell>
          <cell r="D1470">
            <v>0</v>
          </cell>
          <cell r="E1470">
            <v>0</v>
          </cell>
          <cell r="F1470">
            <v>0</v>
          </cell>
          <cell r="G1470">
            <v>1743840</v>
          </cell>
          <cell r="H1470">
            <v>0</v>
          </cell>
          <cell r="I1470">
            <v>0</v>
          </cell>
          <cell r="J1470">
            <v>0</v>
          </cell>
          <cell r="K1470">
            <v>0</v>
          </cell>
          <cell r="L1470">
            <v>0</v>
          </cell>
          <cell r="M1470">
            <v>0</v>
          </cell>
          <cell r="N1470">
            <v>0</v>
          </cell>
          <cell r="O1470">
            <v>1743840</v>
          </cell>
          <cell r="P1470">
            <v>802</v>
          </cell>
          <cell r="Q1470">
            <v>0</v>
          </cell>
          <cell r="R1470">
            <v>0</v>
          </cell>
          <cell r="S1470">
            <v>0</v>
          </cell>
          <cell r="T1470">
            <v>0</v>
          </cell>
          <cell r="U1470">
            <v>0</v>
          </cell>
          <cell r="V1470">
            <v>0</v>
          </cell>
          <cell r="W1470">
            <v>0</v>
          </cell>
          <cell r="X1470">
            <v>0</v>
          </cell>
          <cell r="Y1470">
            <v>0</v>
          </cell>
          <cell r="Z1470">
            <v>0</v>
          </cell>
          <cell r="AA1470">
            <v>0</v>
          </cell>
          <cell r="AB1470">
            <v>802</v>
          </cell>
          <cell r="AC1470">
            <v>0</v>
          </cell>
          <cell r="AD1470">
            <v>0</v>
          </cell>
          <cell r="AE1470">
            <v>0</v>
          </cell>
          <cell r="AF1470">
            <v>0</v>
          </cell>
          <cell r="AG1470">
            <v>0</v>
          </cell>
          <cell r="AH1470">
            <v>0</v>
          </cell>
          <cell r="AI1470">
            <v>0</v>
          </cell>
          <cell r="AJ1470">
            <v>0</v>
          </cell>
          <cell r="AK1470">
            <v>0</v>
          </cell>
          <cell r="AL1470">
            <v>0</v>
          </cell>
          <cell r="AM1470">
            <v>0</v>
          </cell>
          <cell r="AN1470">
            <v>0</v>
          </cell>
          <cell r="AO1470">
            <v>0</v>
          </cell>
          <cell r="AP1470">
            <v>0</v>
          </cell>
          <cell r="AQ1470">
            <v>0</v>
          </cell>
          <cell r="AR1470">
            <v>0</v>
          </cell>
          <cell r="AS1470" t="e">
            <v>#REF!</v>
          </cell>
          <cell r="AU1470" t="str">
            <v/>
          </cell>
          <cell r="AV1470" t="str">
            <v/>
          </cell>
          <cell r="AW1470">
            <v>0</v>
          </cell>
          <cell r="AX1470">
            <v>0</v>
          </cell>
          <cell r="AY1470">
            <v>0</v>
          </cell>
          <cell r="AZ1470">
            <v>0</v>
          </cell>
          <cell r="BA1470">
            <v>0</v>
          </cell>
          <cell r="BB1470">
            <v>0</v>
          </cell>
          <cell r="BC1470">
            <v>0</v>
          </cell>
          <cell r="BD1470">
            <v>0</v>
          </cell>
          <cell r="BE1470">
            <v>0</v>
          </cell>
          <cell r="BF1470">
            <v>0</v>
          </cell>
          <cell r="BG1470" t="str">
            <v/>
          </cell>
          <cell r="BH1470">
            <v>4.5990457840168822E-4</v>
          </cell>
        </row>
        <row r="1471">
          <cell r="A1471" t="str">
            <v>2081-988</v>
          </cell>
          <cell r="B1471" t="str">
            <v xml:space="preserve">BTA-C C SANTAFE                                   </v>
          </cell>
          <cell r="C1471">
            <v>0</v>
          </cell>
          <cell r="D1471">
            <v>0</v>
          </cell>
          <cell r="E1471">
            <v>0</v>
          </cell>
          <cell r="F1471">
            <v>0</v>
          </cell>
          <cell r="G1471">
            <v>0</v>
          </cell>
          <cell r="H1471">
            <v>0</v>
          </cell>
          <cell r="I1471">
            <v>0</v>
          </cell>
          <cell r="J1471">
            <v>0</v>
          </cell>
          <cell r="K1471">
            <v>0</v>
          </cell>
          <cell r="L1471">
            <v>0</v>
          </cell>
          <cell r="M1471">
            <v>0</v>
          </cell>
          <cell r="N1471">
            <v>0</v>
          </cell>
          <cell r="O1471">
            <v>0</v>
          </cell>
          <cell r="P1471">
            <v>0</v>
          </cell>
          <cell r="Q1471">
            <v>0</v>
          </cell>
          <cell r="R1471">
            <v>0</v>
          </cell>
          <cell r="S1471">
            <v>0</v>
          </cell>
          <cell r="T1471">
            <v>0</v>
          </cell>
          <cell r="U1471">
            <v>0</v>
          </cell>
          <cell r="V1471">
            <v>0</v>
          </cell>
          <cell r="W1471">
            <v>0</v>
          </cell>
          <cell r="X1471">
            <v>0</v>
          </cell>
          <cell r="Y1471">
            <v>0</v>
          </cell>
          <cell r="Z1471">
            <v>0</v>
          </cell>
          <cell r="AA1471">
            <v>0</v>
          </cell>
          <cell r="AB1471">
            <v>0</v>
          </cell>
          <cell r="AC1471">
            <v>0</v>
          </cell>
          <cell r="AD1471">
            <v>0</v>
          </cell>
          <cell r="AE1471">
            <v>0</v>
          </cell>
          <cell r="AF1471">
            <v>0</v>
          </cell>
          <cell r="AG1471">
            <v>0</v>
          </cell>
          <cell r="AH1471">
            <v>0</v>
          </cell>
          <cell r="AI1471">
            <v>0</v>
          </cell>
          <cell r="AJ1471">
            <v>0</v>
          </cell>
          <cell r="AK1471">
            <v>0</v>
          </cell>
          <cell r="AL1471">
            <v>0</v>
          </cell>
          <cell r="AM1471">
            <v>0</v>
          </cell>
          <cell r="AN1471">
            <v>0</v>
          </cell>
          <cell r="AO1471">
            <v>0</v>
          </cell>
          <cell r="AP1471">
            <v>0</v>
          </cell>
          <cell r="AQ1471">
            <v>0</v>
          </cell>
          <cell r="AR1471">
            <v>0</v>
          </cell>
          <cell r="AS1471" t="e">
            <v>#REF!</v>
          </cell>
          <cell r="AU1471">
            <v>900083038</v>
          </cell>
          <cell r="AV1471" t="str">
            <v xml:space="preserve">CENTRO COMERCIAL SANTAFE                </v>
          </cell>
          <cell r="AW1471">
            <v>0</v>
          </cell>
          <cell r="AX1471">
            <v>0</v>
          </cell>
          <cell r="AY1471">
            <v>0</v>
          </cell>
          <cell r="AZ1471">
            <v>0</v>
          </cell>
          <cell r="BA1471">
            <v>0</v>
          </cell>
          <cell r="BB1471">
            <v>0</v>
          </cell>
          <cell r="BC1471">
            <v>0</v>
          </cell>
          <cell r="BD1471">
            <v>0</v>
          </cell>
          <cell r="BE1471">
            <v>0</v>
          </cell>
          <cell r="BF1471">
            <v>0</v>
          </cell>
          <cell r="BG1471" t="str">
            <v/>
          </cell>
          <cell r="BH1471" t="str">
            <v/>
          </cell>
        </row>
        <row r="1472">
          <cell r="A1472" t="str">
            <v>2081-989</v>
          </cell>
          <cell r="B1472" t="str">
            <v xml:space="preserve">BTA-HELICENTRO LTDA                               </v>
          </cell>
          <cell r="C1472">
            <v>0</v>
          </cell>
          <cell r="D1472">
            <v>0</v>
          </cell>
          <cell r="E1472">
            <v>0</v>
          </cell>
          <cell r="F1472">
            <v>0</v>
          </cell>
          <cell r="G1472">
            <v>0</v>
          </cell>
          <cell r="H1472">
            <v>0</v>
          </cell>
          <cell r="I1472">
            <v>0</v>
          </cell>
          <cell r="J1472">
            <v>0</v>
          </cell>
          <cell r="K1472">
            <v>0</v>
          </cell>
          <cell r="L1472">
            <v>0</v>
          </cell>
          <cell r="M1472">
            <v>0</v>
          </cell>
          <cell r="N1472">
            <v>0</v>
          </cell>
          <cell r="O1472">
            <v>0</v>
          </cell>
          <cell r="P1472">
            <v>0</v>
          </cell>
          <cell r="Q1472">
            <v>0</v>
          </cell>
          <cell r="R1472">
            <v>0</v>
          </cell>
          <cell r="S1472">
            <v>0</v>
          </cell>
          <cell r="T1472">
            <v>0</v>
          </cell>
          <cell r="U1472">
            <v>0</v>
          </cell>
          <cell r="V1472">
            <v>0</v>
          </cell>
          <cell r="W1472">
            <v>0</v>
          </cell>
          <cell r="X1472">
            <v>0</v>
          </cell>
          <cell r="Y1472">
            <v>0</v>
          </cell>
          <cell r="Z1472">
            <v>0</v>
          </cell>
          <cell r="AA1472">
            <v>0</v>
          </cell>
          <cell r="AB1472">
            <v>0</v>
          </cell>
          <cell r="AC1472">
            <v>0</v>
          </cell>
          <cell r="AD1472">
            <v>0</v>
          </cell>
          <cell r="AE1472">
            <v>0</v>
          </cell>
          <cell r="AF1472">
            <v>0</v>
          </cell>
          <cell r="AG1472">
            <v>0</v>
          </cell>
          <cell r="AH1472">
            <v>0</v>
          </cell>
          <cell r="AI1472">
            <v>0</v>
          </cell>
          <cell r="AJ1472">
            <v>0</v>
          </cell>
          <cell r="AK1472">
            <v>0</v>
          </cell>
          <cell r="AL1472">
            <v>0</v>
          </cell>
          <cell r="AM1472">
            <v>0</v>
          </cell>
          <cell r="AN1472">
            <v>0</v>
          </cell>
          <cell r="AO1472">
            <v>0</v>
          </cell>
          <cell r="AP1472">
            <v>0</v>
          </cell>
          <cell r="AQ1472">
            <v>0</v>
          </cell>
          <cell r="AR1472">
            <v>0</v>
          </cell>
          <cell r="AS1472" t="e">
            <v>#REF!</v>
          </cell>
          <cell r="AU1472">
            <v>860064038</v>
          </cell>
          <cell r="AV1472" t="str">
            <v xml:space="preserve">HELICENTRO LTDA                         </v>
          </cell>
          <cell r="AW1472">
            <v>0</v>
          </cell>
          <cell r="AX1472">
            <v>0</v>
          </cell>
          <cell r="AY1472">
            <v>0</v>
          </cell>
          <cell r="AZ1472">
            <v>0</v>
          </cell>
          <cell r="BA1472">
            <v>0</v>
          </cell>
          <cell r="BB1472">
            <v>0</v>
          </cell>
          <cell r="BC1472">
            <v>0</v>
          </cell>
          <cell r="BD1472">
            <v>0</v>
          </cell>
          <cell r="BE1472">
            <v>0</v>
          </cell>
          <cell r="BF1472">
            <v>0</v>
          </cell>
          <cell r="BG1472" t="str">
            <v/>
          </cell>
          <cell r="BH1472" t="str">
            <v/>
          </cell>
        </row>
        <row r="1473">
          <cell r="A1473" t="str">
            <v>2081-990</v>
          </cell>
          <cell r="B1473" t="str">
            <v xml:space="preserve">BTA-COL KIMBERLY COLPAPEL                         </v>
          </cell>
          <cell r="C1473">
            <v>0</v>
          </cell>
          <cell r="D1473">
            <v>0</v>
          </cell>
          <cell r="E1473">
            <v>0</v>
          </cell>
          <cell r="F1473">
            <v>0</v>
          </cell>
          <cell r="G1473">
            <v>0</v>
          </cell>
          <cell r="H1473">
            <v>0</v>
          </cell>
          <cell r="I1473">
            <v>0</v>
          </cell>
          <cell r="J1473">
            <v>0</v>
          </cell>
          <cell r="K1473">
            <v>0</v>
          </cell>
          <cell r="L1473">
            <v>0</v>
          </cell>
          <cell r="M1473">
            <v>0</v>
          </cell>
          <cell r="N1473">
            <v>0</v>
          </cell>
          <cell r="O1473">
            <v>0</v>
          </cell>
          <cell r="P1473">
            <v>0</v>
          </cell>
          <cell r="Q1473">
            <v>0</v>
          </cell>
          <cell r="R1473">
            <v>0</v>
          </cell>
          <cell r="S1473">
            <v>0</v>
          </cell>
          <cell r="T1473">
            <v>0</v>
          </cell>
          <cell r="U1473">
            <v>0</v>
          </cell>
          <cell r="V1473">
            <v>0</v>
          </cell>
          <cell r="W1473">
            <v>0</v>
          </cell>
          <cell r="X1473">
            <v>0</v>
          </cell>
          <cell r="Y1473">
            <v>0</v>
          </cell>
          <cell r="Z1473">
            <v>0</v>
          </cell>
          <cell r="AA1473">
            <v>0</v>
          </cell>
          <cell r="AB1473">
            <v>0</v>
          </cell>
          <cell r="AC1473">
            <v>0</v>
          </cell>
          <cell r="AD1473">
            <v>0</v>
          </cell>
          <cell r="AE1473">
            <v>0</v>
          </cell>
          <cell r="AF1473">
            <v>0</v>
          </cell>
          <cell r="AG1473">
            <v>0</v>
          </cell>
          <cell r="AH1473">
            <v>0</v>
          </cell>
          <cell r="AI1473">
            <v>0</v>
          </cell>
          <cell r="AJ1473">
            <v>0</v>
          </cell>
          <cell r="AK1473">
            <v>0</v>
          </cell>
          <cell r="AL1473">
            <v>0</v>
          </cell>
          <cell r="AM1473">
            <v>0</v>
          </cell>
          <cell r="AN1473">
            <v>0</v>
          </cell>
          <cell r="AO1473">
            <v>0</v>
          </cell>
          <cell r="AP1473">
            <v>0</v>
          </cell>
          <cell r="AQ1473">
            <v>0</v>
          </cell>
          <cell r="AR1473">
            <v>0</v>
          </cell>
          <cell r="AS1473" t="e">
            <v>#REF!</v>
          </cell>
          <cell r="AU1473">
            <v>860015753</v>
          </cell>
          <cell r="AV1473" t="str">
            <v xml:space="preserve">COLOMBIANA KIMBERLY COLPAPEL S.A.       </v>
          </cell>
          <cell r="AW1473">
            <v>0</v>
          </cell>
          <cell r="AX1473">
            <v>0</v>
          </cell>
          <cell r="AY1473">
            <v>0</v>
          </cell>
          <cell r="AZ1473">
            <v>0</v>
          </cell>
          <cell r="BA1473">
            <v>0</v>
          </cell>
          <cell r="BB1473">
            <v>0</v>
          </cell>
          <cell r="BC1473">
            <v>0</v>
          </cell>
          <cell r="BD1473">
            <v>0</v>
          </cell>
          <cell r="BE1473">
            <v>0</v>
          </cell>
          <cell r="BF1473">
            <v>0</v>
          </cell>
          <cell r="BG1473" t="str">
            <v/>
          </cell>
          <cell r="BH1473" t="str">
            <v/>
          </cell>
        </row>
        <row r="1474">
          <cell r="A1474" t="str">
            <v>2081-991</v>
          </cell>
          <cell r="B1474" t="str">
            <v xml:space="preserve">BTA-COL KIMBERLY COLPAPEL                         </v>
          </cell>
          <cell r="C1474">
            <v>0</v>
          </cell>
          <cell r="D1474">
            <v>0</v>
          </cell>
          <cell r="E1474">
            <v>0</v>
          </cell>
          <cell r="F1474">
            <v>0</v>
          </cell>
          <cell r="G1474">
            <v>0</v>
          </cell>
          <cell r="H1474">
            <v>0</v>
          </cell>
          <cell r="I1474">
            <v>0</v>
          </cell>
          <cell r="J1474">
            <v>0</v>
          </cell>
          <cell r="K1474">
            <v>0</v>
          </cell>
          <cell r="L1474">
            <v>0</v>
          </cell>
          <cell r="M1474">
            <v>0</v>
          </cell>
          <cell r="N1474">
            <v>0</v>
          </cell>
          <cell r="O1474">
            <v>0</v>
          </cell>
          <cell r="P1474">
            <v>0</v>
          </cell>
          <cell r="Q1474">
            <v>0</v>
          </cell>
          <cell r="R1474">
            <v>0</v>
          </cell>
          <cell r="S1474">
            <v>0</v>
          </cell>
          <cell r="T1474">
            <v>0</v>
          </cell>
          <cell r="U1474">
            <v>0</v>
          </cell>
          <cell r="V1474">
            <v>0</v>
          </cell>
          <cell r="W1474">
            <v>0</v>
          </cell>
          <cell r="X1474">
            <v>0</v>
          </cell>
          <cell r="Y1474">
            <v>0</v>
          </cell>
          <cell r="Z1474">
            <v>0</v>
          </cell>
          <cell r="AA1474">
            <v>0</v>
          </cell>
          <cell r="AB1474">
            <v>0</v>
          </cell>
          <cell r="AC1474">
            <v>0</v>
          </cell>
          <cell r="AD1474">
            <v>0</v>
          </cell>
          <cell r="AE1474">
            <v>0</v>
          </cell>
          <cell r="AF1474">
            <v>0</v>
          </cell>
          <cell r="AG1474">
            <v>0</v>
          </cell>
          <cell r="AH1474">
            <v>0</v>
          </cell>
          <cell r="AI1474">
            <v>0</v>
          </cell>
          <cell r="AJ1474">
            <v>0</v>
          </cell>
          <cell r="AK1474">
            <v>0</v>
          </cell>
          <cell r="AL1474">
            <v>0</v>
          </cell>
          <cell r="AM1474">
            <v>0</v>
          </cell>
          <cell r="AN1474">
            <v>0</v>
          </cell>
          <cell r="AO1474">
            <v>0</v>
          </cell>
          <cell r="AP1474">
            <v>0</v>
          </cell>
          <cell r="AQ1474">
            <v>0</v>
          </cell>
          <cell r="AR1474">
            <v>0</v>
          </cell>
          <cell r="AS1474" t="e">
            <v>#REF!</v>
          </cell>
          <cell r="AU1474">
            <v>860015753</v>
          </cell>
          <cell r="AV1474" t="str">
            <v xml:space="preserve">COLOMBIANA KIMBERLY COLPAPEL S.A.       </v>
          </cell>
          <cell r="AW1474">
            <v>0</v>
          </cell>
          <cell r="AX1474">
            <v>0</v>
          </cell>
          <cell r="AY1474">
            <v>0</v>
          </cell>
          <cell r="AZ1474">
            <v>0</v>
          </cell>
          <cell r="BA1474">
            <v>0</v>
          </cell>
          <cell r="BB1474">
            <v>0</v>
          </cell>
          <cell r="BC1474">
            <v>0</v>
          </cell>
          <cell r="BD1474">
            <v>0</v>
          </cell>
          <cell r="BE1474">
            <v>0</v>
          </cell>
          <cell r="BF1474">
            <v>0</v>
          </cell>
          <cell r="BG1474" t="str">
            <v/>
          </cell>
          <cell r="BH1474" t="str">
            <v/>
          </cell>
        </row>
        <row r="1475">
          <cell r="A1475" t="str">
            <v>2081-993</v>
          </cell>
          <cell r="B1475" t="str">
            <v xml:space="preserve">BTA-E NNOVVA SAS                                  </v>
          </cell>
          <cell r="C1475">
            <v>0</v>
          </cell>
          <cell r="D1475">
            <v>0</v>
          </cell>
          <cell r="E1475">
            <v>0</v>
          </cell>
          <cell r="F1475">
            <v>0</v>
          </cell>
          <cell r="G1475">
            <v>0</v>
          </cell>
          <cell r="H1475">
            <v>0</v>
          </cell>
          <cell r="I1475">
            <v>0</v>
          </cell>
          <cell r="J1475">
            <v>0</v>
          </cell>
          <cell r="K1475">
            <v>0</v>
          </cell>
          <cell r="L1475">
            <v>0</v>
          </cell>
          <cell r="M1475">
            <v>0</v>
          </cell>
          <cell r="N1475">
            <v>0</v>
          </cell>
          <cell r="O1475">
            <v>0</v>
          </cell>
          <cell r="P1475">
            <v>0</v>
          </cell>
          <cell r="Q1475">
            <v>0</v>
          </cell>
          <cell r="R1475">
            <v>0</v>
          </cell>
          <cell r="S1475">
            <v>0</v>
          </cell>
          <cell r="T1475">
            <v>0</v>
          </cell>
          <cell r="U1475">
            <v>0</v>
          </cell>
          <cell r="V1475">
            <v>0</v>
          </cell>
          <cell r="W1475">
            <v>0</v>
          </cell>
          <cell r="X1475">
            <v>0</v>
          </cell>
          <cell r="Y1475">
            <v>0</v>
          </cell>
          <cell r="Z1475">
            <v>0</v>
          </cell>
          <cell r="AA1475">
            <v>0</v>
          </cell>
          <cell r="AB1475">
            <v>0</v>
          </cell>
          <cell r="AC1475">
            <v>0</v>
          </cell>
          <cell r="AD1475">
            <v>0</v>
          </cell>
          <cell r="AE1475">
            <v>0</v>
          </cell>
          <cell r="AF1475">
            <v>0</v>
          </cell>
          <cell r="AG1475">
            <v>0</v>
          </cell>
          <cell r="AH1475">
            <v>0</v>
          </cell>
          <cell r="AI1475">
            <v>0</v>
          </cell>
          <cell r="AJ1475">
            <v>0</v>
          </cell>
          <cell r="AK1475">
            <v>0</v>
          </cell>
          <cell r="AL1475">
            <v>0</v>
          </cell>
          <cell r="AM1475">
            <v>0</v>
          </cell>
          <cell r="AN1475">
            <v>0</v>
          </cell>
          <cell r="AO1475">
            <v>0</v>
          </cell>
          <cell r="AP1475">
            <v>0</v>
          </cell>
          <cell r="AQ1475">
            <v>0</v>
          </cell>
          <cell r="AR1475">
            <v>0</v>
          </cell>
          <cell r="AS1475" t="e">
            <v>#REF!</v>
          </cell>
          <cell r="AU1475">
            <v>900224860</v>
          </cell>
          <cell r="AV1475" t="str">
            <v xml:space="preserve">E NNOVVA SAS                            </v>
          </cell>
          <cell r="AW1475">
            <v>0</v>
          </cell>
          <cell r="AX1475">
            <v>0</v>
          </cell>
          <cell r="AY1475">
            <v>0</v>
          </cell>
          <cell r="AZ1475">
            <v>0</v>
          </cell>
          <cell r="BA1475">
            <v>0</v>
          </cell>
          <cell r="BB1475">
            <v>0</v>
          </cell>
          <cell r="BC1475">
            <v>0</v>
          </cell>
          <cell r="BD1475">
            <v>0</v>
          </cell>
          <cell r="BE1475">
            <v>0</v>
          </cell>
          <cell r="BF1475">
            <v>0</v>
          </cell>
          <cell r="BG1475" t="str">
            <v/>
          </cell>
          <cell r="BH1475" t="str">
            <v/>
          </cell>
        </row>
        <row r="1476">
          <cell r="A1476" t="str">
            <v>2081-994</v>
          </cell>
          <cell r="B1476" t="str">
            <v xml:space="preserve">BTA-C C SANTAFE                                   </v>
          </cell>
          <cell r="C1476">
            <v>0</v>
          </cell>
          <cell r="D1476">
            <v>0</v>
          </cell>
          <cell r="E1476">
            <v>0</v>
          </cell>
          <cell r="F1476">
            <v>0</v>
          </cell>
          <cell r="G1476">
            <v>0</v>
          </cell>
          <cell r="H1476">
            <v>0</v>
          </cell>
          <cell r="I1476">
            <v>0</v>
          </cell>
          <cell r="J1476">
            <v>0</v>
          </cell>
          <cell r="K1476">
            <v>0</v>
          </cell>
          <cell r="L1476">
            <v>0</v>
          </cell>
          <cell r="M1476">
            <v>0</v>
          </cell>
          <cell r="N1476">
            <v>0</v>
          </cell>
          <cell r="O1476">
            <v>0</v>
          </cell>
          <cell r="P1476">
            <v>0</v>
          </cell>
          <cell r="Q1476">
            <v>0</v>
          </cell>
          <cell r="R1476">
            <v>0</v>
          </cell>
          <cell r="S1476">
            <v>0</v>
          </cell>
          <cell r="T1476">
            <v>0</v>
          </cell>
          <cell r="U1476">
            <v>0</v>
          </cell>
          <cell r="V1476">
            <v>0</v>
          </cell>
          <cell r="W1476">
            <v>0</v>
          </cell>
          <cell r="X1476">
            <v>0</v>
          </cell>
          <cell r="Y1476">
            <v>0</v>
          </cell>
          <cell r="Z1476">
            <v>0</v>
          </cell>
          <cell r="AA1476">
            <v>0</v>
          </cell>
          <cell r="AB1476">
            <v>0</v>
          </cell>
          <cell r="AC1476">
            <v>0</v>
          </cell>
          <cell r="AD1476">
            <v>0</v>
          </cell>
          <cell r="AE1476">
            <v>0</v>
          </cell>
          <cell r="AF1476">
            <v>0</v>
          </cell>
          <cell r="AG1476">
            <v>0</v>
          </cell>
          <cell r="AH1476">
            <v>0</v>
          </cell>
          <cell r="AI1476">
            <v>0</v>
          </cell>
          <cell r="AJ1476">
            <v>0</v>
          </cell>
          <cell r="AK1476">
            <v>0</v>
          </cell>
          <cell r="AL1476">
            <v>0</v>
          </cell>
          <cell r="AM1476">
            <v>0</v>
          </cell>
          <cell r="AN1476">
            <v>0</v>
          </cell>
          <cell r="AO1476">
            <v>0</v>
          </cell>
          <cell r="AP1476">
            <v>0</v>
          </cell>
          <cell r="AQ1476">
            <v>0</v>
          </cell>
          <cell r="AR1476">
            <v>0</v>
          </cell>
          <cell r="AS1476" t="e">
            <v>#REF!</v>
          </cell>
          <cell r="AU1476">
            <v>900083038</v>
          </cell>
          <cell r="AV1476" t="str">
            <v xml:space="preserve">CENTRO COMERCIAL SANTAFE                </v>
          </cell>
          <cell r="AW1476">
            <v>0</v>
          </cell>
          <cell r="AX1476">
            <v>0</v>
          </cell>
          <cell r="AY1476">
            <v>0</v>
          </cell>
          <cell r="AZ1476">
            <v>0</v>
          </cell>
          <cell r="BA1476">
            <v>0</v>
          </cell>
          <cell r="BB1476">
            <v>0</v>
          </cell>
          <cell r="BC1476">
            <v>0</v>
          </cell>
          <cell r="BD1476">
            <v>0</v>
          </cell>
          <cell r="BE1476">
            <v>0</v>
          </cell>
          <cell r="BF1476">
            <v>0</v>
          </cell>
          <cell r="BG1476" t="str">
            <v/>
          </cell>
          <cell r="BH1476" t="str">
            <v/>
          </cell>
        </row>
        <row r="1477">
          <cell r="A1477" t="str">
            <v>2081-995</v>
          </cell>
          <cell r="B1477" t="str">
            <v xml:space="preserve">BTA-PAYC SA                                       </v>
          </cell>
          <cell r="C1477">
            <v>0</v>
          </cell>
          <cell r="D1477">
            <v>0</v>
          </cell>
          <cell r="E1477">
            <v>0</v>
          </cell>
          <cell r="F1477">
            <v>0</v>
          </cell>
          <cell r="G1477">
            <v>0</v>
          </cell>
          <cell r="H1477">
            <v>0</v>
          </cell>
          <cell r="I1477">
            <v>0</v>
          </cell>
          <cell r="J1477">
            <v>0</v>
          </cell>
          <cell r="K1477">
            <v>0</v>
          </cell>
          <cell r="L1477">
            <v>0</v>
          </cell>
          <cell r="M1477">
            <v>0</v>
          </cell>
          <cell r="N1477">
            <v>0</v>
          </cell>
          <cell r="O1477">
            <v>0</v>
          </cell>
          <cell r="P1477">
            <v>0</v>
          </cell>
          <cell r="Q1477">
            <v>0</v>
          </cell>
          <cell r="R1477">
            <v>0</v>
          </cell>
          <cell r="S1477">
            <v>0</v>
          </cell>
          <cell r="T1477">
            <v>0</v>
          </cell>
          <cell r="U1477">
            <v>0</v>
          </cell>
          <cell r="V1477">
            <v>0</v>
          </cell>
          <cell r="W1477">
            <v>0</v>
          </cell>
          <cell r="X1477">
            <v>0</v>
          </cell>
          <cell r="Y1477">
            <v>0</v>
          </cell>
          <cell r="Z1477">
            <v>0</v>
          </cell>
          <cell r="AA1477">
            <v>0</v>
          </cell>
          <cell r="AB1477">
            <v>0</v>
          </cell>
          <cell r="AC1477">
            <v>0</v>
          </cell>
          <cell r="AD1477">
            <v>0</v>
          </cell>
          <cell r="AE1477">
            <v>0</v>
          </cell>
          <cell r="AF1477">
            <v>0</v>
          </cell>
          <cell r="AG1477">
            <v>0</v>
          </cell>
          <cell r="AH1477">
            <v>0</v>
          </cell>
          <cell r="AI1477">
            <v>0</v>
          </cell>
          <cell r="AJ1477">
            <v>0</v>
          </cell>
          <cell r="AK1477">
            <v>0</v>
          </cell>
          <cell r="AL1477">
            <v>0</v>
          </cell>
          <cell r="AM1477">
            <v>0</v>
          </cell>
          <cell r="AN1477">
            <v>0</v>
          </cell>
          <cell r="AO1477">
            <v>0</v>
          </cell>
          <cell r="AP1477">
            <v>0</v>
          </cell>
          <cell r="AQ1477">
            <v>0</v>
          </cell>
          <cell r="AR1477">
            <v>0</v>
          </cell>
          <cell r="AS1477" t="e">
            <v>#REF!</v>
          </cell>
          <cell r="AU1477">
            <v>860077099</v>
          </cell>
          <cell r="AV1477" t="str">
            <v xml:space="preserve">PAYC S.A.                               </v>
          </cell>
          <cell r="AW1477">
            <v>0</v>
          </cell>
          <cell r="AX1477">
            <v>0</v>
          </cell>
          <cell r="AY1477">
            <v>0</v>
          </cell>
          <cell r="AZ1477">
            <v>0</v>
          </cell>
          <cell r="BA1477">
            <v>0</v>
          </cell>
          <cell r="BB1477">
            <v>0</v>
          </cell>
          <cell r="BC1477">
            <v>0</v>
          </cell>
          <cell r="BD1477">
            <v>0</v>
          </cell>
          <cell r="BE1477">
            <v>0</v>
          </cell>
          <cell r="BF1477">
            <v>0</v>
          </cell>
          <cell r="BG1477" t="str">
            <v/>
          </cell>
          <cell r="BH1477" t="str">
            <v/>
          </cell>
        </row>
        <row r="1478">
          <cell r="A1478" t="str">
            <v>2081-996</v>
          </cell>
          <cell r="B1478" t="str">
            <v xml:space="preserve">BTA-COL KIMBERLY COLPAPEL                         </v>
          </cell>
          <cell r="C1478">
            <v>0</v>
          </cell>
          <cell r="D1478">
            <v>0</v>
          </cell>
          <cell r="E1478">
            <v>0</v>
          </cell>
          <cell r="F1478">
            <v>0</v>
          </cell>
          <cell r="G1478">
            <v>0</v>
          </cell>
          <cell r="H1478">
            <v>0</v>
          </cell>
          <cell r="I1478">
            <v>0</v>
          </cell>
          <cell r="J1478">
            <v>0</v>
          </cell>
          <cell r="K1478">
            <v>0</v>
          </cell>
          <cell r="L1478">
            <v>0</v>
          </cell>
          <cell r="M1478">
            <v>0</v>
          </cell>
          <cell r="N1478">
            <v>0</v>
          </cell>
          <cell r="O1478">
            <v>0</v>
          </cell>
          <cell r="P1478">
            <v>0</v>
          </cell>
          <cell r="Q1478">
            <v>0</v>
          </cell>
          <cell r="R1478">
            <v>0</v>
          </cell>
          <cell r="S1478">
            <v>0</v>
          </cell>
          <cell r="T1478">
            <v>0</v>
          </cell>
          <cell r="U1478">
            <v>0</v>
          </cell>
          <cell r="V1478">
            <v>0</v>
          </cell>
          <cell r="W1478">
            <v>0</v>
          </cell>
          <cell r="X1478">
            <v>0</v>
          </cell>
          <cell r="Y1478">
            <v>0</v>
          </cell>
          <cell r="Z1478">
            <v>0</v>
          </cell>
          <cell r="AA1478">
            <v>0</v>
          </cell>
          <cell r="AB1478">
            <v>0</v>
          </cell>
          <cell r="AC1478">
            <v>0</v>
          </cell>
          <cell r="AD1478">
            <v>0</v>
          </cell>
          <cell r="AE1478">
            <v>0</v>
          </cell>
          <cell r="AF1478">
            <v>0</v>
          </cell>
          <cell r="AG1478">
            <v>0</v>
          </cell>
          <cell r="AH1478">
            <v>0</v>
          </cell>
          <cell r="AI1478">
            <v>0</v>
          </cell>
          <cell r="AJ1478">
            <v>0</v>
          </cell>
          <cell r="AK1478">
            <v>0</v>
          </cell>
          <cell r="AL1478">
            <v>0</v>
          </cell>
          <cell r="AM1478">
            <v>0</v>
          </cell>
          <cell r="AN1478">
            <v>0</v>
          </cell>
          <cell r="AO1478">
            <v>0</v>
          </cell>
          <cell r="AP1478">
            <v>0</v>
          </cell>
          <cell r="AQ1478">
            <v>0</v>
          </cell>
          <cell r="AR1478">
            <v>0</v>
          </cell>
          <cell r="AS1478" t="e">
            <v>#REF!</v>
          </cell>
          <cell r="AU1478">
            <v>860015753</v>
          </cell>
          <cell r="AV1478" t="str">
            <v xml:space="preserve">COLOMBIANA KIMBERLY COLPAPEL S.A.       </v>
          </cell>
          <cell r="AW1478">
            <v>0</v>
          </cell>
          <cell r="AX1478">
            <v>0</v>
          </cell>
          <cell r="AY1478">
            <v>0</v>
          </cell>
          <cell r="AZ1478">
            <v>0</v>
          </cell>
          <cell r="BA1478">
            <v>0</v>
          </cell>
          <cell r="BB1478">
            <v>0</v>
          </cell>
          <cell r="BC1478">
            <v>0</v>
          </cell>
          <cell r="BD1478">
            <v>0</v>
          </cell>
          <cell r="BE1478">
            <v>0</v>
          </cell>
          <cell r="BF1478">
            <v>0</v>
          </cell>
          <cell r="BG1478" t="str">
            <v/>
          </cell>
          <cell r="BH1478" t="str">
            <v/>
          </cell>
        </row>
        <row r="1479">
          <cell r="A1479" t="str">
            <v>2081-997</v>
          </cell>
          <cell r="B1479" t="str">
            <v xml:space="preserve">BTA-C.C. SANTAFE                                  </v>
          </cell>
          <cell r="C1479">
            <v>0</v>
          </cell>
          <cell r="D1479">
            <v>2221072</v>
          </cell>
          <cell r="E1479">
            <v>0</v>
          </cell>
          <cell r="F1479">
            <v>0</v>
          </cell>
          <cell r="G1479">
            <v>0</v>
          </cell>
          <cell r="H1479">
            <v>0</v>
          </cell>
          <cell r="I1479">
            <v>0</v>
          </cell>
          <cell r="J1479">
            <v>0</v>
          </cell>
          <cell r="K1479">
            <v>0</v>
          </cell>
          <cell r="L1479">
            <v>0</v>
          </cell>
          <cell r="M1479">
            <v>0</v>
          </cell>
          <cell r="N1479">
            <v>0</v>
          </cell>
          <cell r="O1479">
            <v>2221072</v>
          </cell>
          <cell r="P1479">
            <v>0</v>
          </cell>
          <cell r="Q1479">
            <v>0</v>
          </cell>
          <cell r="R1479">
            <v>0</v>
          </cell>
          <cell r="S1479">
            <v>0</v>
          </cell>
          <cell r="T1479">
            <v>0</v>
          </cell>
          <cell r="U1479">
            <v>0</v>
          </cell>
          <cell r="V1479">
            <v>0</v>
          </cell>
          <cell r="W1479">
            <v>0</v>
          </cell>
          <cell r="X1479">
            <v>0</v>
          </cell>
          <cell r="Y1479">
            <v>0</v>
          </cell>
          <cell r="Z1479">
            <v>0</v>
          </cell>
          <cell r="AA1479">
            <v>0</v>
          </cell>
          <cell r="AB1479">
            <v>0</v>
          </cell>
          <cell r="AC1479">
            <v>0</v>
          </cell>
          <cell r="AD1479">
            <v>0</v>
          </cell>
          <cell r="AE1479">
            <v>0</v>
          </cell>
          <cell r="AF1479">
            <v>0</v>
          </cell>
          <cell r="AG1479">
            <v>0</v>
          </cell>
          <cell r="AH1479">
            <v>0</v>
          </cell>
          <cell r="AI1479">
            <v>0</v>
          </cell>
          <cell r="AJ1479">
            <v>0</v>
          </cell>
          <cell r="AK1479">
            <v>0</v>
          </cell>
          <cell r="AL1479">
            <v>0</v>
          </cell>
          <cell r="AM1479">
            <v>0</v>
          </cell>
          <cell r="AN1479">
            <v>0</v>
          </cell>
          <cell r="AO1479">
            <v>0</v>
          </cell>
          <cell r="AP1479">
            <v>0</v>
          </cell>
          <cell r="AQ1479">
            <v>0</v>
          </cell>
          <cell r="AR1479">
            <v>0</v>
          </cell>
          <cell r="AS1479" t="e">
            <v>#REF!</v>
          </cell>
          <cell r="AU1479" t="str">
            <v/>
          </cell>
          <cell r="AV1479" t="str">
            <v/>
          </cell>
          <cell r="AW1479">
            <v>0</v>
          </cell>
          <cell r="AX1479">
            <v>0</v>
          </cell>
          <cell r="AY1479">
            <v>0</v>
          </cell>
          <cell r="AZ1479">
            <v>0</v>
          </cell>
          <cell r="BA1479">
            <v>0</v>
          </cell>
          <cell r="BB1479">
            <v>0</v>
          </cell>
          <cell r="BC1479">
            <v>0</v>
          </cell>
          <cell r="BD1479">
            <v>0</v>
          </cell>
          <cell r="BE1479">
            <v>0</v>
          </cell>
          <cell r="BF1479">
            <v>0</v>
          </cell>
          <cell r="BG1479" t="str">
            <v/>
          </cell>
          <cell r="BH1479">
            <v>0</v>
          </cell>
        </row>
        <row r="1480">
          <cell r="A1480" t="str">
            <v>2081-998</v>
          </cell>
          <cell r="B1480" t="str">
            <v xml:space="preserve">BTA-CLINICA LA COLINA                             </v>
          </cell>
          <cell r="C1480">
            <v>0</v>
          </cell>
          <cell r="D1480">
            <v>0</v>
          </cell>
          <cell r="E1480">
            <v>0</v>
          </cell>
          <cell r="F1480">
            <v>0</v>
          </cell>
          <cell r="G1480">
            <v>0</v>
          </cell>
          <cell r="H1480">
            <v>0</v>
          </cell>
          <cell r="I1480">
            <v>0</v>
          </cell>
          <cell r="J1480">
            <v>0</v>
          </cell>
          <cell r="K1480">
            <v>0</v>
          </cell>
          <cell r="L1480">
            <v>0</v>
          </cell>
          <cell r="M1480">
            <v>0</v>
          </cell>
          <cell r="N1480">
            <v>0</v>
          </cell>
          <cell r="O1480">
            <v>0</v>
          </cell>
          <cell r="P1480">
            <v>0</v>
          </cell>
          <cell r="Q1480">
            <v>0</v>
          </cell>
          <cell r="R1480">
            <v>0</v>
          </cell>
          <cell r="S1480">
            <v>0</v>
          </cell>
          <cell r="T1480">
            <v>0</v>
          </cell>
          <cell r="U1480">
            <v>0</v>
          </cell>
          <cell r="V1480">
            <v>0</v>
          </cell>
          <cell r="W1480">
            <v>0</v>
          </cell>
          <cell r="X1480">
            <v>0</v>
          </cell>
          <cell r="Y1480">
            <v>0</v>
          </cell>
          <cell r="Z1480">
            <v>0</v>
          </cell>
          <cell r="AA1480">
            <v>0</v>
          </cell>
          <cell r="AB1480">
            <v>0</v>
          </cell>
          <cell r="AC1480">
            <v>0</v>
          </cell>
          <cell r="AD1480">
            <v>0</v>
          </cell>
          <cell r="AE1480">
            <v>0</v>
          </cell>
          <cell r="AF1480">
            <v>0</v>
          </cell>
          <cell r="AG1480">
            <v>0</v>
          </cell>
          <cell r="AH1480">
            <v>0</v>
          </cell>
          <cell r="AI1480">
            <v>0</v>
          </cell>
          <cell r="AJ1480">
            <v>0</v>
          </cell>
          <cell r="AK1480">
            <v>0</v>
          </cell>
          <cell r="AL1480">
            <v>0</v>
          </cell>
          <cell r="AM1480">
            <v>0</v>
          </cell>
          <cell r="AN1480">
            <v>0</v>
          </cell>
          <cell r="AO1480">
            <v>0</v>
          </cell>
          <cell r="AP1480">
            <v>0</v>
          </cell>
          <cell r="AQ1480">
            <v>0</v>
          </cell>
          <cell r="AR1480">
            <v>0</v>
          </cell>
          <cell r="AS1480" t="e">
            <v>#REF!</v>
          </cell>
          <cell r="AU1480">
            <v>900582598</v>
          </cell>
          <cell r="AV1480" t="str">
            <v xml:space="preserve">ADMINISTRADORA CLINICA LA COLINA SAS    </v>
          </cell>
          <cell r="AW1480">
            <v>0</v>
          </cell>
          <cell r="AX1480">
            <v>0</v>
          </cell>
          <cell r="AY1480">
            <v>0</v>
          </cell>
          <cell r="AZ1480">
            <v>0</v>
          </cell>
          <cell r="BA1480">
            <v>0</v>
          </cell>
          <cell r="BB1480">
            <v>0</v>
          </cell>
          <cell r="BC1480">
            <v>0</v>
          </cell>
          <cell r="BD1480">
            <v>0</v>
          </cell>
          <cell r="BE1480">
            <v>0</v>
          </cell>
          <cell r="BF1480">
            <v>0</v>
          </cell>
          <cell r="BG1480" t="str">
            <v/>
          </cell>
          <cell r="BH1480" t="str">
            <v/>
          </cell>
        </row>
        <row r="1481">
          <cell r="A1481" t="str">
            <v>2081-999</v>
          </cell>
          <cell r="B1481" t="str">
            <v xml:space="preserve">BTA-COL KIMBERLY COLPAPEL                         </v>
          </cell>
          <cell r="C1481">
            <v>0</v>
          </cell>
          <cell r="D1481">
            <v>0</v>
          </cell>
          <cell r="E1481">
            <v>0</v>
          </cell>
          <cell r="F1481">
            <v>0</v>
          </cell>
          <cell r="G1481">
            <v>0</v>
          </cell>
          <cell r="H1481">
            <v>0</v>
          </cell>
          <cell r="I1481">
            <v>0</v>
          </cell>
          <cell r="J1481">
            <v>0</v>
          </cell>
          <cell r="K1481">
            <v>0</v>
          </cell>
          <cell r="L1481">
            <v>0</v>
          </cell>
          <cell r="M1481">
            <v>0</v>
          </cell>
          <cell r="N1481">
            <v>0</v>
          </cell>
          <cell r="O1481">
            <v>0</v>
          </cell>
          <cell r="P1481">
            <v>0</v>
          </cell>
          <cell r="Q1481">
            <v>0</v>
          </cell>
          <cell r="R1481">
            <v>0</v>
          </cell>
          <cell r="S1481">
            <v>0</v>
          </cell>
          <cell r="T1481">
            <v>0</v>
          </cell>
          <cell r="U1481">
            <v>0</v>
          </cell>
          <cell r="V1481">
            <v>0</v>
          </cell>
          <cell r="W1481">
            <v>0</v>
          </cell>
          <cell r="X1481">
            <v>0</v>
          </cell>
          <cell r="Y1481">
            <v>0</v>
          </cell>
          <cell r="Z1481">
            <v>0</v>
          </cell>
          <cell r="AA1481">
            <v>0</v>
          </cell>
          <cell r="AB1481">
            <v>0</v>
          </cell>
          <cell r="AC1481">
            <v>0</v>
          </cell>
          <cell r="AD1481">
            <v>0</v>
          </cell>
          <cell r="AE1481">
            <v>0</v>
          </cell>
          <cell r="AF1481">
            <v>0</v>
          </cell>
          <cell r="AG1481">
            <v>0</v>
          </cell>
          <cell r="AH1481">
            <v>0</v>
          </cell>
          <cell r="AI1481">
            <v>0</v>
          </cell>
          <cell r="AJ1481">
            <v>0</v>
          </cell>
          <cell r="AK1481">
            <v>0</v>
          </cell>
          <cell r="AL1481">
            <v>0</v>
          </cell>
          <cell r="AM1481">
            <v>0</v>
          </cell>
          <cell r="AN1481">
            <v>0</v>
          </cell>
          <cell r="AO1481">
            <v>0</v>
          </cell>
          <cell r="AP1481">
            <v>0</v>
          </cell>
          <cell r="AQ1481">
            <v>0</v>
          </cell>
          <cell r="AR1481">
            <v>0</v>
          </cell>
          <cell r="AS1481" t="e">
            <v>#REF!</v>
          </cell>
          <cell r="AU1481">
            <v>860015753</v>
          </cell>
          <cell r="AV1481" t="str">
            <v xml:space="preserve">COLOMBIANA KIMBERLY COLPAPEL S.A.       </v>
          </cell>
          <cell r="AW1481">
            <v>0</v>
          </cell>
          <cell r="AX1481">
            <v>0</v>
          </cell>
          <cell r="AY1481">
            <v>0</v>
          </cell>
          <cell r="AZ1481">
            <v>0</v>
          </cell>
          <cell r="BA1481">
            <v>0</v>
          </cell>
          <cell r="BB1481">
            <v>0</v>
          </cell>
          <cell r="BC1481">
            <v>0</v>
          </cell>
          <cell r="BD1481">
            <v>0</v>
          </cell>
          <cell r="BE1481">
            <v>0</v>
          </cell>
          <cell r="BF1481">
            <v>0</v>
          </cell>
          <cell r="BG1481" t="str">
            <v/>
          </cell>
          <cell r="BH1481" t="str">
            <v/>
          </cell>
        </row>
        <row r="1482">
          <cell r="A1482" t="str">
            <v>2100-001</v>
          </cell>
          <cell r="B1482" t="str">
            <v xml:space="preserve">AIU-BTA-PROTABACO                                 </v>
          </cell>
          <cell r="C1482">
            <v>0</v>
          </cell>
          <cell r="D1482">
            <v>0</v>
          </cell>
          <cell r="E1482">
            <v>0</v>
          </cell>
          <cell r="F1482">
            <v>0</v>
          </cell>
          <cell r="G1482">
            <v>0</v>
          </cell>
          <cell r="H1482">
            <v>0</v>
          </cell>
          <cell r="I1482">
            <v>0</v>
          </cell>
          <cell r="J1482">
            <v>0</v>
          </cell>
          <cell r="K1482">
            <v>0</v>
          </cell>
          <cell r="L1482">
            <v>0</v>
          </cell>
          <cell r="M1482">
            <v>0</v>
          </cell>
          <cell r="N1482">
            <v>0</v>
          </cell>
          <cell r="O1482">
            <v>0</v>
          </cell>
          <cell r="P1482">
            <v>0</v>
          </cell>
          <cell r="Q1482">
            <v>0</v>
          </cell>
          <cell r="R1482">
            <v>0</v>
          </cell>
          <cell r="S1482">
            <v>0</v>
          </cell>
          <cell r="T1482">
            <v>0</v>
          </cell>
          <cell r="U1482">
            <v>0</v>
          </cell>
          <cell r="V1482">
            <v>0</v>
          </cell>
          <cell r="W1482">
            <v>0</v>
          </cell>
          <cell r="X1482">
            <v>0</v>
          </cell>
          <cell r="Y1482">
            <v>0</v>
          </cell>
          <cell r="Z1482">
            <v>0</v>
          </cell>
          <cell r="AA1482">
            <v>0</v>
          </cell>
          <cell r="AB1482">
            <v>0</v>
          </cell>
          <cell r="AC1482">
            <v>0</v>
          </cell>
          <cell r="AD1482">
            <v>0</v>
          </cell>
          <cell r="AE1482">
            <v>0</v>
          </cell>
          <cell r="AF1482">
            <v>0</v>
          </cell>
          <cell r="AG1482">
            <v>0</v>
          </cell>
          <cell r="AH1482">
            <v>0</v>
          </cell>
          <cell r="AI1482">
            <v>0</v>
          </cell>
          <cell r="AJ1482">
            <v>0</v>
          </cell>
          <cell r="AK1482">
            <v>0</v>
          </cell>
          <cell r="AL1482">
            <v>0</v>
          </cell>
          <cell r="AM1482">
            <v>0</v>
          </cell>
          <cell r="AN1482">
            <v>0</v>
          </cell>
          <cell r="AO1482">
            <v>0</v>
          </cell>
          <cell r="AP1482">
            <v>0</v>
          </cell>
          <cell r="AQ1482">
            <v>0</v>
          </cell>
          <cell r="AR1482">
            <v>0</v>
          </cell>
          <cell r="AS1482" t="e">
            <v>#REF!</v>
          </cell>
          <cell r="AU1482" t="str">
            <v/>
          </cell>
          <cell r="AV1482" t="str">
            <v/>
          </cell>
          <cell r="AW1482">
            <v>0</v>
          </cell>
          <cell r="AX1482">
            <v>0</v>
          </cell>
          <cell r="AY1482">
            <v>0</v>
          </cell>
          <cell r="AZ1482">
            <v>0</v>
          </cell>
          <cell r="BA1482">
            <v>0</v>
          </cell>
          <cell r="BB1482">
            <v>0</v>
          </cell>
          <cell r="BC1482">
            <v>0</v>
          </cell>
          <cell r="BD1482">
            <v>6450</v>
          </cell>
          <cell r="BE1482">
            <v>0</v>
          </cell>
          <cell r="BF1482">
            <v>6450</v>
          </cell>
          <cell r="BG1482" t="str">
            <v/>
          </cell>
          <cell r="BH1482" t="str">
            <v/>
          </cell>
        </row>
        <row r="1483">
          <cell r="A1483" t="str">
            <v>2100-002</v>
          </cell>
          <cell r="B1483" t="str">
            <v xml:space="preserve">BTA-SIEMENS CASINO                                </v>
          </cell>
          <cell r="C1483">
            <v>0</v>
          </cell>
          <cell r="D1483">
            <v>0</v>
          </cell>
          <cell r="E1483">
            <v>0</v>
          </cell>
          <cell r="F1483">
            <v>0</v>
          </cell>
          <cell r="G1483">
            <v>0</v>
          </cell>
          <cell r="H1483">
            <v>0</v>
          </cell>
          <cell r="I1483">
            <v>0</v>
          </cell>
          <cell r="J1483">
            <v>0</v>
          </cell>
          <cell r="K1483">
            <v>0</v>
          </cell>
          <cell r="L1483">
            <v>0</v>
          </cell>
          <cell r="M1483">
            <v>0</v>
          </cell>
          <cell r="N1483">
            <v>0</v>
          </cell>
          <cell r="O1483">
            <v>0</v>
          </cell>
          <cell r="P1483">
            <v>0</v>
          </cell>
          <cell r="Q1483">
            <v>0</v>
          </cell>
          <cell r="R1483">
            <v>0</v>
          </cell>
          <cell r="S1483">
            <v>0</v>
          </cell>
          <cell r="T1483">
            <v>0</v>
          </cell>
          <cell r="U1483">
            <v>0</v>
          </cell>
          <cell r="V1483">
            <v>0</v>
          </cell>
          <cell r="W1483">
            <v>0</v>
          </cell>
          <cell r="X1483">
            <v>0</v>
          </cell>
          <cell r="Y1483">
            <v>0</v>
          </cell>
          <cell r="Z1483">
            <v>0</v>
          </cell>
          <cell r="AA1483">
            <v>0</v>
          </cell>
          <cell r="AB1483">
            <v>0</v>
          </cell>
          <cell r="AC1483">
            <v>0</v>
          </cell>
          <cell r="AD1483">
            <v>0</v>
          </cell>
          <cell r="AE1483">
            <v>0</v>
          </cell>
          <cell r="AF1483">
            <v>0</v>
          </cell>
          <cell r="AG1483">
            <v>0</v>
          </cell>
          <cell r="AH1483">
            <v>0</v>
          </cell>
          <cell r="AI1483">
            <v>0</v>
          </cell>
          <cell r="AJ1483">
            <v>0</v>
          </cell>
          <cell r="AK1483">
            <v>0</v>
          </cell>
          <cell r="AL1483">
            <v>0</v>
          </cell>
          <cell r="AM1483">
            <v>0</v>
          </cell>
          <cell r="AN1483">
            <v>0</v>
          </cell>
          <cell r="AO1483">
            <v>0</v>
          </cell>
          <cell r="AP1483">
            <v>0</v>
          </cell>
          <cell r="AQ1483">
            <v>0</v>
          </cell>
          <cell r="AR1483">
            <v>0</v>
          </cell>
          <cell r="AS1483" t="e">
            <v>#REF!</v>
          </cell>
          <cell r="AU1483" t="str">
            <v/>
          </cell>
          <cell r="AV1483" t="str">
            <v/>
          </cell>
          <cell r="AW1483">
            <v>0</v>
          </cell>
          <cell r="AX1483">
            <v>0</v>
          </cell>
          <cell r="AY1483">
            <v>0</v>
          </cell>
          <cell r="AZ1483">
            <v>0</v>
          </cell>
          <cell r="BA1483">
            <v>0</v>
          </cell>
          <cell r="BB1483">
            <v>0</v>
          </cell>
          <cell r="BC1483">
            <v>0</v>
          </cell>
          <cell r="BD1483">
            <v>0</v>
          </cell>
          <cell r="BE1483">
            <v>0</v>
          </cell>
          <cell r="BF1483">
            <v>0</v>
          </cell>
          <cell r="BG1483" t="str">
            <v/>
          </cell>
          <cell r="BH1483" t="str">
            <v/>
          </cell>
        </row>
        <row r="1484">
          <cell r="A1484" t="str">
            <v>2100-005</v>
          </cell>
          <cell r="B1484" t="str">
            <v xml:space="preserve">BTA-CITYBANK                                      </v>
          </cell>
          <cell r="C1484">
            <v>0</v>
          </cell>
          <cell r="D1484">
            <v>0</v>
          </cell>
          <cell r="E1484">
            <v>0</v>
          </cell>
          <cell r="F1484">
            <v>0</v>
          </cell>
          <cell r="G1484">
            <v>0</v>
          </cell>
          <cell r="H1484">
            <v>0</v>
          </cell>
          <cell r="I1484">
            <v>0</v>
          </cell>
          <cell r="J1484">
            <v>0</v>
          </cell>
          <cell r="K1484">
            <v>0</v>
          </cell>
          <cell r="L1484">
            <v>0</v>
          </cell>
          <cell r="M1484">
            <v>0</v>
          </cell>
          <cell r="N1484">
            <v>0</v>
          </cell>
          <cell r="O1484">
            <v>0</v>
          </cell>
          <cell r="P1484">
            <v>0</v>
          </cell>
          <cell r="Q1484">
            <v>0</v>
          </cell>
          <cell r="R1484">
            <v>0</v>
          </cell>
          <cell r="S1484">
            <v>0</v>
          </cell>
          <cell r="T1484">
            <v>0</v>
          </cell>
          <cell r="U1484">
            <v>0</v>
          </cell>
          <cell r="V1484">
            <v>0</v>
          </cell>
          <cell r="W1484">
            <v>0</v>
          </cell>
          <cell r="X1484">
            <v>0</v>
          </cell>
          <cell r="Y1484">
            <v>0</v>
          </cell>
          <cell r="Z1484">
            <v>0</v>
          </cell>
          <cell r="AA1484">
            <v>0</v>
          </cell>
          <cell r="AB1484">
            <v>0</v>
          </cell>
          <cell r="AC1484">
            <v>0</v>
          </cell>
          <cell r="AD1484">
            <v>0</v>
          </cell>
          <cell r="AE1484">
            <v>0</v>
          </cell>
          <cell r="AF1484">
            <v>0</v>
          </cell>
          <cell r="AG1484">
            <v>0</v>
          </cell>
          <cell r="AH1484">
            <v>0</v>
          </cell>
          <cell r="AI1484">
            <v>0</v>
          </cell>
          <cell r="AJ1484">
            <v>-1000000</v>
          </cell>
          <cell r="AK1484">
            <v>0</v>
          </cell>
          <cell r="AL1484">
            <v>0</v>
          </cell>
          <cell r="AM1484">
            <v>0</v>
          </cell>
          <cell r="AN1484">
            <v>-1000000</v>
          </cell>
          <cell r="AO1484">
            <v>0</v>
          </cell>
          <cell r="AP1484">
            <v>0</v>
          </cell>
          <cell r="AQ1484">
            <v>0</v>
          </cell>
          <cell r="AR1484">
            <v>0</v>
          </cell>
          <cell r="AS1484" t="e">
            <v>#REF!</v>
          </cell>
          <cell r="AU1484" t="str">
            <v/>
          </cell>
          <cell r="AV1484" t="str">
            <v/>
          </cell>
          <cell r="AW1484">
            <v>0</v>
          </cell>
          <cell r="AX1484">
            <v>0</v>
          </cell>
          <cell r="AY1484">
            <v>0</v>
          </cell>
          <cell r="AZ1484">
            <v>0</v>
          </cell>
          <cell r="BA1484">
            <v>0</v>
          </cell>
          <cell r="BB1484">
            <v>0</v>
          </cell>
          <cell r="BC1484">
            <v>0</v>
          </cell>
          <cell r="BD1484">
            <v>6660</v>
          </cell>
          <cell r="BE1484">
            <v>0</v>
          </cell>
          <cell r="BF1484">
            <v>6660</v>
          </cell>
          <cell r="BG1484" t="str">
            <v/>
          </cell>
          <cell r="BH1484" t="str">
            <v/>
          </cell>
        </row>
        <row r="1485">
          <cell r="A1485" t="str">
            <v>2100-011</v>
          </cell>
          <cell r="B1485" t="str">
            <v xml:space="preserve">AIU-BTA-CLINICA COLSANITA                         </v>
          </cell>
          <cell r="C1485">
            <v>0</v>
          </cell>
          <cell r="D1485">
            <v>0</v>
          </cell>
          <cell r="E1485">
            <v>0</v>
          </cell>
          <cell r="F1485">
            <v>0</v>
          </cell>
          <cell r="G1485">
            <v>0</v>
          </cell>
          <cell r="H1485">
            <v>0</v>
          </cell>
          <cell r="I1485">
            <v>0</v>
          </cell>
          <cell r="J1485">
            <v>0</v>
          </cell>
          <cell r="K1485">
            <v>0</v>
          </cell>
          <cell r="L1485">
            <v>0</v>
          </cell>
          <cell r="M1485">
            <v>0</v>
          </cell>
          <cell r="N1485">
            <v>0</v>
          </cell>
          <cell r="O1485">
            <v>0</v>
          </cell>
          <cell r="P1485">
            <v>0</v>
          </cell>
          <cell r="Q1485">
            <v>0</v>
          </cell>
          <cell r="R1485">
            <v>0</v>
          </cell>
          <cell r="S1485">
            <v>0</v>
          </cell>
          <cell r="T1485">
            <v>0</v>
          </cell>
          <cell r="U1485">
            <v>0</v>
          </cell>
          <cell r="V1485">
            <v>0</v>
          </cell>
          <cell r="W1485">
            <v>0</v>
          </cell>
          <cell r="X1485">
            <v>0</v>
          </cell>
          <cell r="Y1485">
            <v>0</v>
          </cell>
          <cell r="Z1485">
            <v>0</v>
          </cell>
          <cell r="AA1485">
            <v>0</v>
          </cell>
          <cell r="AB1485">
            <v>0</v>
          </cell>
          <cell r="AC1485">
            <v>0</v>
          </cell>
          <cell r="AD1485">
            <v>0</v>
          </cell>
          <cell r="AE1485">
            <v>0</v>
          </cell>
          <cell r="AF1485">
            <v>0</v>
          </cell>
          <cell r="AG1485">
            <v>0</v>
          </cell>
          <cell r="AH1485">
            <v>0</v>
          </cell>
          <cell r="AI1485">
            <v>0</v>
          </cell>
          <cell r="AJ1485">
            <v>0</v>
          </cell>
          <cell r="AK1485">
            <v>0</v>
          </cell>
          <cell r="AL1485">
            <v>0</v>
          </cell>
          <cell r="AM1485">
            <v>0</v>
          </cell>
          <cell r="AN1485">
            <v>0</v>
          </cell>
          <cell r="AO1485">
            <v>0</v>
          </cell>
          <cell r="AP1485">
            <v>0</v>
          </cell>
          <cell r="AQ1485">
            <v>0</v>
          </cell>
          <cell r="AR1485">
            <v>0</v>
          </cell>
          <cell r="AS1485" t="e">
            <v>#REF!</v>
          </cell>
          <cell r="AU1485" t="str">
            <v/>
          </cell>
          <cell r="AV1485" t="str">
            <v/>
          </cell>
          <cell r="AW1485">
            <v>0</v>
          </cell>
          <cell r="AX1485">
            <v>0</v>
          </cell>
          <cell r="AY1485">
            <v>0</v>
          </cell>
          <cell r="AZ1485">
            <v>0</v>
          </cell>
          <cell r="BA1485">
            <v>0</v>
          </cell>
          <cell r="BB1485">
            <v>0</v>
          </cell>
          <cell r="BC1485">
            <v>0</v>
          </cell>
          <cell r="BD1485">
            <v>0</v>
          </cell>
          <cell r="BE1485">
            <v>0</v>
          </cell>
          <cell r="BF1485">
            <v>0</v>
          </cell>
          <cell r="BG1485" t="str">
            <v/>
          </cell>
          <cell r="BH1485" t="str">
            <v/>
          </cell>
        </row>
        <row r="1486">
          <cell r="A1486" t="str">
            <v>2100-013</v>
          </cell>
          <cell r="B1486" t="str">
            <v xml:space="preserve">MD-EPM                                            </v>
          </cell>
          <cell r="C1486">
            <v>0</v>
          </cell>
          <cell r="D1486">
            <v>0</v>
          </cell>
          <cell r="E1486">
            <v>0</v>
          </cell>
          <cell r="F1486">
            <v>0</v>
          </cell>
          <cell r="G1486">
            <v>0</v>
          </cell>
          <cell r="H1486">
            <v>0</v>
          </cell>
          <cell r="I1486">
            <v>0</v>
          </cell>
          <cell r="J1486">
            <v>0</v>
          </cell>
          <cell r="K1486">
            <v>0</v>
          </cell>
          <cell r="L1486">
            <v>0</v>
          </cell>
          <cell r="M1486">
            <v>0</v>
          </cell>
          <cell r="N1486">
            <v>0</v>
          </cell>
          <cell r="O1486">
            <v>0</v>
          </cell>
          <cell r="P1486">
            <v>0</v>
          </cell>
          <cell r="Q1486">
            <v>0</v>
          </cell>
          <cell r="R1486">
            <v>0</v>
          </cell>
          <cell r="S1486">
            <v>0</v>
          </cell>
          <cell r="T1486">
            <v>0</v>
          </cell>
          <cell r="U1486">
            <v>0</v>
          </cell>
          <cell r="V1486">
            <v>0</v>
          </cell>
          <cell r="W1486">
            <v>0</v>
          </cell>
          <cell r="X1486">
            <v>0</v>
          </cell>
          <cell r="Y1486">
            <v>0</v>
          </cell>
          <cell r="Z1486">
            <v>0</v>
          </cell>
          <cell r="AA1486">
            <v>0</v>
          </cell>
          <cell r="AB1486">
            <v>0</v>
          </cell>
          <cell r="AC1486">
            <v>0</v>
          </cell>
          <cell r="AD1486">
            <v>0</v>
          </cell>
          <cell r="AE1486">
            <v>0</v>
          </cell>
          <cell r="AF1486">
            <v>0</v>
          </cell>
          <cell r="AG1486">
            <v>0</v>
          </cell>
          <cell r="AH1486">
            <v>0</v>
          </cell>
          <cell r="AI1486">
            <v>0</v>
          </cell>
          <cell r="AJ1486">
            <v>0</v>
          </cell>
          <cell r="AK1486">
            <v>0</v>
          </cell>
          <cell r="AL1486">
            <v>0</v>
          </cell>
          <cell r="AM1486">
            <v>0</v>
          </cell>
          <cell r="AN1486">
            <v>0</v>
          </cell>
          <cell r="AO1486">
            <v>0</v>
          </cell>
          <cell r="AP1486">
            <v>0</v>
          </cell>
          <cell r="AQ1486">
            <v>0</v>
          </cell>
          <cell r="AR1486">
            <v>0</v>
          </cell>
          <cell r="AS1486" t="e">
            <v>#REF!</v>
          </cell>
          <cell r="AU1486" t="str">
            <v/>
          </cell>
          <cell r="AV1486" t="str">
            <v/>
          </cell>
          <cell r="AW1486">
            <v>0</v>
          </cell>
          <cell r="AX1486">
            <v>0</v>
          </cell>
          <cell r="AY1486">
            <v>0</v>
          </cell>
          <cell r="AZ1486">
            <v>0</v>
          </cell>
          <cell r="BA1486">
            <v>0</v>
          </cell>
          <cell r="BB1486">
            <v>0</v>
          </cell>
          <cell r="BC1486">
            <v>405000</v>
          </cell>
          <cell r="BD1486">
            <v>0</v>
          </cell>
          <cell r="BE1486">
            <v>0</v>
          </cell>
          <cell r="BF1486">
            <v>405000</v>
          </cell>
          <cell r="BG1486" t="str">
            <v/>
          </cell>
          <cell r="BH1486" t="str">
            <v/>
          </cell>
        </row>
        <row r="1487">
          <cell r="A1487" t="str">
            <v>2100-021</v>
          </cell>
          <cell r="B1487" t="str">
            <v xml:space="preserve">AIU-BMEJA-CONSOR. INELECT                         </v>
          </cell>
          <cell r="C1487">
            <v>0</v>
          </cell>
          <cell r="D1487">
            <v>0</v>
          </cell>
          <cell r="E1487">
            <v>0</v>
          </cell>
          <cell r="F1487">
            <v>0</v>
          </cell>
          <cell r="G1487">
            <v>0</v>
          </cell>
          <cell r="H1487">
            <v>0</v>
          </cell>
          <cell r="I1487">
            <v>0</v>
          </cell>
          <cell r="J1487">
            <v>0</v>
          </cell>
          <cell r="K1487">
            <v>0</v>
          </cell>
          <cell r="L1487">
            <v>0</v>
          </cell>
          <cell r="M1487">
            <v>0</v>
          </cell>
          <cell r="N1487">
            <v>0</v>
          </cell>
          <cell r="O1487">
            <v>0</v>
          </cell>
          <cell r="P1487">
            <v>0</v>
          </cell>
          <cell r="Q1487">
            <v>0</v>
          </cell>
          <cell r="R1487">
            <v>0</v>
          </cell>
          <cell r="S1487">
            <v>0</v>
          </cell>
          <cell r="T1487">
            <v>0</v>
          </cell>
          <cell r="U1487">
            <v>0</v>
          </cell>
          <cell r="V1487">
            <v>0</v>
          </cell>
          <cell r="W1487">
            <v>0</v>
          </cell>
          <cell r="X1487">
            <v>0</v>
          </cell>
          <cell r="Y1487">
            <v>0</v>
          </cell>
          <cell r="Z1487">
            <v>0</v>
          </cell>
          <cell r="AA1487">
            <v>0</v>
          </cell>
          <cell r="AB1487">
            <v>0</v>
          </cell>
          <cell r="AC1487">
            <v>0</v>
          </cell>
          <cell r="AD1487">
            <v>0</v>
          </cell>
          <cell r="AE1487">
            <v>0</v>
          </cell>
          <cell r="AF1487">
            <v>0</v>
          </cell>
          <cell r="AG1487">
            <v>0</v>
          </cell>
          <cell r="AH1487">
            <v>0</v>
          </cell>
          <cell r="AI1487">
            <v>0</v>
          </cell>
          <cell r="AJ1487">
            <v>0</v>
          </cell>
          <cell r="AK1487">
            <v>0</v>
          </cell>
          <cell r="AL1487">
            <v>0</v>
          </cell>
          <cell r="AM1487">
            <v>0</v>
          </cell>
          <cell r="AN1487">
            <v>0</v>
          </cell>
          <cell r="AO1487">
            <v>0</v>
          </cell>
          <cell r="AP1487">
            <v>0</v>
          </cell>
          <cell r="AQ1487">
            <v>0</v>
          </cell>
          <cell r="AR1487">
            <v>0</v>
          </cell>
          <cell r="AS1487" t="e">
            <v>#REF!</v>
          </cell>
          <cell r="AU1487" t="str">
            <v/>
          </cell>
          <cell r="AV1487" t="str">
            <v/>
          </cell>
          <cell r="AW1487">
            <v>0</v>
          </cell>
          <cell r="AX1487">
            <v>0</v>
          </cell>
          <cell r="AY1487">
            <v>0</v>
          </cell>
          <cell r="AZ1487">
            <v>0</v>
          </cell>
          <cell r="BA1487">
            <v>0</v>
          </cell>
          <cell r="BB1487">
            <v>0</v>
          </cell>
          <cell r="BC1487">
            <v>0</v>
          </cell>
          <cell r="BD1487">
            <v>0</v>
          </cell>
          <cell r="BE1487">
            <v>0</v>
          </cell>
          <cell r="BF1487">
            <v>0</v>
          </cell>
          <cell r="BG1487" t="str">
            <v/>
          </cell>
          <cell r="BH1487" t="str">
            <v/>
          </cell>
        </row>
        <row r="1488">
          <cell r="A1488" t="str">
            <v>2100-027</v>
          </cell>
          <cell r="B1488" t="str">
            <v xml:space="preserve">BTA-SIEMENS                                       </v>
          </cell>
          <cell r="C1488">
            <v>0</v>
          </cell>
          <cell r="D1488">
            <v>0</v>
          </cell>
          <cell r="E1488">
            <v>0</v>
          </cell>
          <cell r="F1488">
            <v>0</v>
          </cell>
          <cell r="G1488">
            <v>0</v>
          </cell>
          <cell r="H1488">
            <v>0</v>
          </cell>
          <cell r="I1488">
            <v>0</v>
          </cell>
          <cell r="J1488">
            <v>0</v>
          </cell>
          <cell r="K1488">
            <v>0</v>
          </cell>
          <cell r="L1488">
            <v>0</v>
          </cell>
          <cell r="M1488">
            <v>0</v>
          </cell>
          <cell r="N1488">
            <v>0</v>
          </cell>
          <cell r="O1488">
            <v>0</v>
          </cell>
          <cell r="P1488">
            <v>0</v>
          </cell>
          <cell r="Q1488">
            <v>3200</v>
          </cell>
          <cell r="R1488">
            <v>0</v>
          </cell>
          <cell r="S1488">
            <v>0</v>
          </cell>
          <cell r="T1488">
            <v>0</v>
          </cell>
          <cell r="U1488">
            <v>0</v>
          </cell>
          <cell r="V1488">
            <v>0</v>
          </cell>
          <cell r="W1488">
            <v>0</v>
          </cell>
          <cell r="X1488">
            <v>0</v>
          </cell>
          <cell r="Y1488">
            <v>0</v>
          </cell>
          <cell r="Z1488">
            <v>0</v>
          </cell>
          <cell r="AA1488">
            <v>0</v>
          </cell>
          <cell r="AB1488">
            <v>3200</v>
          </cell>
          <cell r="AC1488">
            <v>0</v>
          </cell>
          <cell r="AD1488">
            <v>0</v>
          </cell>
          <cell r="AE1488">
            <v>0</v>
          </cell>
          <cell r="AF1488">
            <v>0</v>
          </cell>
          <cell r="AG1488">
            <v>0</v>
          </cell>
          <cell r="AH1488">
            <v>0</v>
          </cell>
          <cell r="AI1488">
            <v>0</v>
          </cell>
          <cell r="AJ1488">
            <v>0</v>
          </cell>
          <cell r="AK1488">
            <v>0</v>
          </cell>
          <cell r="AL1488">
            <v>0</v>
          </cell>
          <cell r="AM1488">
            <v>0</v>
          </cell>
          <cell r="AN1488">
            <v>0</v>
          </cell>
          <cell r="AO1488">
            <v>0</v>
          </cell>
          <cell r="AP1488">
            <v>0</v>
          </cell>
          <cell r="AQ1488">
            <v>0</v>
          </cell>
          <cell r="AR1488">
            <v>0</v>
          </cell>
          <cell r="AS1488" t="e">
            <v>#REF!</v>
          </cell>
          <cell r="AU1488" t="str">
            <v/>
          </cell>
          <cell r="AV1488" t="str">
            <v/>
          </cell>
          <cell r="AW1488">
            <v>0</v>
          </cell>
          <cell r="AX1488">
            <v>0</v>
          </cell>
          <cell r="AY1488">
            <v>0</v>
          </cell>
          <cell r="AZ1488">
            <v>0</v>
          </cell>
          <cell r="BA1488">
            <v>0</v>
          </cell>
          <cell r="BB1488">
            <v>0</v>
          </cell>
          <cell r="BC1488">
            <v>0</v>
          </cell>
          <cell r="BD1488">
            <v>0</v>
          </cell>
          <cell r="BE1488">
            <v>0</v>
          </cell>
          <cell r="BF1488">
            <v>0</v>
          </cell>
          <cell r="BG1488" t="str">
            <v/>
          </cell>
          <cell r="BH1488" t="str">
            <v/>
          </cell>
        </row>
        <row r="1489">
          <cell r="A1489" t="str">
            <v>2100-028</v>
          </cell>
          <cell r="B1489" t="str">
            <v xml:space="preserve">AIU-BTA-CC GRAN ESTACION                          </v>
          </cell>
          <cell r="C1489">
            <v>0</v>
          </cell>
          <cell r="D1489">
            <v>0</v>
          </cell>
          <cell r="E1489">
            <v>0</v>
          </cell>
          <cell r="F1489">
            <v>0</v>
          </cell>
          <cell r="G1489">
            <v>0</v>
          </cell>
          <cell r="H1489">
            <v>0</v>
          </cell>
          <cell r="I1489">
            <v>0</v>
          </cell>
          <cell r="J1489">
            <v>0</v>
          </cell>
          <cell r="K1489">
            <v>0</v>
          </cell>
          <cell r="L1489">
            <v>0</v>
          </cell>
          <cell r="M1489">
            <v>0</v>
          </cell>
          <cell r="N1489">
            <v>0</v>
          </cell>
          <cell r="O1489">
            <v>0</v>
          </cell>
          <cell r="P1489">
            <v>0</v>
          </cell>
          <cell r="Q1489">
            <v>0</v>
          </cell>
          <cell r="R1489">
            <v>0</v>
          </cell>
          <cell r="S1489">
            <v>0</v>
          </cell>
          <cell r="T1489">
            <v>0</v>
          </cell>
          <cell r="U1489">
            <v>0</v>
          </cell>
          <cell r="V1489">
            <v>0</v>
          </cell>
          <cell r="W1489">
            <v>0</v>
          </cell>
          <cell r="X1489">
            <v>0</v>
          </cell>
          <cell r="Y1489">
            <v>0</v>
          </cell>
          <cell r="Z1489">
            <v>0</v>
          </cell>
          <cell r="AA1489">
            <v>0</v>
          </cell>
          <cell r="AB1489">
            <v>0</v>
          </cell>
          <cell r="AC1489">
            <v>1971556</v>
          </cell>
          <cell r="AD1489">
            <v>0</v>
          </cell>
          <cell r="AE1489">
            <v>0</v>
          </cell>
          <cell r="AF1489">
            <v>0</v>
          </cell>
          <cell r="AG1489">
            <v>0</v>
          </cell>
          <cell r="AH1489">
            <v>0</v>
          </cell>
          <cell r="AI1489">
            <v>0</v>
          </cell>
          <cell r="AJ1489">
            <v>0</v>
          </cell>
          <cell r="AK1489">
            <v>0</v>
          </cell>
          <cell r="AL1489">
            <v>0</v>
          </cell>
          <cell r="AM1489">
            <v>0</v>
          </cell>
          <cell r="AN1489">
            <v>0</v>
          </cell>
          <cell r="AO1489">
            <v>0</v>
          </cell>
          <cell r="AP1489">
            <v>0</v>
          </cell>
          <cell r="AQ1489">
            <v>0</v>
          </cell>
          <cell r="AR1489">
            <v>0</v>
          </cell>
          <cell r="AS1489" t="e">
            <v>#REF!</v>
          </cell>
          <cell r="AU1489" t="str">
            <v/>
          </cell>
          <cell r="AV1489" t="str">
            <v/>
          </cell>
          <cell r="AW1489">
            <v>0</v>
          </cell>
          <cell r="AX1489">
            <v>0</v>
          </cell>
          <cell r="AY1489">
            <v>0</v>
          </cell>
          <cell r="AZ1489">
            <v>0</v>
          </cell>
          <cell r="BA1489">
            <v>0</v>
          </cell>
          <cell r="BB1489">
            <v>18900</v>
          </cell>
          <cell r="BC1489">
            <v>0</v>
          </cell>
          <cell r="BD1489">
            <v>0</v>
          </cell>
          <cell r="BE1489">
            <v>0</v>
          </cell>
          <cell r="BF1489">
            <v>18900</v>
          </cell>
          <cell r="BG1489" t="str">
            <v/>
          </cell>
          <cell r="BH1489" t="str">
            <v/>
          </cell>
        </row>
        <row r="1490">
          <cell r="A1490" t="str">
            <v>2100-059</v>
          </cell>
          <cell r="B1490" t="str">
            <v xml:space="preserve">AIU-MD-SERVIREFRIAIRE                             </v>
          </cell>
          <cell r="C1490">
            <v>0</v>
          </cell>
          <cell r="D1490">
            <v>0</v>
          </cell>
          <cell r="E1490">
            <v>0</v>
          </cell>
          <cell r="F1490">
            <v>0</v>
          </cell>
          <cell r="G1490">
            <v>0</v>
          </cell>
          <cell r="H1490">
            <v>0</v>
          </cell>
          <cell r="I1490">
            <v>0</v>
          </cell>
          <cell r="J1490">
            <v>0</v>
          </cell>
          <cell r="K1490">
            <v>0</v>
          </cell>
          <cell r="L1490">
            <v>0</v>
          </cell>
          <cell r="M1490">
            <v>0</v>
          </cell>
          <cell r="N1490">
            <v>0</v>
          </cell>
          <cell r="O1490">
            <v>0</v>
          </cell>
          <cell r="P1490">
            <v>0</v>
          </cell>
          <cell r="Q1490">
            <v>0</v>
          </cell>
          <cell r="R1490">
            <v>0</v>
          </cell>
          <cell r="S1490">
            <v>0</v>
          </cell>
          <cell r="T1490">
            <v>0</v>
          </cell>
          <cell r="U1490">
            <v>0</v>
          </cell>
          <cell r="V1490">
            <v>0</v>
          </cell>
          <cell r="W1490">
            <v>0</v>
          </cell>
          <cell r="X1490">
            <v>0</v>
          </cell>
          <cell r="Y1490">
            <v>0</v>
          </cell>
          <cell r="Z1490">
            <v>0</v>
          </cell>
          <cell r="AA1490">
            <v>0</v>
          </cell>
          <cell r="AB1490">
            <v>0</v>
          </cell>
          <cell r="AC1490">
            <v>0</v>
          </cell>
          <cell r="AD1490">
            <v>0</v>
          </cell>
          <cell r="AE1490">
            <v>0</v>
          </cell>
          <cell r="AF1490">
            <v>0</v>
          </cell>
          <cell r="AG1490">
            <v>0</v>
          </cell>
          <cell r="AH1490">
            <v>0</v>
          </cell>
          <cell r="AI1490">
            <v>0</v>
          </cell>
          <cell r="AJ1490">
            <v>0</v>
          </cell>
          <cell r="AK1490">
            <v>0</v>
          </cell>
          <cell r="AL1490">
            <v>0</v>
          </cell>
          <cell r="AM1490">
            <v>0</v>
          </cell>
          <cell r="AN1490">
            <v>0</v>
          </cell>
          <cell r="AO1490">
            <v>0</v>
          </cell>
          <cell r="AP1490">
            <v>0</v>
          </cell>
          <cell r="AQ1490">
            <v>0</v>
          </cell>
          <cell r="AR1490">
            <v>0</v>
          </cell>
          <cell r="AS1490" t="e">
            <v>#REF!</v>
          </cell>
          <cell r="AU1490" t="str">
            <v/>
          </cell>
          <cell r="AV1490" t="str">
            <v/>
          </cell>
          <cell r="AW1490">
            <v>0</v>
          </cell>
          <cell r="AX1490">
            <v>0</v>
          </cell>
          <cell r="AY1490">
            <v>0</v>
          </cell>
          <cell r="AZ1490">
            <v>0</v>
          </cell>
          <cell r="BA1490">
            <v>0</v>
          </cell>
          <cell r="BB1490">
            <v>0</v>
          </cell>
          <cell r="BC1490">
            <v>0</v>
          </cell>
          <cell r="BD1490">
            <v>0</v>
          </cell>
          <cell r="BE1490">
            <v>0</v>
          </cell>
          <cell r="BF1490">
            <v>0</v>
          </cell>
          <cell r="BG1490" t="str">
            <v/>
          </cell>
          <cell r="BH1490" t="str">
            <v/>
          </cell>
        </row>
        <row r="1491">
          <cell r="A1491" t="str">
            <v>2100-086</v>
          </cell>
          <cell r="B1491" t="str">
            <v xml:space="preserve">PASTO-HOSPITAL U.NARIÑO                           </v>
          </cell>
          <cell r="C1491">
            <v>0</v>
          </cell>
          <cell r="D1491">
            <v>0</v>
          </cell>
          <cell r="E1491">
            <v>0</v>
          </cell>
          <cell r="F1491">
            <v>0</v>
          </cell>
          <cell r="G1491">
            <v>0</v>
          </cell>
          <cell r="H1491">
            <v>0</v>
          </cell>
          <cell r="I1491">
            <v>0</v>
          </cell>
          <cell r="J1491">
            <v>0</v>
          </cell>
          <cell r="K1491">
            <v>0</v>
          </cell>
          <cell r="L1491">
            <v>0</v>
          </cell>
          <cell r="M1491">
            <v>0</v>
          </cell>
          <cell r="N1491">
            <v>0</v>
          </cell>
          <cell r="O1491">
            <v>0</v>
          </cell>
          <cell r="P1491">
            <v>0</v>
          </cell>
          <cell r="Q1491">
            <v>0</v>
          </cell>
          <cell r="R1491">
            <v>0</v>
          </cell>
          <cell r="S1491">
            <v>0</v>
          </cell>
          <cell r="T1491">
            <v>0</v>
          </cell>
          <cell r="U1491">
            <v>0</v>
          </cell>
          <cell r="V1491">
            <v>0</v>
          </cell>
          <cell r="W1491">
            <v>0</v>
          </cell>
          <cell r="X1491">
            <v>0</v>
          </cell>
          <cell r="Y1491">
            <v>0</v>
          </cell>
          <cell r="Z1491">
            <v>0</v>
          </cell>
          <cell r="AA1491">
            <v>0</v>
          </cell>
          <cell r="AB1491">
            <v>0</v>
          </cell>
          <cell r="AC1491">
            <v>0</v>
          </cell>
          <cell r="AD1491">
            <v>0</v>
          </cell>
          <cell r="AE1491">
            <v>0</v>
          </cell>
          <cell r="AF1491">
            <v>0</v>
          </cell>
          <cell r="AG1491">
            <v>0</v>
          </cell>
          <cell r="AH1491">
            <v>0</v>
          </cell>
          <cell r="AI1491">
            <v>0</v>
          </cell>
          <cell r="AJ1491">
            <v>0</v>
          </cell>
          <cell r="AK1491">
            <v>0</v>
          </cell>
          <cell r="AL1491">
            <v>0</v>
          </cell>
          <cell r="AM1491">
            <v>0</v>
          </cell>
          <cell r="AN1491">
            <v>0</v>
          </cell>
          <cell r="AO1491">
            <v>0</v>
          </cell>
          <cell r="AP1491">
            <v>0</v>
          </cell>
          <cell r="AQ1491">
            <v>0</v>
          </cell>
          <cell r="AR1491">
            <v>0</v>
          </cell>
          <cell r="AS1491" t="e">
            <v>#REF!</v>
          </cell>
          <cell r="AU1491" t="str">
            <v/>
          </cell>
          <cell r="AV1491" t="str">
            <v/>
          </cell>
          <cell r="AW1491">
            <v>11414836</v>
          </cell>
          <cell r="AX1491">
            <v>-11414836</v>
          </cell>
          <cell r="AY1491">
            <v>0</v>
          </cell>
          <cell r="AZ1491">
            <v>0</v>
          </cell>
          <cell r="BA1491">
            <v>0</v>
          </cell>
          <cell r="BB1491">
            <v>0</v>
          </cell>
          <cell r="BC1491">
            <v>0</v>
          </cell>
          <cell r="BD1491">
            <v>0</v>
          </cell>
          <cell r="BE1491">
            <v>0</v>
          </cell>
          <cell r="BF1491">
            <v>0</v>
          </cell>
          <cell r="BG1491" t="str">
            <v/>
          </cell>
          <cell r="BH1491" t="str">
            <v/>
          </cell>
        </row>
        <row r="1492">
          <cell r="A1492" t="str">
            <v>2100-098</v>
          </cell>
          <cell r="B1492" t="str">
            <v xml:space="preserve">2007-AIU-MD-ALCAL DE MD                           </v>
          </cell>
          <cell r="C1492">
            <v>0</v>
          </cell>
          <cell r="D1492">
            <v>0</v>
          </cell>
          <cell r="E1492">
            <v>0</v>
          </cell>
          <cell r="F1492">
            <v>0</v>
          </cell>
          <cell r="G1492">
            <v>0</v>
          </cell>
          <cell r="H1492">
            <v>0</v>
          </cell>
          <cell r="I1492">
            <v>0</v>
          </cell>
          <cell r="J1492">
            <v>0</v>
          </cell>
          <cell r="K1492">
            <v>0</v>
          </cell>
          <cell r="L1492">
            <v>0</v>
          </cell>
          <cell r="M1492">
            <v>0</v>
          </cell>
          <cell r="N1492">
            <v>0</v>
          </cell>
          <cell r="O1492">
            <v>0</v>
          </cell>
          <cell r="P1492">
            <v>0</v>
          </cell>
          <cell r="Q1492">
            <v>0</v>
          </cell>
          <cell r="R1492">
            <v>0</v>
          </cell>
          <cell r="S1492">
            <v>0</v>
          </cell>
          <cell r="T1492">
            <v>0</v>
          </cell>
          <cell r="U1492">
            <v>0</v>
          </cell>
          <cell r="V1492">
            <v>0</v>
          </cell>
          <cell r="W1492">
            <v>0</v>
          </cell>
          <cell r="X1492">
            <v>0</v>
          </cell>
          <cell r="Y1492">
            <v>0</v>
          </cell>
          <cell r="Z1492">
            <v>0</v>
          </cell>
          <cell r="AA1492">
            <v>0</v>
          </cell>
          <cell r="AB1492">
            <v>0</v>
          </cell>
          <cell r="AC1492">
            <v>0</v>
          </cell>
          <cell r="AD1492">
            <v>0</v>
          </cell>
          <cell r="AE1492">
            <v>0</v>
          </cell>
          <cell r="AF1492">
            <v>0</v>
          </cell>
          <cell r="AG1492">
            <v>0</v>
          </cell>
          <cell r="AH1492">
            <v>0</v>
          </cell>
          <cell r="AI1492">
            <v>0</v>
          </cell>
          <cell r="AJ1492">
            <v>0</v>
          </cell>
          <cell r="AK1492">
            <v>0</v>
          </cell>
          <cell r="AL1492">
            <v>0</v>
          </cell>
          <cell r="AM1492">
            <v>0</v>
          </cell>
          <cell r="AN1492">
            <v>0</v>
          </cell>
          <cell r="AO1492">
            <v>0</v>
          </cell>
          <cell r="AP1492">
            <v>0</v>
          </cell>
          <cell r="AQ1492">
            <v>0</v>
          </cell>
          <cell r="AR1492">
            <v>0</v>
          </cell>
          <cell r="AS1492" t="e">
            <v>#REF!</v>
          </cell>
          <cell r="AU1492" t="str">
            <v/>
          </cell>
          <cell r="AV1492" t="str">
            <v/>
          </cell>
          <cell r="AW1492">
            <v>0</v>
          </cell>
          <cell r="AX1492">
            <v>0</v>
          </cell>
          <cell r="AY1492">
            <v>0</v>
          </cell>
          <cell r="AZ1492">
            <v>0</v>
          </cell>
          <cell r="BA1492">
            <v>0</v>
          </cell>
          <cell r="BB1492">
            <v>0</v>
          </cell>
          <cell r="BC1492">
            <v>0</v>
          </cell>
          <cell r="BD1492">
            <v>0</v>
          </cell>
          <cell r="BE1492">
            <v>0</v>
          </cell>
          <cell r="BF1492">
            <v>0</v>
          </cell>
          <cell r="BG1492" t="str">
            <v/>
          </cell>
          <cell r="BH1492" t="str">
            <v/>
          </cell>
        </row>
        <row r="1493">
          <cell r="A1493" t="str">
            <v>2100-106</v>
          </cell>
          <cell r="B1493" t="str">
            <v xml:space="preserve">AIU-PER-VARELA FIHOLL Y C                         </v>
          </cell>
          <cell r="C1493">
            <v>0</v>
          </cell>
          <cell r="D1493">
            <v>0</v>
          </cell>
          <cell r="E1493">
            <v>0</v>
          </cell>
          <cell r="F1493">
            <v>0</v>
          </cell>
          <cell r="G1493">
            <v>0</v>
          </cell>
          <cell r="H1493">
            <v>0</v>
          </cell>
          <cell r="I1493">
            <v>0</v>
          </cell>
          <cell r="J1493">
            <v>0</v>
          </cell>
          <cell r="K1493">
            <v>0</v>
          </cell>
          <cell r="L1493">
            <v>0</v>
          </cell>
          <cell r="M1493">
            <v>0</v>
          </cell>
          <cell r="N1493">
            <v>0</v>
          </cell>
          <cell r="O1493">
            <v>0</v>
          </cell>
          <cell r="P1493">
            <v>0</v>
          </cell>
          <cell r="Q1493">
            <v>0</v>
          </cell>
          <cell r="R1493">
            <v>0</v>
          </cell>
          <cell r="S1493">
            <v>0</v>
          </cell>
          <cell r="T1493">
            <v>0</v>
          </cell>
          <cell r="U1493">
            <v>0</v>
          </cell>
          <cell r="V1493">
            <v>0</v>
          </cell>
          <cell r="W1493">
            <v>0</v>
          </cell>
          <cell r="X1493">
            <v>0</v>
          </cell>
          <cell r="Y1493">
            <v>0</v>
          </cell>
          <cell r="Z1493">
            <v>0</v>
          </cell>
          <cell r="AA1493">
            <v>0</v>
          </cell>
          <cell r="AB1493">
            <v>0</v>
          </cell>
          <cell r="AC1493">
            <v>0</v>
          </cell>
          <cell r="AD1493">
            <v>0</v>
          </cell>
          <cell r="AE1493">
            <v>0</v>
          </cell>
          <cell r="AF1493">
            <v>0</v>
          </cell>
          <cell r="AG1493">
            <v>0</v>
          </cell>
          <cell r="AH1493">
            <v>0</v>
          </cell>
          <cell r="AI1493">
            <v>0</v>
          </cell>
          <cell r="AJ1493">
            <v>0</v>
          </cell>
          <cell r="AK1493">
            <v>0</v>
          </cell>
          <cell r="AL1493">
            <v>0</v>
          </cell>
          <cell r="AM1493">
            <v>0</v>
          </cell>
          <cell r="AN1493">
            <v>0</v>
          </cell>
          <cell r="AO1493">
            <v>0</v>
          </cell>
          <cell r="AP1493">
            <v>0</v>
          </cell>
          <cell r="AQ1493">
            <v>0</v>
          </cell>
          <cell r="AR1493">
            <v>0</v>
          </cell>
          <cell r="AS1493" t="e">
            <v>#REF!</v>
          </cell>
          <cell r="AU1493" t="str">
            <v/>
          </cell>
          <cell r="AV1493" t="str">
            <v/>
          </cell>
          <cell r="AW1493">
            <v>0</v>
          </cell>
          <cell r="AX1493">
            <v>0</v>
          </cell>
          <cell r="AY1493">
            <v>0</v>
          </cell>
          <cell r="AZ1493">
            <v>0</v>
          </cell>
          <cell r="BA1493">
            <v>0</v>
          </cell>
          <cell r="BB1493">
            <v>0</v>
          </cell>
          <cell r="BC1493">
            <v>0</v>
          </cell>
          <cell r="BD1493">
            <v>0</v>
          </cell>
          <cell r="BE1493">
            <v>0</v>
          </cell>
          <cell r="BF1493">
            <v>0</v>
          </cell>
          <cell r="BG1493" t="str">
            <v/>
          </cell>
          <cell r="BH1493" t="str">
            <v/>
          </cell>
        </row>
        <row r="1494">
          <cell r="A1494" t="str">
            <v>2100-125</v>
          </cell>
          <cell r="B1494" t="str">
            <v xml:space="preserve">AIU-BTA-LABO.ICA U.NAL                            </v>
          </cell>
          <cell r="C1494">
            <v>0</v>
          </cell>
          <cell r="D1494">
            <v>0</v>
          </cell>
          <cell r="E1494">
            <v>0</v>
          </cell>
          <cell r="F1494">
            <v>0</v>
          </cell>
          <cell r="G1494">
            <v>0</v>
          </cell>
          <cell r="H1494">
            <v>0</v>
          </cell>
          <cell r="I1494">
            <v>0</v>
          </cell>
          <cell r="J1494">
            <v>0</v>
          </cell>
          <cell r="K1494">
            <v>0</v>
          </cell>
          <cell r="L1494">
            <v>0</v>
          </cell>
          <cell r="M1494">
            <v>0</v>
          </cell>
          <cell r="N1494">
            <v>0</v>
          </cell>
          <cell r="O1494">
            <v>0</v>
          </cell>
          <cell r="P1494">
            <v>0</v>
          </cell>
          <cell r="Q1494">
            <v>0</v>
          </cell>
          <cell r="R1494">
            <v>0</v>
          </cell>
          <cell r="S1494">
            <v>0</v>
          </cell>
          <cell r="T1494">
            <v>0</v>
          </cell>
          <cell r="U1494">
            <v>0</v>
          </cell>
          <cell r="V1494">
            <v>0</v>
          </cell>
          <cell r="W1494">
            <v>0</v>
          </cell>
          <cell r="X1494">
            <v>0</v>
          </cell>
          <cell r="Y1494">
            <v>0</v>
          </cell>
          <cell r="Z1494">
            <v>0</v>
          </cell>
          <cell r="AA1494">
            <v>0</v>
          </cell>
          <cell r="AB1494">
            <v>0</v>
          </cell>
          <cell r="AC1494">
            <v>0</v>
          </cell>
          <cell r="AD1494">
            <v>0</v>
          </cell>
          <cell r="AE1494">
            <v>0</v>
          </cell>
          <cell r="AF1494">
            <v>0</v>
          </cell>
          <cell r="AG1494">
            <v>0</v>
          </cell>
          <cell r="AH1494">
            <v>0</v>
          </cell>
          <cell r="AI1494">
            <v>0</v>
          </cell>
          <cell r="AJ1494">
            <v>0</v>
          </cell>
          <cell r="AK1494">
            <v>0</v>
          </cell>
          <cell r="AL1494">
            <v>0</v>
          </cell>
          <cell r="AM1494">
            <v>0</v>
          </cell>
          <cell r="AN1494">
            <v>0</v>
          </cell>
          <cell r="AO1494">
            <v>0</v>
          </cell>
          <cell r="AP1494">
            <v>62081565.799999997</v>
          </cell>
          <cell r="AQ1494">
            <v>1243079032.52</v>
          </cell>
          <cell r="AR1494">
            <v>998537599</v>
          </cell>
          <cell r="AS1494" t="e">
            <v>#REF!</v>
          </cell>
          <cell r="AU1494" t="str">
            <v/>
          </cell>
          <cell r="AV1494" t="str">
            <v/>
          </cell>
          <cell r="AW1494">
            <v>0</v>
          </cell>
          <cell r="AX1494">
            <v>0</v>
          </cell>
          <cell r="AY1494">
            <v>0</v>
          </cell>
          <cell r="AZ1494">
            <v>0</v>
          </cell>
          <cell r="BA1494">
            <v>0</v>
          </cell>
          <cell r="BB1494">
            <v>0</v>
          </cell>
          <cell r="BC1494">
            <v>11683068</v>
          </cell>
          <cell r="BD1494">
            <v>1100</v>
          </cell>
          <cell r="BE1494">
            <v>0</v>
          </cell>
          <cell r="BF1494">
            <v>11684168</v>
          </cell>
          <cell r="BG1494">
            <v>0.80327764597214735</v>
          </cell>
          <cell r="BH1494" t="str">
            <v/>
          </cell>
        </row>
        <row r="1495">
          <cell r="A1495" t="str">
            <v>2100-173</v>
          </cell>
          <cell r="B1495" t="str">
            <v xml:space="preserve">AIU-BMGA-EDIF ING QCA UIS                         </v>
          </cell>
          <cell r="C1495">
            <v>0</v>
          </cell>
          <cell r="D1495">
            <v>0</v>
          </cell>
          <cell r="E1495">
            <v>0</v>
          </cell>
          <cell r="F1495">
            <v>0</v>
          </cell>
          <cell r="G1495">
            <v>0</v>
          </cell>
          <cell r="H1495">
            <v>0</v>
          </cell>
          <cell r="I1495">
            <v>0</v>
          </cell>
          <cell r="J1495">
            <v>0</v>
          </cell>
          <cell r="K1495">
            <v>0</v>
          </cell>
          <cell r="L1495">
            <v>0</v>
          </cell>
          <cell r="M1495">
            <v>0</v>
          </cell>
          <cell r="N1495">
            <v>0</v>
          </cell>
          <cell r="O1495">
            <v>0</v>
          </cell>
          <cell r="P1495">
            <v>0</v>
          </cell>
          <cell r="Q1495">
            <v>0</v>
          </cell>
          <cell r="R1495">
            <v>0</v>
          </cell>
          <cell r="S1495">
            <v>0</v>
          </cell>
          <cell r="T1495">
            <v>0</v>
          </cell>
          <cell r="U1495">
            <v>0</v>
          </cell>
          <cell r="V1495">
            <v>0</v>
          </cell>
          <cell r="W1495">
            <v>0</v>
          </cell>
          <cell r="X1495">
            <v>0</v>
          </cell>
          <cell r="Y1495">
            <v>0</v>
          </cell>
          <cell r="Z1495">
            <v>0</v>
          </cell>
          <cell r="AA1495">
            <v>0</v>
          </cell>
          <cell r="AB1495">
            <v>0</v>
          </cell>
          <cell r="AC1495">
            <v>0</v>
          </cell>
          <cell r="AD1495">
            <v>0</v>
          </cell>
          <cell r="AE1495">
            <v>0</v>
          </cell>
          <cell r="AF1495">
            <v>0</v>
          </cell>
          <cell r="AG1495">
            <v>0</v>
          </cell>
          <cell r="AH1495">
            <v>0</v>
          </cell>
          <cell r="AI1495">
            <v>0</v>
          </cell>
          <cell r="AJ1495">
            <v>0</v>
          </cell>
          <cell r="AK1495">
            <v>0</v>
          </cell>
          <cell r="AL1495">
            <v>0</v>
          </cell>
          <cell r="AM1495">
            <v>0</v>
          </cell>
          <cell r="AN1495">
            <v>0</v>
          </cell>
          <cell r="AO1495">
            <v>0</v>
          </cell>
          <cell r="AP1495">
            <v>0</v>
          </cell>
          <cell r="AQ1495">
            <v>520625733.92000002</v>
          </cell>
          <cell r="AR1495">
            <v>440590109</v>
          </cell>
          <cell r="AS1495" t="e">
            <v>#REF!</v>
          </cell>
          <cell r="AU1495" t="str">
            <v/>
          </cell>
          <cell r="AV1495" t="str">
            <v/>
          </cell>
          <cell r="AW1495">
            <v>0</v>
          </cell>
          <cell r="AX1495">
            <v>0</v>
          </cell>
          <cell r="AY1495">
            <v>0</v>
          </cell>
          <cell r="AZ1495">
            <v>0</v>
          </cell>
          <cell r="BA1495">
            <v>0</v>
          </cell>
          <cell r="BB1495">
            <v>0</v>
          </cell>
          <cell r="BC1495">
            <v>2084260</v>
          </cell>
          <cell r="BD1495">
            <v>0</v>
          </cell>
          <cell r="BE1495">
            <v>0</v>
          </cell>
          <cell r="BF1495">
            <v>2084260</v>
          </cell>
          <cell r="BG1495">
            <v>0.84627032490810683</v>
          </cell>
          <cell r="BH1495" t="str">
            <v/>
          </cell>
        </row>
        <row r="1496">
          <cell r="A1496" t="str">
            <v>2100-178</v>
          </cell>
          <cell r="B1496" t="str">
            <v xml:space="preserve">AIU-MD-CARLOS ROZO NADER                          </v>
          </cell>
          <cell r="C1496">
            <v>0</v>
          </cell>
          <cell r="D1496">
            <v>0</v>
          </cell>
          <cell r="E1496">
            <v>0</v>
          </cell>
          <cell r="F1496">
            <v>0</v>
          </cell>
          <cell r="G1496">
            <v>0</v>
          </cell>
          <cell r="H1496">
            <v>0</v>
          </cell>
          <cell r="I1496">
            <v>0</v>
          </cell>
          <cell r="J1496">
            <v>0</v>
          </cell>
          <cell r="K1496">
            <v>0</v>
          </cell>
          <cell r="L1496">
            <v>0</v>
          </cell>
          <cell r="M1496">
            <v>0</v>
          </cell>
          <cell r="N1496">
            <v>0</v>
          </cell>
          <cell r="O1496">
            <v>0</v>
          </cell>
          <cell r="P1496">
            <v>0</v>
          </cell>
          <cell r="Q1496">
            <v>0</v>
          </cell>
          <cell r="R1496">
            <v>0</v>
          </cell>
          <cell r="S1496">
            <v>0</v>
          </cell>
          <cell r="T1496">
            <v>0</v>
          </cell>
          <cell r="U1496">
            <v>0</v>
          </cell>
          <cell r="V1496">
            <v>0</v>
          </cell>
          <cell r="W1496">
            <v>0</v>
          </cell>
          <cell r="X1496">
            <v>0</v>
          </cell>
          <cell r="Y1496">
            <v>0</v>
          </cell>
          <cell r="Z1496">
            <v>0</v>
          </cell>
          <cell r="AA1496">
            <v>0</v>
          </cell>
          <cell r="AB1496">
            <v>0</v>
          </cell>
          <cell r="AC1496">
            <v>0</v>
          </cell>
          <cell r="AD1496">
            <v>0</v>
          </cell>
          <cell r="AE1496">
            <v>0</v>
          </cell>
          <cell r="AF1496">
            <v>0</v>
          </cell>
          <cell r="AG1496">
            <v>0</v>
          </cell>
          <cell r="AH1496">
            <v>0</v>
          </cell>
          <cell r="AI1496">
            <v>0</v>
          </cell>
          <cell r="AJ1496">
            <v>0</v>
          </cell>
          <cell r="AK1496">
            <v>0</v>
          </cell>
          <cell r="AL1496">
            <v>0</v>
          </cell>
          <cell r="AM1496">
            <v>0</v>
          </cell>
          <cell r="AN1496">
            <v>0</v>
          </cell>
          <cell r="AO1496">
            <v>0</v>
          </cell>
          <cell r="AP1496">
            <v>0</v>
          </cell>
          <cell r="AQ1496">
            <v>106190433.56757417</v>
          </cell>
          <cell r="AR1496">
            <v>80781271</v>
          </cell>
          <cell r="AS1496" t="e">
            <v>#REF!</v>
          </cell>
          <cell r="AU1496" t="str">
            <v/>
          </cell>
          <cell r="AV1496" t="str">
            <v/>
          </cell>
          <cell r="AW1496">
            <v>0</v>
          </cell>
          <cell r="AX1496">
            <v>0</v>
          </cell>
          <cell r="AY1496">
            <v>0</v>
          </cell>
          <cell r="AZ1496">
            <v>0</v>
          </cell>
          <cell r="BA1496">
            <v>0</v>
          </cell>
          <cell r="BB1496">
            <v>0</v>
          </cell>
          <cell r="BC1496">
            <v>0</v>
          </cell>
          <cell r="BD1496">
            <v>0</v>
          </cell>
          <cell r="BE1496">
            <v>0</v>
          </cell>
          <cell r="BF1496">
            <v>0</v>
          </cell>
          <cell r="BG1496">
            <v>0.76072079457698905</v>
          </cell>
          <cell r="BH1496" t="str">
            <v/>
          </cell>
        </row>
        <row r="1497">
          <cell r="A1497" t="str">
            <v>2100-179</v>
          </cell>
          <cell r="B1497" t="str">
            <v xml:space="preserve">CAL-CONSTRUCTORA MELENDEZ                         </v>
          </cell>
          <cell r="C1497">
            <v>0</v>
          </cell>
          <cell r="D1497">
            <v>0</v>
          </cell>
          <cell r="E1497">
            <v>0</v>
          </cell>
          <cell r="F1497">
            <v>0</v>
          </cell>
          <cell r="G1497">
            <v>0</v>
          </cell>
          <cell r="H1497">
            <v>0</v>
          </cell>
          <cell r="I1497">
            <v>0</v>
          </cell>
          <cell r="J1497">
            <v>0</v>
          </cell>
          <cell r="K1497">
            <v>0</v>
          </cell>
          <cell r="L1497">
            <v>0</v>
          </cell>
          <cell r="M1497">
            <v>0</v>
          </cell>
          <cell r="N1497">
            <v>0</v>
          </cell>
          <cell r="O1497">
            <v>0</v>
          </cell>
          <cell r="P1497">
            <v>0</v>
          </cell>
          <cell r="Q1497">
            <v>0</v>
          </cell>
          <cell r="R1497">
            <v>0</v>
          </cell>
          <cell r="S1497">
            <v>0</v>
          </cell>
          <cell r="T1497">
            <v>0</v>
          </cell>
          <cell r="U1497">
            <v>0</v>
          </cell>
          <cell r="V1497">
            <v>0</v>
          </cell>
          <cell r="W1497">
            <v>0</v>
          </cell>
          <cell r="X1497">
            <v>0</v>
          </cell>
          <cell r="Y1497">
            <v>0</v>
          </cell>
          <cell r="Z1497">
            <v>0</v>
          </cell>
          <cell r="AA1497">
            <v>0</v>
          </cell>
          <cell r="AB1497">
            <v>0</v>
          </cell>
          <cell r="AC1497">
            <v>0</v>
          </cell>
          <cell r="AD1497">
            <v>0</v>
          </cell>
          <cell r="AE1497">
            <v>0</v>
          </cell>
          <cell r="AF1497">
            <v>0</v>
          </cell>
          <cell r="AG1497">
            <v>0</v>
          </cell>
          <cell r="AH1497">
            <v>0</v>
          </cell>
          <cell r="AI1497">
            <v>0</v>
          </cell>
          <cell r="AJ1497">
            <v>0</v>
          </cell>
          <cell r="AK1497">
            <v>0</v>
          </cell>
          <cell r="AL1497">
            <v>0</v>
          </cell>
          <cell r="AM1497">
            <v>0</v>
          </cell>
          <cell r="AN1497">
            <v>0</v>
          </cell>
          <cell r="AO1497">
            <v>0</v>
          </cell>
          <cell r="AP1497">
            <v>0</v>
          </cell>
          <cell r="AQ1497">
            <v>20078000</v>
          </cell>
          <cell r="AR1497">
            <v>16019203</v>
          </cell>
          <cell r="AS1497" t="e">
            <v>#REF!</v>
          </cell>
          <cell r="AU1497" t="str">
            <v/>
          </cell>
          <cell r="AV1497" t="str">
            <v/>
          </cell>
          <cell r="AW1497">
            <v>0</v>
          </cell>
          <cell r="AX1497">
            <v>0</v>
          </cell>
          <cell r="AY1497">
            <v>0</v>
          </cell>
          <cell r="AZ1497">
            <v>0</v>
          </cell>
          <cell r="BA1497">
            <v>0</v>
          </cell>
          <cell r="BB1497">
            <v>0</v>
          </cell>
          <cell r="BC1497">
            <v>136530.18</v>
          </cell>
          <cell r="BD1497">
            <v>0</v>
          </cell>
          <cell r="BE1497">
            <v>0</v>
          </cell>
          <cell r="BF1497">
            <v>136530.18</v>
          </cell>
          <cell r="BG1497">
            <v>0.79784854069130395</v>
          </cell>
          <cell r="BH1497" t="str">
            <v/>
          </cell>
        </row>
        <row r="1498">
          <cell r="A1498" t="str">
            <v>2100-199</v>
          </cell>
          <cell r="B1498" t="str">
            <v xml:space="preserve">AIU-BTA-CONSORCIO AIA &amp; A                         </v>
          </cell>
          <cell r="C1498">
            <v>0</v>
          </cell>
          <cell r="D1498">
            <v>0</v>
          </cell>
          <cell r="E1498">
            <v>0</v>
          </cell>
          <cell r="F1498">
            <v>0</v>
          </cell>
          <cell r="G1498">
            <v>0</v>
          </cell>
          <cell r="H1498">
            <v>0</v>
          </cell>
          <cell r="I1498">
            <v>0</v>
          </cell>
          <cell r="J1498">
            <v>0</v>
          </cell>
          <cell r="K1498">
            <v>0</v>
          </cell>
          <cell r="L1498">
            <v>0</v>
          </cell>
          <cell r="M1498">
            <v>0</v>
          </cell>
          <cell r="N1498">
            <v>0</v>
          </cell>
          <cell r="O1498">
            <v>0</v>
          </cell>
          <cell r="P1498">
            <v>0</v>
          </cell>
          <cell r="Q1498">
            <v>0</v>
          </cell>
          <cell r="R1498">
            <v>0</v>
          </cell>
          <cell r="S1498">
            <v>0</v>
          </cell>
          <cell r="T1498">
            <v>0</v>
          </cell>
          <cell r="U1498">
            <v>0</v>
          </cell>
          <cell r="V1498">
            <v>0</v>
          </cell>
          <cell r="W1498">
            <v>0</v>
          </cell>
          <cell r="X1498">
            <v>0</v>
          </cell>
          <cell r="Y1498">
            <v>0</v>
          </cell>
          <cell r="Z1498">
            <v>0</v>
          </cell>
          <cell r="AA1498">
            <v>0</v>
          </cell>
          <cell r="AB1498">
            <v>0</v>
          </cell>
          <cell r="AC1498">
            <v>0</v>
          </cell>
          <cell r="AD1498">
            <v>0</v>
          </cell>
          <cell r="AE1498">
            <v>0</v>
          </cell>
          <cell r="AF1498">
            <v>0</v>
          </cell>
          <cell r="AG1498">
            <v>0</v>
          </cell>
          <cell r="AH1498">
            <v>0</v>
          </cell>
          <cell r="AI1498">
            <v>0</v>
          </cell>
          <cell r="AJ1498">
            <v>0</v>
          </cell>
          <cell r="AK1498">
            <v>0</v>
          </cell>
          <cell r="AL1498">
            <v>0</v>
          </cell>
          <cell r="AM1498">
            <v>17549253</v>
          </cell>
          <cell r="AN1498">
            <v>17549253</v>
          </cell>
          <cell r="AO1498">
            <v>0</v>
          </cell>
          <cell r="AP1498">
            <v>0</v>
          </cell>
          <cell r="AQ1498">
            <v>1820921246</v>
          </cell>
          <cell r="AR1498">
            <v>1412096808</v>
          </cell>
          <cell r="AS1498" t="e">
            <v>#REF!</v>
          </cell>
          <cell r="AU1498" t="str">
            <v/>
          </cell>
          <cell r="AV1498" t="str">
            <v/>
          </cell>
          <cell r="AW1498">
            <v>991468238</v>
          </cell>
          <cell r="AX1498">
            <v>278557826</v>
          </cell>
          <cell r="AY1498">
            <v>0</v>
          </cell>
          <cell r="AZ1498">
            <v>0</v>
          </cell>
          <cell r="BA1498">
            <v>1270026064</v>
          </cell>
          <cell r="BB1498">
            <v>766056135.72000003</v>
          </cell>
          <cell r="BC1498">
            <v>209233591.27000001</v>
          </cell>
          <cell r="BD1498">
            <v>0</v>
          </cell>
          <cell r="BE1498">
            <v>0</v>
          </cell>
          <cell r="BF1498">
            <v>975289726.99000001</v>
          </cell>
          <cell r="BG1498">
            <v>0.77548483280204417</v>
          </cell>
          <cell r="BH1498" t="str">
            <v/>
          </cell>
          <cell r="BI1498" t="str">
            <v>Saldo Hueco</v>
          </cell>
        </row>
        <row r="1499">
          <cell r="A1499" t="str">
            <v>2100-213</v>
          </cell>
          <cell r="B1499" t="str">
            <v xml:space="preserve">AIU-BTA-HEYMOCOL LTDA                             </v>
          </cell>
          <cell r="C1499">
            <v>0</v>
          </cell>
          <cell r="D1499">
            <v>0</v>
          </cell>
          <cell r="E1499">
            <v>0</v>
          </cell>
          <cell r="F1499">
            <v>0</v>
          </cell>
          <cell r="G1499">
            <v>0</v>
          </cell>
          <cell r="H1499">
            <v>0</v>
          </cell>
          <cell r="I1499">
            <v>0</v>
          </cell>
          <cell r="J1499">
            <v>0</v>
          </cell>
          <cell r="K1499">
            <v>0</v>
          </cell>
          <cell r="L1499">
            <v>0</v>
          </cell>
          <cell r="M1499">
            <v>0</v>
          </cell>
          <cell r="N1499">
            <v>0</v>
          </cell>
          <cell r="O1499">
            <v>0</v>
          </cell>
          <cell r="P1499">
            <v>0</v>
          </cell>
          <cell r="Q1499">
            <v>0</v>
          </cell>
          <cell r="R1499">
            <v>0</v>
          </cell>
          <cell r="S1499">
            <v>0</v>
          </cell>
          <cell r="T1499">
            <v>0</v>
          </cell>
          <cell r="U1499">
            <v>0</v>
          </cell>
          <cell r="V1499">
            <v>0</v>
          </cell>
          <cell r="W1499">
            <v>0</v>
          </cell>
          <cell r="X1499">
            <v>0</v>
          </cell>
          <cell r="Y1499">
            <v>0</v>
          </cell>
          <cell r="Z1499">
            <v>0</v>
          </cell>
          <cell r="AA1499">
            <v>0</v>
          </cell>
          <cell r="AB1499">
            <v>0</v>
          </cell>
          <cell r="AC1499">
            <v>0</v>
          </cell>
          <cell r="AD1499">
            <v>0</v>
          </cell>
          <cell r="AE1499">
            <v>0</v>
          </cell>
          <cell r="AF1499">
            <v>0</v>
          </cell>
          <cell r="AG1499">
            <v>0</v>
          </cell>
          <cell r="AH1499">
            <v>0</v>
          </cell>
          <cell r="AI1499">
            <v>0</v>
          </cell>
          <cell r="AJ1499">
            <v>0</v>
          </cell>
          <cell r="AK1499">
            <v>0</v>
          </cell>
          <cell r="AL1499">
            <v>0</v>
          </cell>
          <cell r="AM1499">
            <v>0</v>
          </cell>
          <cell r="AN1499">
            <v>0</v>
          </cell>
          <cell r="AO1499">
            <v>0</v>
          </cell>
          <cell r="AP1499">
            <v>0</v>
          </cell>
          <cell r="AQ1499">
            <v>137904551.28</v>
          </cell>
          <cell r="AR1499">
            <v>101924785</v>
          </cell>
          <cell r="AS1499" t="e">
            <v>#REF!</v>
          </cell>
          <cell r="AU1499" t="str">
            <v/>
          </cell>
          <cell r="AV1499" t="str">
            <v/>
          </cell>
          <cell r="AW1499">
            <v>0</v>
          </cell>
          <cell r="AX1499">
            <v>0</v>
          </cell>
          <cell r="AY1499">
            <v>0</v>
          </cell>
          <cell r="AZ1499">
            <v>0</v>
          </cell>
          <cell r="BA1499">
            <v>0</v>
          </cell>
          <cell r="BB1499">
            <v>731419</v>
          </cell>
          <cell r="BC1499">
            <v>7457077.5499999998</v>
          </cell>
          <cell r="BD1499">
            <v>0</v>
          </cell>
          <cell r="BE1499">
            <v>0</v>
          </cell>
          <cell r="BF1499">
            <v>8188496.5499999998</v>
          </cell>
          <cell r="BG1499">
            <v>0.73909660017712508</v>
          </cell>
          <cell r="BH1499" t="str">
            <v/>
          </cell>
        </row>
        <row r="1500">
          <cell r="A1500" t="str">
            <v>2100-219</v>
          </cell>
          <cell r="B1500" t="str">
            <v xml:space="preserve">AIU-BTA-CLINICA COL.NEONA                         </v>
          </cell>
          <cell r="C1500">
            <v>0</v>
          </cell>
          <cell r="D1500">
            <v>0</v>
          </cell>
          <cell r="E1500">
            <v>0</v>
          </cell>
          <cell r="F1500">
            <v>0</v>
          </cell>
          <cell r="G1500">
            <v>0</v>
          </cell>
          <cell r="H1500">
            <v>0</v>
          </cell>
          <cell r="I1500">
            <v>0</v>
          </cell>
          <cell r="J1500">
            <v>0</v>
          </cell>
          <cell r="K1500">
            <v>0</v>
          </cell>
          <cell r="L1500">
            <v>0</v>
          </cell>
          <cell r="M1500">
            <v>0</v>
          </cell>
          <cell r="N1500">
            <v>0</v>
          </cell>
          <cell r="O1500">
            <v>0</v>
          </cell>
          <cell r="P1500">
            <v>0</v>
          </cell>
          <cell r="Q1500">
            <v>0</v>
          </cell>
          <cell r="R1500">
            <v>0</v>
          </cell>
          <cell r="S1500">
            <v>0</v>
          </cell>
          <cell r="T1500">
            <v>0</v>
          </cell>
          <cell r="U1500">
            <v>0</v>
          </cell>
          <cell r="V1500">
            <v>0</v>
          </cell>
          <cell r="W1500">
            <v>0</v>
          </cell>
          <cell r="X1500">
            <v>0</v>
          </cell>
          <cell r="Y1500">
            <v>0</v>
          </cell>
          <cell r="Z1500">
            <v>0</v>
          </cell>
          <cell r="AA1500">
            <v>0</v>
          </cell>
          <cell r="AB1500">
            <v>0</v>
          </cell>
          <cell r="AC1500">
            <v>0</v>
          </cell>
          <cell r="AD1500">
            <v>0</v>
          </cell>
          <cell r="AE1500">
            <v>0</v>
          </cell>
          <cell r="AF1500">
            <v>0</v>
          </cell>
          <cell r="AG1500">
            <v>0</v>
          </cell>
          <cell r="AH1500">
            <v>0</v>
          </cell>
          <cell r="AI1500">
            <v>0</v>
          </cell>
          <cell r="AJ1500">
            <v>0</v>
          </cell>
          <cell r="AK1500">
            <v>0</v>
          </cell>
          <cell r="AL1500">
            <v>0</v>
          </cell>
          <cell r="AM1500">
            <v>0</v>
          </cell>
          <cell r="AN1500">
            <v>0</v>
          </cell>
          <cell r="AO1500">
            <v>0</v>
          </cell>
          <cell r="AP1500">
            <v>0</v>
          </cell>
          <cell r="AQ1500">
            <v>33173330.84</v>
          </cell>
          <cell r="AR1500">
            <v>23312152</v>
          </cell>
          <cell r="AS1500" t="e">
            <v>#REF!</v>
          </cell>
          <cell r="AU1500" t="str">
            <v/>
          </cell>
          <cell r="AV1500" t="str">
            <v/>
          </cell>
          <cell r="AW1500">
            <v>0</v>
          </cell>
          <cell r="AX1500">
            <v>0</v>
          </cell>
          <cell r="AY1500">
            <v>0</v>
          </cell>
          <cell r="AZ1500">
            <v>0</v>
          </cell>
          <cell r="BA1500">
            <v>0</v>
          </cell>
          <cell r="BB1500">
            <v>52704</v>
          </cell>
          <cell r="BC1500">
            <v>178205</v>
          </cell>
          <cell r="BD1500">
            <v>0</v>
          </cell>
          <cell r="BE1500">
            <v>0</v>
          </cell>
          <cell r="BF1500">
            <v>230909</v>
          </cell>
          <cell r="BG1500">
            <v>0.70273775378294212</v>
          </cell>
          <cell r="BH1500" t="str">
            <v/>
          </cell>
        </row>
        <row r="1501">
          <cell r="A1501" t="str">
            <v>2100-223</v>
          </cell>
          <cell r="B1501" t="str">
            <v xml:space="preserve">BTA-HOTEL LA FONTANA                              </v>
          </cell>
          <cell r="C1501">
            <v>0</v>
          </cell>
          <cell r="D1501">
            <v>0</v>
          </cell>
          <cell r="E1501">
            <v>0</v>
          </cell>
          <cell r="F1501">
            <v>0</v>
          </cell>
          <cell r="G1501">
            <v>0</v>
          </cell>
          <cell r="H1501">
            <v>0</v>
          </cell>
          <cell r="I1501">
            <v>0</v>
          </cell>
          <cell r="J1501">
            <v>0</v>
          </cell>
          <cell r="K1501">
            <v>0</v>
          </cell>
          <cell r="L1501">
            <v>0</v>
          </cell>
          <cell r="M1501">
            <v>0</v>
          </cell>
          <cell r="N1501">
            <v>0</v>
          </cell>
          <cell r="O1501">
            <v>0</v>
          </cell>
          <cell r="P1501">
            <v>0</v>
          </cell>
          <cell r="Q1501">
            <v>0</v>
          </cell>
          <cell r="R1501">
            <v>10417333.140000001</v>
          </cell>
          <cell r="S1501">
            <v>0</v>
          </cell>
          <cell r="T1501">
            <v>0</v>
          </cell>
          <cell r="U1501">
            <v>0</v>
          </cell>
          <cell r="V1501">
            <v>0</v>
          </cell>
          <cell r="W1501">
            <v>0</v>
          </cell>
          <cell r="X1501">
            <v>0</v>
          </cell>
          <cell r="Y1501">
            <v>0</v>
          </cell>
          <cell r="Z1501">
            <v>0</v>
          </cell>
          <cell r="AA1501">
            <v>0</v>
          </cell>
          <cell r="AB1501">
            <v>10417333.140000001</v>
          </cell>
          <cell r="AC1501">
            <v>0</v>
          </cell>
          <cell r="AD1501">
            <v>0</v>
          </cell>
          <cell r="AE1501">
            <v>0</v>
          </cell>
          <cell r="AF1501">
            <v>0</v>
          </cell>
          <cell r="AG1501">
            <v>0</v>
          </cell>
          <cell r="AH1501">
            <v>0</v>
          </cell>
          <cell r="AI1501">
            <v>0</v>
          </cell>
          <cell r="AJ1501">
            <v>0</v>
          </cell>
          <cell r="AK1501">
            <v>0</v>
          </cell>
          <cell r="AL1501">
            <v>0</v>
          </cell>
          <cell r="AM1501">
            <v>0</v>
          </cell>
          <cell r="AN1501">
            <v>0</v>
          </cell>
          <cell r="AO1501">
            <v>0</v>
          </cell>
          <cell r="AP1501">
            <v>0</v>
          </cell>
          <cell r="AQ1501">
            <v>430102241</v>
          </cell>
          <cell r="AR1501">
            <v>377030546</v>
          </cell>
          <cell r="AS1501" t="e">
            <v>#REF!</v>
          </cell>
          <cell r="AU1501" t="str">
            <v/>
          </cell>
          <cell r="AV1501" t="str">
            <v/>
          </cell>
          <cell r="AW1501">
            <v>0</v>
          </cell>
          <cell r="AX1501">
            <v>12243945</v>
          </cell>
          <cell r="AY1501">
            <v>0</v>
          </cell>
          <cell r="AZ1501">
            <v>0</v>
          </cell>
          <cell r="BA1501">
            <v>12243945</v>
          </cell>
          <cell r="BB1501">
            <v>46917699.93</v>
          </cell>
          <cell r="BC1501">
            <v>78154574.480000004</v>
          </cell>
          <cell r="BD1501">
            <v>0</v>
          </cell>
          <cell r="BE1501">
            <v>0</v>
          </cell>
          <cell r="BF1501">
            <v>125072274.41</v>
          </cell>
          <cell r="BG1501">
            <v>0.87660679266258457</v>
          </cell>
          <cell r="BH1501" t="str">
            <v/>
          </cell>
          <cell r="BI1501" t="str">
            <v>Amortizacion 2014 Mail abr 3 de 2014</v>
          </cell>
        </row>
        <row r="1502">
          <cell r="A1502" t="str">
            <v>2100-224</v>
          </cell>
          <cell r="B1502" t="str">
            <v xml:space="preserve">AIU-BMANGA-HOSPITAL MILIT                         </v>
          </cell>
          <cell r="C1502">
            <v>0</v>
          </cell>
          <cell r="D1502">
            <v>0</v>
          </cell>
          <cell r="E1502">
            <v>0</v>
          </cell>
          <cell r="F1502">
            <v>0</v>
          </cell>
          <cell r="G1502">
            <v>0</v>
          </cell>
          <cell r="H1502">
            <v>0</v>
          </cell>
          <cell r="I1502">
            <v>0</v>
          </cell>
          <cell r="J1502">
            <v>0</v>
          </cell>
          <cell r="K1502">
            <v>0</v>
          </cell>
          <cell r="L1502">
            <v>0</v>
          </cell>
          <cell r="M1502">
            <v>0</v>
          </cell>
          <cell r="N1502">
            <v>0</v>
          </cell>
          <cell r="O1502">
            <v>0</v>
          </cell>
          <cell r="P1502">
            <v>0</v>
          </cell>
          <cell r="Q1502">
            <v>0</v>
          </cell>
          <cell r="R1502">
            <v>0</v>
          </cell>
          <cell r="S1502">
            <v>0</v>
          </cell>
          <cell r="T1502">
            <v>0</v>
          </cell>
          <cell r="U1502">
            <v>0</v>
          </cell>
          <cell r="V1502">
            <v>0</v>
          </cell>
          <cell r="W1502">
            <v>0</v>
          </cell>
          <cell r="X1502">
            <v>0</v>
          </cell>
          <cell r="Y1502">
            <v>0</v>
          </cell>
          <cell r="Z1502">
            <v>0</v>
          </cell>
          <cell r="AA1502">
            <v>0</v>
          </cell>
          <cell r="AB1502">
            <v>0</v>
          </cell>
          <cell r="AC1502">
            <v>0</v>
          </cell>
          <cell r="AD1502">
            <v>0</v>
          </cell>
          <cell r="AE1502">
            <v>0</v>
          </cell>
          <cell r="AF1502">
            <v>0</v>
          </cell>
          <cell r="AG1502">
            <v>0</v>
          </cell>
          <cell r="AH1502">
            <v>0</v>
          </cell>
          <cell r="AI1502">
            <v>0</v>
          </cell>
          <cell r="AJ1502">
            <v>0</v>
          </cell>
          <cell r="AK1502">
            <v>0</v>
          </cell>
          <cell r="AL1502">
            <v>0</v>
          </cell>
          <cell r="AM1502">
            <v>0</v>
          </cell>
          <cell r="AN1502">
            <v>0</v>
          </cell>
          <cell r="AO1502">
            <v>0</v>
          </cell>
          <cell r="AP1502">
            <v>0</v>
          </cell>
          <cell r="AQ1502">
            <v>664500683.88</v>
          </cell>
          <cell r="AR1502">
            <v>554331552</v>
          </cell>
          <cell r="AS1502" t="e">
            <v>#REF!</v>
          </cell>
          <cell r="AU1502" t="str">
            <v/>
          </cell>
          <cell r="AV1502" t="str">
            <v/>
          </cell>
          <cell r="AW1502">
            <v>150184139</v>
          </cell>
          <cell r="AX1502">
            <v>0</v>
          </cell>
          <cell r="AY1502">
            <v>0</v>
          </cell>
          <cell r="AZ1502">
            <v>0</v>
          </cell>
          <cell r="BA1502">
            <v>150184139</v>
          </cell>
          <cell r="BB1502">
            <v>131850654.95</v>
          </cell>
          <cell r="BC1502">
            <v>68636955.760000005</v>
          </cell>
          <cell r="BD1502">
            <v>42</v>
          </cell>
          <cell r="BE1502">
            <v>0</v>
          </cell>
          <cell r="BF1502">
            <v>200487652.71000001</v>
          </cell>
          <cell r="BG1502">
            <v>0.83420764710620665</v>
          </cell>
          <cell r="BH1502" t="str">
            <v/>
          </cell>
        </row>
        <row r="1503">
          <cell r="A1503" t="str">
            <v>2100-225</v>
          </cell>
          <cell r="B1503" t="str">
            <v xml:space="preserve">AIU-MEL-HOSPITAL MILITAR                          </v>
          </cell>
          <cell r="C1503">
            <v>0</v>
          </cell>
          <cell r="D1503">
            <v>0</v>
          </cell>
          <cell r="E1503">
            <v>0</v>
          </cell>
          <cell r="F1503">
            <v>0</v>
          </cell>
          <cell r="G1503">
            <v>0</v>
          </cell>
          <cell r="H1503">
            <v>0</v>
          </cell>
          <cell r="I1503">
            <v>0</v>
          </cell>
          <cell r="J1503">
            <v>0</v>
          </cell>
          <cell r="K1503">
            <v>0</v>
          </cell>
          <cell r="L1503">
            <v>0</v>
          </cell>
          <cell r="M1503">
            <v>0</v>
          </cell>
          <cell r="N1503">
            <v>0</v>
          </cell>
          <cell r="O1503">
            <v>0</v>
          </cell>
          <cell r="P1503">
            <v>0</v>
          </cell>
          <cell r="Q1503">
            <v>0</v>
          </cell>
          <cell r="R1503">
            <v>0</v>
          </cell>
          <cell r="S1503">
            <v>0</v>
          </cell>
          <cell r="T1503">
            <v>0</v>
          </cell>
          <cell r="U1503">
            <v>0</v>
          </cell>
          <cell r="V1503">
            <v>0</v>
          </cell>
          <cell r="W1503">
            <v>0</v>
          </cell>
          <cell r="X1503">
            <v>0</v>
          </cell>
          <cell r="Y1503">
            <v>0</v>
          </cell>
          <cell r="Z1503">
            <v>0</v>
          </cell>
          <cell r="AA1503">
            <v>0</v>
          </cell>
          <cell r="AB1503">
            <v>0</v>
          </cell>
          <cell r="AC1503">
            <v>0</v>
          </cell>
          <cell r="AD1503">
            <v>0</v>
          </cell>
          <cell r="AE1503">
            <v>0</v>
          </cell>
          <cell r="AF1503">
            <v>0</v>
          </cell>
          <cell r="AG1503">
            <v>0</v>
          </cell>
          <cell r="AH1503">
            <v>0</v>
          </cell>
          <cell r="AI1503">
            <v>0</v>
          </cell>
          <cell r="AJ1503">
            <v>0</v>
          </cell>
          <cell r="AK1503">
            <v>0</v>
          </cell>
          <cell r="AL1503">
            <v>0</v>
          </cell>
          <cell r="AM1503">
            <v>0</v>
          </cell>
          <cell r="AN1503">
            <v>0</v>
          </cell>
          <cell r="AO1503">
            <v>0</v>
          </cell>
          <cell r="AP1503">
            <v>0</v>
          </cell>
          <cell r="AQ1503">
            <v>96203829.760000005</v>
          </cell>
          <cell r="AR1503">
            <v>75839187</v>
          </cell>
          <cell r="AS1503" t="e">
            <v>#REF!</v>
          </cell>
          <cell r="AU1503" t="str">
            <v/>
          </cell>
          <cell r="AV1503" t="str">
            <v/>
          </cell>
          <cell r="AW1503">
            <v>5784102</v>
          </cell>
          <cell r="AX1503">
            <v>0</v>
          </cell>
          <cell r="AY1503">
            <v>0</v>
          </cell>
          <cell r="AZ1503">
            <v>0</v>
          </cell>
          <cell r="BA1503">
            <v>5784102</v>
          </cell>
          <cell r="BB1503">
            <v>813775</v>
          </cell>
          <cell r="BC1503">
            <v>2336800.81</v>
          </cell>
          <cell r="BD1503">
            <v>0</v>
          </cell>
          <cell r="BE1503">
            <v>0</v>
          </cell>
          <cell r="BF1503">
            <v>3150575.81</v>
          </cell>
          <cell r="BG1503">
            <v>0.78831775397295778</v>
          </cell>
          <cell r="BH1503" t="str">
            <v/>
          </cell>
        </row>
        <row r="1504">
          <cell r="A1504" t="str">
            <v>2100-226</v>
          </cell>
          <cell r="B1504" t="str">
            <v xml:space="preserve">TAU-CUS-CPF CUSIANA                               </v>
          </cell>
          <cell r="C1504">
            <v>0</v>
          </cell>
          <cell r="D1504">
            <v>0</v>
          </cell>
          <cell r="E1504">
            <v>0</v>
          </cell>
          <cell r="F1504">
            <v>0</v>
          </cell>
          <cell r="G1504">
            <v>0</v>
          </cell>
          <cell r="H1504">
            <v>0</v>
          </cell>
          <cell r="I1504">
            <v>0</v>
          </cell>
          <cell r="J1504">
            <v>0</v>
          </cell>
          <cell r="K1504">
            <v>0</v>
          </cell>
          <cell r="L1504">
            <v>0</v>
          </cell>
          <cell r="M1504">
            <v>0</v>
          </cell>
          <cell r="N1504">
            <v>0</v>
          </cell>
          <cell r="O1504">
            <v>0</v>
          </cell>
          <cell r="P1504">
            <v>0</v>
          </cell>
          <cell r="Q1504">
            <v>0</v>
          </cell>
          <cell r="R1504">
            <v>0</v>
          </cell>
          <cell r="S1504">
            <v>0</v>
          </cell>
          <cell r="T1504">
            <v>0</v>
          </cell>
          <cell r="U1504">
            <v>0</v>
          </cell>
          <cell r="V1504">
            <v>0</v>
          </cell>
          <cell r="W1504">
            <v>0</v>
          </cell>
          <cell r="X1504">
            <v>0</v>
          </cell>
          <cell r="Y1504">
            <v>0</v>
          </cell>
          <cell r="Z1504">
            <v>0</v>
          </cell>
          <cell r="AA1504">
            <v>0</v>
          </cell>
          <cell r="AB1504">
            <v>0</v>
          </cell>
          <cell r="AC1504">
            <v>0</v>
          </cell>
          <cell r="AD1504">
            <v>0</v>
          </cell>
          <cell r="AE1504">
            <v>0</v>
          </cell>
          <cell r="AF1504">
            <v>0</v>
          </cell>
          <cell r="AG1504">
            <v>0</v>
          </cell>
          <cell r="AH1504">
            <v>0</v>
          </cell>
          <cell r="AI1504">
            <v>0</v>
          </cell>
          <cell r="AJ1504">
            <v>0</v>
          </cell>
          <cell r="AK1504">
            <v>0</v>
          </cell>
          <cell r="AL1504">
            <v>0</v>
          </cell>
          <cell r="AM1504">
            <v>0</v>
          </cell>
          <cell r="AN1504">
            <v>0</v>
          </cell>
          <cell r="AO1504">
            <v>0</v>
          </cell>
          <cell r="AP1504">
            <v>0</v>
          </cell>
          <cell r="AQ1504">
            <v>488180451</v>
          </cell>
          <cell r="AR1504">
            <v>382919864.86400002</v>
          </cell>
          <cell r="AS1504" t="e">
            <v>#REF!</v>
          </cell>
          <cell r="AU1504" t="str">
            <v/>
          </cell>
          <cell r="AV1504" t="str">
            <v/>
          </cell>
          <cell r="AW1504">
            <v>259372409</v>
          </cell>
          <cell r="AX1504">
            <v>235975116</v>
          </cell>
          <cell r="AY1504">
            <v>0</v>
          </cell>
          <cell r="AZ1504">
            <v>0</v>
          </cell>
          <cell r="BA1504">
            <v>495347525</v>
          </cell>
          <cell r="BB1504">
            <v>186980451.69999999</v>
          </cell>
          <cell r="BC1504">
            <v>222021070.84</v>
          </cell>
          <cell r="BD1504">
            <v>127496740.17</v>
          </cell>
          <cell r="BE1504">
            <v>62965356.920000002</v>
          </cell>
          <cell r="BF1504">
            <v>599463619.63</v>
          </cell>
          <cell r="BG1504">
            <v>0.78438180816052383</v>
          </cell>
          <cell r="BH1504" t="str">
            <v/>
          </cell>
          <cell r="BI1504" t="str">
            <v>Contrato cerrado no tiene nada por facturar según Andrea en ejecución según cuadro obras VIGENTE 2012, RF sugiere recla 1420 a 61</v>
          </cell>
        </row>
        <row r="1505">
          <cell r="A1505" t="str">
            <v>2100-232</v>
          </cell>
          <cell r="B1505" t="str">
            <v xml:space="preserve">AIU-VCENCIO-CONSTRUSAR SA                         </v>
          </cell>
          <cell r="C1505">
            <v>0</v>
          </cell>
          <cell r="D1505">
            <v>0</v>
          </cell>
          <cell r="E1505">
            <v>0</v>
          </cell>
          <cell r="F1505">
            <v>0</v>
          </cell>
          <cell r="G1505">
            <v>0</v>
          </cell>
          <cell r="H1505">
            <v>0</v>
          </cell>
          <cell r="I1505">
            <v>0</v>
          </cell>
          <cell r="J1505">
            <v>0</v>
          </cell>
          <cell r="K1505">
            <v>0</v>
          </cell>
          <cell r="L1505">
            <v>0</v>
          </cell>
          <cell r="M1505">
            <v>0</v>
          </cell>
          <cell r="N1505">
            <v>0</v>
          </cell>
          <cell r="O1505">
            <v>0</v>
          </cell>
          <cell r="P1505">
            <v>0</v>
          </cell>
          <cell r="Q1505">
            <v>0</v>
          </cell>
          <cell r="R1505">
            <v>0</v>
          </cell>
          <cell r="S1505">
            <v>0</v>
          </cell>
          <cell r="T1505">
            <v>0</v>
          </cell>
          <cell r="U1505">
            <v>0</v>
          </cell>
          <cell r="V1505">
            <v>0</v>
          </cell>
          <cell r="W1505">
            <v>0</v>
          </cell>
          <cell r="X1505">
            <v>0</v>
          </cell>
          <cell r="Y1505">
            <v>0</v>
          </cell>
          <cell r="Z1505">
            <v>0</v>
          </cell>
          <cell r="AA1505">
            <v>0</v>
          </cell>
          <cell r="AB1505">
            <v>0</v>
          </cell>
          <cell r="AC1505">
            <v>0</v>
          </cell>
          <cell r="AD1505">
            <v>0</v>
          </cell>
          <cell r="AE1505">
            <v>0</v>
          </cell>
          <cell r="AF1505">
            <v>0</v>
          </cell>
          <cell r="AG1505">
            <v>0</v>
          </cell>
          <cell r="AH1505">
            <v>0</v>
          </cell>
          <cell r="AI1505">
            <v>0</v>
          </cell>
          <cell r="AJ1505">
            <v>0</v>
          </cell>
          <cell r="AK1505">
            <v>0</v>
          </cell>
          <cell r="AL1505">
            <v>0</v>
          </cell>
          <cell r="AM1505">
            <v>0</v>
          </cell>
          <cell r="AN1505">
            <v>0</v>
          </cell>
          <cell r="AO1505">
            <v>0</v>
          </cell>
          <cell r="AP1505">
            <v>0</v>
          </cell>
          <cell r="AQ1505">
            <v>806951235.88</v>
          </cell>
          <cell r="AR1505">
            <v>704747801</v>
          </cell>
          <cell r="AS1505" t="e">
            <v>#REF!</v>
          </cell>
          <cell r="AU1505" t="str">
            <v/>
          </cell>
          <cell r="AV1505" t="str">
            <v/>
          </cell>
          <cell r="AW1505">
            <v>766914988</v>
          </cell>
          <cell r="AX1505">
            <v>90335868</v>
          </cell>
          <cell r="AY1505">
            <v>0</v>
          </cell>
          <cell r="AZ1505">
            <v>0</v>
          </cell>
          <cell r="BA1505">
            <v>857250856</v>
          </cell>
          <cell r="BB1505">
            <v>747996825.97000003</v>
          </cell>
          <cell r="BC1505">
            <v>154714863.58000001</v>
          </cell>
          <cell r="BD1505">
            <v>242</v>
          </cell>
          <cell r="BE1505">
            <v>0</v>
          </cell>
          <cell r="BF1505">
            <v>902711931.55000007</v>
          </cell>
          <cell r="BG1505">
            <v>0.87334620688876619</v>
          </cell>
          <cell r="BH1505" t="str">
            <v/>
          </cell>
        </row>
        <row r="1506">
          <cell r="A1506" t="str">
            <v>2100-239</v>
          </cell>
          <cell r="B1506" t="str">
            <v xml:space="preserve">AIU-MAN-HOTEL EL CABLE                            </v>
          </cell>
          <cell r="C1506">
            <v>0</v>
          </cell>
          <cell r="D1506">
            <v>0</v>
          </cell>
          <cell r="E1506">
            <v>0</v>
          </cell>
          <cell r="F1506">
            <v>0</v>
          </cell>
          <cell r="G1506">
            <v>0</v>
          </cell>
          <cell r="H1506">
            <v>0</v>
          </cell>
          <cell r="I1506">
            <v>0</v>
          </cell>
          <cell r="J1506">
            <v>0</v>
          </cell>
          <cell r="K1506">
            <v>0</v>
          </cell>
          <cell r="L1506">
            <v>0</v>
          </cell>
          <cell r="M1506">
            <v>0</v>
          </cell>
          <cell r="N1506">
            <v>0</v>
          </cell>
          <cell r="O1506">
            <v>0</v>
          </cell>
          <cell r="P1506">
            <v>0</v>
          </cell>
          <cell r="Q1506">
            <v>0</v>
          </cell>
          <cell r="R1506">
            <v>0</v>
          </cell>
          <cell r="S1506">
            <v>0</v>
          </cell>
          <cell r="T1506">
            <v>0</v>
          </cell>
          <cell r="U1506">
            <v>0</v>
          </cell>
          <cell r="V1506">
            <v>0</v>
          </cell>
          <cell r="W1506">
            <v>0</v>
          </cell>
          <cell r="X1506">
            <v>0</v>
          </cell>
          <cell r="Y1506">
            <v>0</v>
          </cell>
          <cell r="Z1506">
            <v>0</v>
          </cell>
          <cell r="AA1506">
            <v>0</v>
          </cell>
          <cell r="AB1506">
            <v>0</v>
          </cell>
          <cell r="AC1506">
            <v>0</v>
          </cell>
          <cell r="AD1506">
            <v>0</v>
          </cell>
          <cell r="AE1506">
            <v>0</v>
          </cell>
          <cell r="AF1506">
            <v>0</v>
          </cell>
          <cell r="AG1506">
            <v>0</v>
          </cell>
          <cell r="AH1506">
            <v>0</v>
          </cell>
          <cell r="AI1506">
            <v>0</v>
          </cell>
          <cell r="AJ1506">
            <v>0</v>
          </cell>
          <cell r="AK1506">
            <v>0</v>
          </cell>
          <cell r="AL1506">
            <v>0</v>
          </cell>
          <cell r="AM1506">
            <v>0</v>
          </cell>
          <cell r="AN1506">
            <v>0</v>
          </cell>
          <cell r="AO1506">
            <v>0</v>
          </cell>
          <cell r="AP1506">
            <v>0</v>
          </cell>
          <cell r="AQ1506">
            <v>147777017.96000001</v>
          </cell>
          <cell r="AR1506">
            <v>126826185</v>
          </cell>
          <cell r="AS1506" t="e">
            <v>#REF!</v>
          </cell>
          <cell r="AU1506" t="str">
            <v/>
          </cell>
          <cell r="AV1506" t="str">
            <v/>
          </cell>
          <cell r="AW1506">
            <v>144874199</v>
          </cell>
          <cell r="AX1506">
            <v>0</v>
          </cell>
          <cell r="AY1506">
            <v>0</v>
          </cell>
          <cell r="AZ1506">
            <v>0</v>
          </cell>
          <cell r="BA1506">
            <v>144874199</v>
          </cell>
          <cell r="BB1506">
            <v>108637979.92</v>
          </cell>
          <cell r="BC1506">
            <v>28276388.420000002</v>
          </cell>
          <cell r="BD1506">
            <v>31</v>
          </cell>
          <cell r="BE1506">
            <v>0</v>
          </cell>
          <cell r="BF1506">
            <v>136914399.34</v>
          </cell>
          <cell r="BG1506">
            <v>0.85822671719041632</v>
          </cell>
          <cell r="BH1506" t="str">
            <v/>
          </cell>
        </row>
        <row r="1507">
          <cell r="A1507" t="str">
            <v>2100-246</v>
          </cell>
          <cell r="B1507" t="str">
            <v xml:space="preserve">AIU-BTA-ARPRO ARQ HABITA                          </v>
          </cell>
          <cell r="C1507">
            <v>0</v>
          </cell>
          <cell r="D1507">
            <v>0</v>
          </cell>
          <cell r="E1507">
            <v>0</v>
          </cell>
          <cell r="F1507">
            <v>0</v>
          </cell>
          <cell r="G1507">
            <v>0</v>
          </cell>
          <cell r="H1507">
            <v>0</v>
          </cell>
          <cell r="I1507">
            <v>0</v>
          </cell>
          <cell r="J1507">
            <v>0</v>
          </cell>
          <cell r="K1507">
            <v>0</v>
          </cell>
          <cell r="L1507">
            <v>0</v>
          </cell>
          <cell r="M1507">
            <v>0</v>
          </cell>
          <cell r="N1507">
            <v>0</v>
          </cell>
          <cell r="O1507">
            <v>0</v>
          </cell>
          <cell r="P1507">
            <v>0</v>
          </cell>
          <cell r="Q1507">
            <v>0</v>
          </cell>
          <cell r="R1507">
            <v>0</v>
          </cell>
          <cell r="S1507">
            <v>0</v>
          </cell>
          <cell r="T1507">
            <v>0</v>
          </cell>
          <cell r="U1507">
            <v>0</v>
          </cell>
          <cell r="V1507">
            <v>0</v>
          </cell>
          <cell r="W1507">
            <v>0</v>
          </cell>
          <cell r="X1507">
            <v>53600</v>
          </cell>
          <cell r="Y1507">
            <v>0</v>
          </cell>
          <cell r="Z1507">
            <v>0</v>
          </cell>
          <cell r="AA1507">
            <v>0</v>
          </cell>
          <cell r="AB1507">
            <v>53600</v>
          </cell>
          <cell r="AC1507">
            <v>0</v>
          </cell>
          <cell r="AD1507">
            <v>0</v>
          </cell>
          <cell r="AE1507">
            <v>0</v>
          </cell>
          <cell r="AF1507">
            <v>0</v>
          </cell>
          <cell r="AG1507">
            <v>0</v>
          </cell>
          <cell r="AH1507">
            <v>0</v>
          </cell>
          <cell r="AI1507">
            <v>0</v>
          </cell>
          <cell r="AJ1507">
            <v>0</v>
          </cell>
          <cell r="AK1507">
            <v>0</v>
          </cell>
          <cell r="AL1507">
            <v>0</v>
          </cell>
          <cell r="AM1507">
            <v>0</v>
          </cell>
          <cell r="AN1507">
            <v>0</v>
          </cell>
          <cell r="AO1507">
            <v>-6372193</v>
          </cell>
          <cell r="AP1507">
            <v>0</v>
          </cell>
          <cell r="AQ1507">
            <v>11405609</v>
          </cell>
          <cell r="AR1507">
            <v>9217896</v>
          </cell>
          <cell r="AS1507" t="e">
            <v>#REF!</v>
          </cell>
          <cell r="AU1507" t="str">
            <v/>
          </cell>
          <cell r="AV1507" t="str">
            <v/>
          </cell>
          <cell r="AW1507">
            <v>14626538</v>
          </cell>
          <cell r="AX1507">
            <v>0</v>
          </cell>
          <cell r="AY1507">
            <v>0</v>
          </cell>
          <cell r="AZ1507">
            <v>0</v>
          </cell>
          <cell r="BA1507">
            <v>14626538</v>
          </cell>
          <cell r="BB1507">
            <v>16087294.25</v>
          </cell>
          <cell r="BC1507">
            <v>1214026.6000000001</v>
          </cell>
          <cell r="BD1507">
            <v>0</v>
          </cell>
          <cell r="BE1507">
            <v>0</v>
          </cell>
          <cell r="BF1507">
            <v>17301320.850000001</v>
          </cell>
          <cell r="BG1507">
            <v>0.80818972489763585</v>
          </cell>
          <cell r="BH1507" t="str">
            <v/>
          </cell>
        </row>
        <row r="1508">
          <cell r="A1508" t="str">
            <v>2100-253</v>
          </cell>
          <cell r="B1508" t="str">
            <v xml:space="preserve">AIU-BTA-CHAIRAMA SA                               </v>
          </cell>
          <cell r="C1508">
            <v>0</v>
          </cell>
          <cell r="D1508">
            <v>0</v>
          </cell>
          <cell r="E1508">
            <v>0</v>
          </cell>
          <cell r="F1508">
            <v>0</v>
          </cell>
          <cell r="G1508">
            <v>0</v>
          </cell>
          <cell r="H1508">
            <v>0</v>
          </cell>
          <cell r="I1508">
            <v>0</v>
          </cell>
          <cell r="J1508">
            <v>0</v>
          </cell>
          <cell r="K1508">
            <v>0</v>
          </cell>
          <cell r="L1508">
            <v>0</v>
          </cell>
          <cell r="M1508">
            <v>0</v>
          </cell>
          <cell r="N1508">
            <v>0</v>
          </cell>
          <cell r="O1508">
            <v>0</v>
          </cell>
          <cell r="P1508">
            <v>0</v>
          </cell>
          <cell r="Q1508">
            <v>0</v>
          </cell>
          <cell r="R1508">
            <v>0</v>
          </cell>
          <cell r="S1508">
            <v>0</v>
          </cell>
          <cell r="T1508">
            <v>0</v>
          </cell>
          <cell r="U1508">
            <v>0</v>
          </cell>
          <cell r="V1508">
            <v>0</v>
          </cell>
          <cell r="W1508">
            <v>0</v>
          </cell>
          <cell r="X1508">
            <v>0</v>
          </cell>
          <cell r="Y1508">
            <v>0</v>
          </cell>
          <cell r="Z1508">
            <v>0</v>
          </cell>
          <cell r="AA1508">
            <v>-2171940</v>
          </cell>
          <cell r="AB1508">
            <v>-2171940</v>
          </cell>
          <cell r="AC1508">
            <v>0</v>
          </cell>
          <cell r="AD1508">
            <v>0</v>
          </cell>
          <cell r="AE1508">
            <v>0</v>
          </cell>
          <cell r="AF1508">
            <v>0</v>
          </cell>
          <cell r="AG1508">
            <v>0</v>
          </cell>
          <cell r="AH1508">
            <v>0</v>
          </cell>
          <cell r="AI1508">
            <v>0</v>
          </cell>
          <cell r="AJ1508">
            <v>0</v>
          </cell>
          <cell r="AK1508">
            <v>0</v>
          </cell>
          <cell r="AL1508">
            <v>0</v>
          </cell>
          <cell r="AM1508">
            <v>0</v>
          </cell>
          <cell r="AN1508">
            <v>0</v>
          </cell>
          <cell r="AO1508">
            <v>0</v>
          </cell>
          <cell r="AP1508">
            <v>0</v>
          </cell>
          <cell r="AQ1508">
            <v>218492146</v>
          </cell>
          <cell r="AR1508">
            <v>178669184</v>
          </cell>
          <cell r="AS1508" t="e">
            <v>#REF!</v>
          </cell>
          <cell r="AU1508" t="str">
            <v/>
          </cell>
          <cell r="AV1508" t="str">
            <v/>
          </cell>
          <cell r="AW1508">
            <v>150000000</v>
          </cell>
          <cell r="AX1508">
            <v>68492146</v>
          </cell>
          <cell r="AY1508">
            <v>0</v>
          </cell>
          <cell r="AZ1508">
            <v>0</v>
          </cell>
          <cell r="BA1508">
            <v>218492146</v>
          </cell>
          <cell r="BB1508">
            <v>151894504.09</v>
          </cell>
          <cell r="BC1508">
            <v>48937998.420000002</v>
          </cell>
          <cell r="BD1508">
            <v>71100</v>
          </cell>
          <cell r="BE1508">
            <v>0</v>
          </cell>
          <cell r="BF1508">
            <v>200903602.50999999</v>
          </cell>
          <cell r="BG1508">
            <v>0.81773732956057832</v>
          </cell>
          <cell r="BH1508" t="str">
            <v/>
          </cell>
        </row>
        <row r="1509">
          <cell r="A1509" t="str">
            <v>2100-259</v>
          </cell>
          <cell r="B1509" t="str">
            <v xml:space="preserve">CHAPARRAL-SIEMENS-AMOYA                           </v>
          </cell>
          <cell r="C1509">
            <v>0</v>
          </cell>
          <cell r="D1509">
            <v>0</v>
          </cell>
          <cell r="E1509">
            <v>0</v>
          </cell>
          <cell r="F1509">
            <v>11151986</v>
          </cell>
          <cell r="G1509">
            <v>0</v>
          </cell>
          <cell r="H1509">
            <v>0</v>
          </cell>
          <cell r="I1509">
            <v>0</v>
          </cell>
          <cell r="J1509">
            <v>0</v>
          </cell>
          <cell r="K1509">
            <v>0</v>
          </cell>
          <cell r="L1509">
            <v>0</v>
          </cell>
          <cell r="M1509">
            <v>65000000</v>
          </cell>
          <cell r="N1509">
            <v>0</v>
          </cell>
          <cell r="O1509">
            <v>76151986</v>
          </cell>
          <cell r="P1509">
            <v>0</v>
          </cell>
          <cell r="Q1509">
            <v>1659085</v>
          </cell>
          <cell r="R1509">
            <v>0</v>
          </cell>
          <cell r="S1509">
            <v>31387868</v>
          </cell>
          <cell r="T1509">
            <v>480533</v>
          </cell>
          <cell r="U1509">
            <v>906392</v>
          </cell>
          <cell r="V1509">
            <v>0</v>
          </cell>
          <cell r="W1509">
            <v>0</v>
          </cell>
          <cell r="X1509">
            <v>0</v>
          </cell>
          <cell r="Y1509">
            <v>7600</v>
          </cell>
          <cell r="Z1509">
            <v>1706869</v>
          </cell>
          <cell r="AA1509">
            <v>-1703369</v>
          </cell>
          <cell r="AB1509">
            <v>34444978</v>
          </cell>
          <cell r="AC1509">
            <v>0</v>
          </cell>
          <cell r="AD1509">
            <v>0</v>
          </cell>
          <cell r="AE1509">
            <v>0</v>
          </cell>
          <cell r="AF1509">
            <v>0</v>
          </cell>
          <cell r="AG1509">
            <v>0</v>
          </cell>
          <cell r="AH1509">
            <v>0</v>
          </cell>
          <cell r="AI1509">
            <v>0</v>
          </cell>
          <cell r="AJ1509">
            <v>0</v>
          </cell>
          <cell r="AK1509">
            <v>0</v>
          </cell>
          <cell r="AL1509">
            <v>0</v>
          </cell>
          <cell r="AM1509">
            <v>0</v>
          </cell>
          <cell r="AN1509">
            <v>0</v>
          </cell>
          <cell r="AO1509">
            <v>0</v>
          </cell>
          <cell r="AP1509">
            <v>0</v>
          </cell>
          <cell r="AQ1509">
            <v>438156269</v>
          </cell>
          <cell r="AR1509">
            <v>368526289</v>
          </cell>
          <cell r="AS1509" t="e">
            <v>#REF!</v>
          </cell>
          <cell r="AU1509">
            <v>860031028</v>
          </cell>
          <cell r="AV1509" t="str">
            <v xml:space="preserve">SIEMENS S.A.                            </v>
          </cell>
          <cell r="AW1509">
            <v>0</v>
          </cell>
          <cell r="AX1509">
            <v>228747912</v>
          </cell>
          <cell r="AY1509">
            <v>0</v>
          </cell>
          <cell r="AZ1509">
            <v>439494624</v>
          </cell>
          <cell r="BA1509">
            <v>668242536</v>
          </cell>
          <cell r="BB1509">
            <v>0</v>
          </cell>
          <cell r="BC1509">
            <v>10960782</v>
          </cell>
          <cell r="BD1509">
            <v>15000</v>
          </cell>
          <cell r="BE1509">
            <v>439494877.06999999</v>
          </cell>
          <cell r="BF1509">
            <v>450470659.06999999</v>
          </cell>
          <cell r="BG1509">
            <v>0.84108414069045312</v>
          </cell>
          <cell r="BH1509">
            <v>0.45231884037797782</v>
          </cell>
          <cell r="BI1509" t="str">
            <v>Amortizacion 2014 Mail abr 3 de 2014</v>
          </cell>
        </row>
        <row r="1510">
          <cell r="A1510" t="str">
            <v>2100-265</v>
          </cell>
          <cell r="B1510" t="str">
            <v xml:space="preserve">AIU-BTA-CONINSA-COLSUBSID                         </v>
          </cell>
          <cell r="C1510">
            <v>0</v>
          </cell>
          <cell r="D1510">
            <v>58214600</v>
          </cell>
          <cell r="E1510">
            <v>0</v>
          </cell>
          <cell r="F1510">
            <v>0</v>
          </cell>
          <cell r="G1510">
            <v>0</v>
          </cell>
          <cell r="H1510">
            <v>0</v>
          </cell>
          <cell r="I1510">
            <v>8364522</v>
          </cell>
          <cell r="J1510">
            <v>0</v>
          </cell>
          <cell r="K1510">
            <v>0</v>
          </cell>
          <cell r="L1510">
            <v>0</v>
          </cell>
          <cell r="M1510">
            <v>0</v>
          </cell>
          <cell r="N1510">
            <v>0</v>
          </cell>
          <cell r="O1510">
            <v>66579122</v>
          </cell>
          <cell r="P1510">
            <v>0</v>
          </cell>
          <cell r="Q1510">
            <v>0</v>
          </cell>
          <cell r="R1510">
            <v>51597422</v>
          </cell>
          <cell r="S1510">
            <v>0</v>
          </cell>
          <cell r="T1510">
            <v>477665</v>
          </cell>
          <cell r="U1510">
            <v>0</v>
          </cell>
          <cell r="V1510">
            <v>0</v>
          </cell>
          <cell r="W1510">
            <v>0</v>
          </cell>
          <cell r="X1510">
            <v>3439194</v>
          </cell>
          <cell r="Y1510">
            <v>503630</v>
          </cell>
          <cell r="Z1510">
            <v>22272</v>
          </cell>
          <cell r="AA1510">
            <v>0</v>
          </cell>
          <cell r="AB1510">
            <v>56040183</v>
          </cell>
          <cell r="AC1510">
            <v>0</v>
          </cell>
          <cell r="AD1510">
            <v>0</v>
          </cell>
          <cell r="AE1510">
            <v>0</v>
          </cell>
          <cell r="AF1510">
            <v>0</v>
          </cell>
          <cell r="AG1510">
            <v>0</v>
          </cell>
          <cell r="AH1510">
            <v>0</v>
          </cell>
          <cell r="AI1510">
            <v>0</v>
          </cell>
          <cell r="AJ1510">
            <v>0</v>
          </cell>
          <cell r="AK1510">
            <v>0</v>
          </cell>
          <cell r="AL1510">
            <v>0</v>
          </cell>
          <cell r="AM1510">
            <v>0</v>
          </cell>
          <cell r="AN1510">
            <v>0</v>
          </cell>
          <cell r="AO1510">
            <v>0</v>
          </cell>
          <cell r="AP1510">
            <v>85380497.590000004</v>
          </cell>
          <cell r="AQ1510">
            <v>756614522</v>
          </cell>
          <cell r="AR1510">
            <v>645726826.27999997</v>
          </cell>
          <cell r="AS1510" t="e">
            <v>#REF!</v>
          </cell>
          <cell r="AU1510" t="str">
            <v/>
          </cell>
          <cell r="AV1510" t="str">
            <v/>
          </cell>
          <cell r="AW1510">
            <v>22124774</v>
          </cell>
          <cell r="AX1510">
            <v>818922559.08000004</v>
          </cell>
          <cell r="AY1510">
            <v>331618454</v>
          </cell>
          <cell r="AZ1510">
            <v>98498458</v>
          </cell>
          <cell r="BA1510">
            <v>1271164245.0799999</v>
          </cell>
          <cell r="BB1510">
            <v>128886171.87</v>
          </cell>
          <cell r="BC1510">
            <v>732250284.57000005</v>
          </cell>
          <cell r="BD1510">
            <v>287484597.80000001</v>
          </cell>
          <cell r="BE1510">
            <v>0</v>
          </cell>
          <cell r="BF1510">
            <v>1148621054.24</v>
          </cell>
          <cell r="BG1510">
            <v>0.85344228468297889</v>
          </cell>
          <cell r="BH1510">
            <v>0.84170805076101785</v>
          </cell>
          <cell r="BI1510" t="str">
            <v>Amortizacion 2014 Mail abr 3 de 2014</v>
          </cell>
        </row>
        <row r="1511">
          <cell r="A1511" t="str">
            <v>2100-268</v>
          </cell>
          <cell r="B1511" t="str">
            <v xml:space="preserve">BTA-HVAC CONSULTING                               </v>
          </cell>
          <cell r="C1511">
            <v>0</v>
          </cell>
          <cell r="D1511">
            <v>0</v>
          </cell>
          <cell r="E1511">
            <v>0</v>
          </cell>
          <cell r="F1511">
            <v>0</v>
          </cell>
          <cell r="G1511">
            <v>0</v>
          </cell>
          <cell r="H1511">
            <v>0</v>
          </cell>
          <cell r="I1511">
            <v>0</v>
          </cell>
          <cell r="J1511">
            <v>0</v>
          </cell>
          <cell r="K1511">
            <v>0</v>
          </cell>
          <cell r="L1511">
            <v>0</v>
          </cell>
          <cell r="M1511">
            <v>0</v>
          </cell>
          <cell r="N1511">
            <v>0</v>
          </cell>
          <cell r="O1511">
            <v>0</v>
          </cell>
          <cell r="P1511">
            <v>0</v>
          </cell>
          <cell r="Q1511">
            <v>0</v>
          </cell>
          <cell r="R1511">
            <v>0</v>
          </cell>
          <cell r="S1511">
            <v>0</v>
          </cell>
          <cell r="T1511">
            <v>0</v>
          </cell>
          <cell r="U1511">
            <v>0</v>
          </cell>
          <cell r="V1511">
            <v>0</v>
          </cell>
          <cell r="W1511">
            <v>0</v>
          </cell>
          <cell r="X1511">
            <v>0</v>
          </cell>
          <cell r="Y1511">
            <v>0</v>
          </cell>
          <cell r="Z1511">
            <v>0</v>
          </cell>
          <cell r="AA1511">
            <v>0</v>
          </cell>
          <cell r="AB1511">
            <v>0</v>
          </cell>
          <cell r="AC1511">
            <v>0</v>
          </cell>
          <cell r="AD1511">
            <v>0</v>
          </cell>
          <cell r="AE1511">
            <v>0</v>
          </cell>
          <cell r="AF1511">
            <v>0</v>
          </cell>
          <cell r="AG1511">
            <v>0</v>
          </cell>
          <cell r="AH1511">
            <v>0</v>
          </cell>
          <cell r="AI1511">
            <v>0</v>
          </cell>
          <cell r="AJ1511">
            <v>0</v>
          </cell>
          <cell r="AK1511">
            <v>0</v>
          </cell>
          <cell r="AL1511">
            <v>0</v>
          </cell>
          <cell r="AM1511">
            <v>0</v>
          </cell>
          <cell r="AN1511">
            <v>0</v>
          </cell>
          <cell r="AO1511">
            <v>0</v>
          </cell>
          <cell r="AP1511">
            <v>0</v>
          </cell>
          <cell r="AQ1511">
            <v>2445818</v>
          </cell>
          <cell r="AR1511">
            <v>2021890</v>
          </cell>
          <cell r="AS1511" t="e">
            <v>#REF!</v>
          </cell>
          <cell r="AU1511" t="str">
            <v/>
          </cell>
          <cell r="AV1511" t="str">
            <v/>
          </cell>
          <cell r="AW1511">
            <v>0</v>
          </cell>
          <cell r="AX1511">
            <v>5500945</v>
          </cell>
          <cell r="AY1511">
            <v>0</v>
          </cell>
          <cell r="AZ1511">
            <v>0</v>
          </cell>
          <cell r="BA1511">
            <v>5500945</v>
          </cell>
          <cell r="BB1511">
            <v>2062788</v>
          </cell>
          <cell r="BC1511">
            <v>1973768</v>
          </cell>
          <cell r="BD1511">
            <v>0</v>
          </cell>
          <cell r="BE1511">
            <v>0</v>
          </cell>
          <cell r="BF1511">
            <v>4036556</v>
          </cell>
          <cell r="BG1511">
            <v>0.82667230349927923</v>
          </cell>
          <cell r="BH1511" t="str">
            <v/>
          </cell>
        </row>
        <row r="1512">
          <cell r="A1512" t="str">
            <v>2100-274</v>
          </cell>
          <cell r="B1512" t="str">
            <v xml:space="preserve">AIU-BTA-CALIMA INV LA 14                          </v>
          </cell>
          <cell r="C1512">
            <v>0</v>
          </cell>
          <cell r="D1512">
            <v>0</v>
          </cell>
          <cell r="E1512">
            <v>0</v>
          </cell>
          <cell r="F1512">
            <v>0</v>
          </cell>
          <cell r="G1512">
            <v>0</v>
          </cell>
          <cell r="H1512">
            <v>0</v>
          </cell>
          <cell r="I1512">
            <v>0</v>
          </cell>
          <cell r="J1512">
            <v>0</v>
          </cell>
          <cell r="K1512">
            <v>0</v>
          </cell>
          <cell r="L1512">
            <v>0</v>
          </cell>
          <cell r="M1512">
            <v>0</v>
          </cell>
          <cell r="N1512">
            <v>0</v>
          </cell>
          <cell r="O1512">
            <v>0</v>
          </cell>
          <cell r="P1512">
            <v>0</v>
          </cell>
          <cell r="Q1512">
            <v>0</v>
          </cell>
          <cell r="R1512">
            <v>0</v>
          </cell>
          <cell r="S1512">
            <v>0</v>
          </cell>
          <cell r="T1512">
            <v>0</v>
          </cell>
          <cell r="U1512">
            <v>0</v>
          </cell>
          <cell r="V1512">
            <v>0</v>
          </cell>
          <cell r="W1512">
            <v>2898389</v>
          </cell>
          <cell r="X1512">
            <v>0</v>
          </cell>
          <cell r="Y1512">
            <v>0</v>
          </cell>
          <cell r="Z1512">
            <v>0</v>
          </cell>
          <cell r="AA1512">
            <v>0</v>
          </cell>
          <cell r="AB1512">
            <v>2898389</v>
          </cell>
          <cell r="AC1512">
            <v>0</v>
          </cell>
          <cell r="AD1512">
            <v>0</v>
          </cell>
          <cell r="AE1512">
            <v>0</v>
          </cell>
          <cell r="AF1512">
            <v>0</v>
          </cell>
          <cell r="AG1512">
            <v>0</v>
          </cell>
          <cell r="AH1512">
            <v>0</v>
          </cell>
          <cell r="AI1512">
            <v>0</v>
          </cell>
          <cell r="AJ1512">
            <v>0</v>
          </cell>
          <cell r="AK1512">
            <v>0</v>
          </cell>
          <cell r="AL1512">
            <v>0</v>
          </cell>
          <cell r="AM1512">
            <v>0</v>
          </cell>
          <cell r="AN1512">
            <v>0</v>
          </cell>
          <cell r="AO1512">
            <v>0</v>
          </cell>
          <cell r="AP1512">
            <v>0</v>
          </cell>
          <cell r="AQ1512">
            <v>1882415488.8</v>
          </cell>
          <cell r="AR1512">
            <v>1598460084</v>
          </cell>
          <cell r="AS1512" t="e">
            <v>#REF!</v>
          </cell>
          <cell r="AU1512">
            <v>890325060</v>
          </cell>
          <cell r="AV1512" t="str">
            <v xml:space="preserve">INVERSIONES LA 14 S.A.                  </v>
          </cell>
          <cell r="AW1512">
            <v>0</v>
          </cell>
          <cell r="AX1512">
            <v>1183038281</v>
          </cell>
          <cell r="AY1512">
            <v>559152000</v>
          </cell>
          <cell r="AZ1512">
            <v>118837460</v>
          </cell>
          <cell r="BA1512">
            <v>1861027741</v>
          </cell>
          <cell r="BB1512">
            <v>0</v>
          </cell>
          <cell r="BC1512">
            <v>1109238967.74</v>
          </cell>
          <cell r="BD1512">
            <v>356961310.68000001</v>
          </cell>
          <cell r="BE1512">
            <v>85217430.599999994</v>
          </cell>
          <cell r="BF1512">
            <v>1551417709.02</v>
          </cell>
          <cell r="BG1512">
            <v>0.84915370358484699</v>
          </cell>
          <cell r="BH1512" t="str">
            <v/>
          </cell>
          <cell r="BI1512" t="str">
            <v>Contrato cerrado Amortizacion 2014 Mail abr 3 de 2014</v>
          </cell>
        </row>
        <row r="1513">
          <cell r="A1513" t="str">
            <v>2100-281</v>
          </cell>
          <cell r="B1513" t="str">
            <v xml:space="preserve">AIU BTA-HOSP MILITAR CONS                         </v>
          </cell>
          <cell r="C1513">
            <v>0</v>
          </cell>
          <cell r="D1513">
            <v>0</v>
          </cell>
          <cell r="E1513">
            <v>0</v>
          </cell>
          <cell r="F1513">
            <v>0</v>
          </cell>
          <cell r="G1513">
            <v>0</v>
          </cell>
          <cell r="H1513">
            <v>0</v>
          </cell>
          <cell r="I1513">
            <v>0</v>
          </cell>
          <cell r="J1513">
            <v>0</v>
          </cell>
          <cell r="K1513">
            <v>0</v>
          </cell>
          <cell r="L1513">
            <v>0</v>
          </cell>
          <cell r="M1513">
            <v>0</v>
          </cell>
          <cell r="N1513">
            <v>330652124</v>
          </cell>
          <cell r="O1513">
            <v>330652124</v>
          </cell>
          <cell r="P1513">
            <v>0</v>
          </cell>
          <cell r="Q1513">
            <v>0</v>
          </cell>
          <cell r="R1513">
            <v>0</v>
          </cell>
          <cell r="S1513">
            <v>0</v>
          </cell>
          <cell r="T1513">
            <v>114542802.72999999</v>
          </cell>
          <cell r="U1513">
            <v>0</v>
          </cell>
          <cell r="V1513">
            <v>0</v>
          </cell>
          <cell r="W1513">
            <v>0</v>
          </cell>
          <cell r="X1513">
            <v>0</v>
          </cell>
          <cell r="Y1513">
            <v>0</v>
          </cell>
          <cell r="Z1513">
            <v>0</v>
          </cell>
          <cell r="AA1513">
            <v>2639430</v>
          </cell>
          <cell r="AB1513">
            <v>117182232.72999999</v>
          </cell>
          <cell r="AC1513">
            <v>0</v>
          </cell>
          <cell r="AD1513">
            <v>0</v>
          </cell>
          <cell r="AE1513">
            <v>0</v>
          </cell>
          <cell r="AF1513">
            <v>0</v>
          </cell>
          <cell r="AG1513">
            <v>0</v>
          </cell>
          <cell r="AH1513">
            <v>0</v>
          </cell>
          <cell r="AI1513">
            <v>0</v>
          </cell>
          <cell r="AJ1513">
            <v>2817234</v>
          </cell>
          <cell r="AK1513">
            <v>0</v>
          </cell>
          <cell r="AL1513">
            <v>0</v>
          </cell>
          <cell r="AM1513">
            <v>0</v>
          </cell>
          <cell r="AN1513">
            <v>2817234</v>
          </cell>
          <cell r="AO1513">
            <v>0</v>
          </cell>
          <cell r="AP1513">
            <v>0</v>
          </cell>
          <cell r="AQ1513">
            <v>1088492851.45</v>
          </cell>
          <cell r="AR1513">
            <v>932596622</v>
          </cell>
          <cell r="AS1513" t="e">
            <v>#REF!</v>
          </cell>
          <cell r="AU1513" t="str">
            <v/>
          </cell>
          <cell r="AV1513" t="str">
            <v/>
          </cell>
          <cell r="AW1513">
            <v>0</v>
          </cell>
          <cell r="AX1513">
            <v>0</v>
          </cell>
          <cell r="AY1513">
            <v>89495614</v>
          </cell>
          <cell r="AZ1513">
            <v>215812970</v>
          </cell>
          <cell r="BA1513">
            <v>305308584</v>
          </cell>
          <cell r="BB1513">
            <v>0</v>
          </cell>
          <cell r="BC1513">
            <v>0</v>
          </cell>
          <cell r="BD1513">
            <v>76947613.400000006</v>
          </cell>
          <cell r="BE1513">
            <v>175064813</v>
          </cell>
          <cell r="BF1513">
            <v>252012426.40000001</v>
          </cell>
          <cell r="BG1513">
            <v>0.85677790236074769</v>
          </cell>
          <cell r="BH1513">
            <v>0.35439733854544964</v>
          </cell>
          <cell r="BI1513" t="str">
            <v>Amortizacion 2014 Mail abr 3 de 2014</v>
          </cell>
        </row>
        <row r="1514">
          <cell r="A1514" t="str">
            <v>2100-282</v>
          </cell>
          <cell r="B1514" t="str">
            <v xml:space="preserve">AIU-ARAU-HOSP SN VICENTE                          </v>
          </cell>
          <cell r="C1514">
            <v>0</v>
          </cell>
          <cell r="D1514">
            <v>0</v>
          </cell>
          <cell r="E1514">
            <v>0</v>
          </cell>
          <cell r="F1514">
            <v>0</v>
          </cell>
          <cell r="G1514">
            <v>0</v>
          </cell>
          <cell r="H1514">
            <v>0</v>
          </cell>
          <cell r="I1514">
            <v>0</v>
          </cell>
          <cell r="J1514">
            <v>0</v>
          </cell>
          <cell r="K1514">
            <v>0</v>
          </cell>
          <cell r="L1514">
            <v>0</v>
          </cell>
          <cell r="M1514">
            <v>0</v>
          </cell>
          <cell r="N1514">
            <v>0</v>
          </cell>
          <cell r="O1514">
            <v>0</v>
          </cell>
          <cell r="P1514">
            <v>0</v>
          </cell>
          <cell r="Q1514">
            <v>0</v>
          </cell>
          <cell r="R1514">
            <v>0</v>
          </cell>
          <cell r="S1514">
            <v>0</v>
          </cell>
          <cell r="T1514">
            <v>0</v>
          </cell>
          <cell r="U1514">
            <v>0</v>
          </cell>
          <cell r="V1514">
            <v>0</v>
          </cell>
          <cell r="W1514">
            <v>0</v>
          </cell>
          <cell r="X1514">
            <v>0</v>
          </cell>
          <cell r="Y1514">
            <v>0</v>
          </cell>
          <cell r="Z1514">
            <v>0</v>
          </cell>
          <cell r="AA1514">
            <v>0</v>
          </cell>
          <cell r="AB1514">
            <v>0</v>
          </cell>
          <cell r="AC1514">
            <v>98948978.189999998</v>
          </cell>
          <cell r="AD1514">
            <v>0</v>
          </cell>
          <cell r="AE1514">
            <v>0</v>
          </cell>
          <cell r="AF1514">
            <v>0</v>
          </cell>
          <cell r="AG1514">
            <v>0</v>
          </cell>
          <cell r="AH1514">
            <v>0</v>
          </cell>
          <cell r="AI1514">
            <v>0</v>
          </cell>
          <cell r="AJ1514">
            <v>0</v>
          </cell>
          <cell r="AK1514">
            <v>0</v>
          </cell>
          <cell r="AL1514">
            <v>0</v>
          </cell>
          <cell r="AM1514">
            <v>0</v>
          </cell>
          <cell r="AN1514">
            <v>0</v>
          </cell>
          <cell r="AO1514">
            <v>0</v>
          </cell>
          <cell r="AP1514">
            <v>0</v>
          </cell>
          <cell r="AQ1514">
            <v>2124741566</v>
          </cell>
          <cell r="AR1514">
            <v>1637295956</v>
          </cell>
          <cell r="AS1514" t="e">
            <v>#REF!</v>
          </cell>
          <cell r="AU1514" t="str">
            <v/>
          </cell>
          <cell r="AV1514" t="str">
            <v/>
          </cell>
          <cell r="AW1514">
            <v>0</v>
          </cell>
          <cell r="AX1514">
            <v>95175614</v>
          </cell>
          <cell r="AY1514">
            <v>1419761974</v>
          </cell>
          <cell r="AZ1514">
            <v>297454016</v>
          </cell>
          <cell r="BA1514">
            <v>1812391604</v>
          </cell>
          <cell r="BB1514">
            <v>0</v>
          </cell>
          <cell r="BC1514">
            <v>79760310.799999997</v>
          </cell>
          <cell r="BD1514">
            <v>1091958888.8599999</v>
          </cell>
          <cell r="BE1514">
            <v>225200000</v>
          </cell>
          <cell r="BF1514">
            <v>1396919199.6599998</v>
          </cell>
          <cell r="BG1514">
            <v>0.7705859301667185</v>
          </cell>
          <cell r="BH1514" t="str">
            <v/>
          </cell>
          <cell r="BI1514" t="str">
            <v xml:space="preserve">VIGENTE 2013 MCJ mail hidelman feb 5 2013 pasar $4.000 de 61 a 1420 </v>
          </cell>
        </row>
        <row r="1515">
          <cell r="A1515" t="str">
            <v>2100-283</v>
          </cell>
          <cell r="B1515" t="str">
            <v xml:space="preserve">AIU-BTA-CHAIRAMA                                  </v>
          </cell>
          <cell r="C1515">
            <v>0</v>
          </cell>
          <cell r="D1515">
            <v>0</v>
          </cell>
          <cell r="E1515">
            <v>0</v>
          </cell>
          <cell r="F1515">
            <v>0</v>
          </cell>
          <cell r="G1515">
            <v>0</v>
          </cell>
          <cell r="H1515">
            <v>0</v>
          </cell>
          <cell r="I1515">
            <v>0</v>
          </cell>
          <cell r="J1515">
            <v>0</v>
          </cell>
          <cell r="K1515">
            <v>0</v>
          </cell>
          <cell r="L1515">
            <v>0</v>
          </cell>
          <cell r="M1515">
            <v>0</v>
          </cell>
          <cell r="N1515">
            <v>0</v>
          </cell>
          <cell r="O1515">
            <v>0</v>
          </cell>
          <cell r="P1515">
            <v>0</v>
          </cell>
          <cell r="Q1515">
            <v>0</v>
          </cell>
          <cell r="R1515">
            <v>0</v>
          </cell>
          <cell r="S1515">
            <v>0</v>
          </cell>
          <cell r="T1515">
            <v>0</v>
          </cell>
          <cell r="U1515">
            <v>0</v>
          </cell>
          <cell r="V1515">
            <v>0</v>
          </cell>
          <cell r="W1515">
            <v>0</v>
          </cell>
          <cell r="X1515">
            <v>0</v>
          </cell>
          <cell r="Y1515">
            <v>0</v>
          </cell>
          <cell r="Z1515">
            <v>0</v>
          </cell>
          <cell r="AA1515">
            <v>0</v>
          </cell>
          <cell r="AB1515">
            <v>0</v>
          </cell>
          <cell r="AC1515">
            <v>0</v>
          </cell>
          <cell r="AD1515">
            <v>0</v>
          </cell>
          <cell r="AE1515">
            <v>0</v>
          </cell>
          <cell r="AF1515">
            <v>0</v>
          </cell>
          <cell r="AG1515">
            <v>0</v>
          </cell>
          <cell r="AH1515">
            <v>0</v>
          </cell>
          <cell r="AI1515">
            <v>0</v>
          </cell>
          <cell r="AJ1515">
            <v>0</v>
          </cell>
          <cell r="AK1515">
            <v>0</v>
          </cell>
          <cell r="AL1515">
            <v>0</v>
          </cell>
          <cell r="AM1515">
            <v>0</v>
          </cell>
          <cell r="AN1515">
            <v>0</v>
          </cell>
          <cell r="AO1515">
            <v>0</v>
          </cell>
          <cell r="AP1515">
            <v>0</v>
          </cell>
          <cell r="AQ1515">
            <v>5758406.4000000004</v>
          </cell>
          <cell r="AR1515">
            <v>4114152</v>
          </cell>
          <cell r="AS1515" t="e">
            <v>#REF!</v>
          </cell>
          <cell r="AU1515" t="str">
            <v/>
          </cell>
          <cell r="AV1515" t="str">
            <v/>
          </cell>
          <cell r="AW1515">
            <v>0</v>
          </cell>
          <cell r="AX1515">
            <v>5758406</v>
          </cell>
          <cell r="AY1515">
            <v>0</v>
          </cell>
          <cell r="AZ1515">
            <v>0</v>
          </cell>
          <cell r="BA1515">
            <v>5758406</v>
          </cell>
          <cell r="BB1515">
            <v>0</v>
          </cell>
          <cell r="BC1515">
            <v>3124325.58</v>
          </cell>
          <cell r="BD1515">
            <v>0</v>
          </cell>
          <cell r="BE1515">
            <v>0</v>
          </cell>
          <cell r="BF1515">
            <v>3124325.58</v>
          </cell>
          <cell r="BG1515">
            <v>0.71446016731295658</v>
          </cell>
          <cell r="BH1515" t="str">
            <v/>
          </cell>
          <cell r="BI1515" t="str">
            <v>Mail HIDELMAN ago 13/13 trasladar al costo el saldo de la 1420</v>
          </cell>
        </row>
        <row r="1516">
          <cell r="A1516" t="str">
            <v>2100-285</v>
          </cell>
          <cell r="B1516" t="str">
            <v xml:space="preserve">BTA-HOT LA FONTANA-STELAR                         </v>
          </cell>
          <cell r="C1516">
            <v>0</v>
          </cell>
          <cell r="D1516">
            <v>0</v>
          </cell>
          <cell r="E1516">
            <v>0</v>
          </cell>
          <cell r="F1516">
            <v>0</v>
          </cell>
          <cell r="G1516">
            <v>0</v>
          </cell>
          <cell r="H1516">
            <v>0</v>
          </cell>
          <cell r="I1516">
            <v>0</v>
          </cell>
          <cell r="J1516">
            <v>0</v>
          </cell>
          <cell r="K1516">
            <v>0</v>
          </cell>
          <cell r="L1516">
            <v>0</v>
          </cell>
          <cell r="M1516">
            <v>0</v>
          </cell>
          <cell r="N1516">
            <v>0</v>
          </cell>
          <cell r="O1516">
            <v>0</v>
          </cell>
          <cell r="P1516">
            <v>0</v>
          </cell>
          <cell r="Q1516">
            <v>0</v>
          </cell>
          <cell r="R1516">
            <v>0</v>
          </cell>
          <cell r="S1516">
            <v>0</v>
          </cell>
          <cell r="T1516">
            <v>0</v>
          </cell>
          <cell r="U1516">
            <v>0</v>
          </cell>
          <cell r="V1516">
            <v>0</v>
          </cell>
          <cell r="W1516">
            <v>0</v>
          </cell>
          <cell r="X1516">
            <v>0</v>
          </cell>
          <cell r="Y1516">
            <v>0</v>
          </cell>
          <cell r="Z1516">
            <v>0</v>
          </cell>
          <cell r="AA1516">
            <v>0</v>
          </cell>
          <cell r="AB1516">
            <v>0</v>
          </cell>
          <cell r="AC1516">
            <v>0</v>
          </cell>
          <cell r="AD1516">
            <v>0</v>
          </cell>
          <cell r="AE1516">
            <v>0</v>
          </cell>
          <cell r="AF1516">
            <v>0</v>
          </cell>
          <cell r="AG1516">
            <v>0</v>
          </cell>
          <cell r="AH1516">
            <v>0</v>
          </cell>
          <cell r="AI1516">
            <v>0</v>
          </cell>
          <cell r="AJ1516">
            <v>0</v>
          </cell>
          <cell r="AK1516">
            <v>0</v>
          </cell>
          <cell r="AL1516">
            <v>0</v>
          </cell>
          <cell r="AM1516">
            <v>0</v>
          </cell>
          <cell r="AN1516">
            <v>0</v>
          </cell>
          <cell r="AO1516">
            <v>0</v>
          </cell>
          <cell r="AP1516">
            <v>0</v>
          </cell>
          <cell r="AQ1516">
            <v>36324410</v>
          </cell>
          <cell r="AR1516">
            <v>25945727</v>
          </cell>
          <cell r="AS1516" t="e">
            <v>#REF!</v>
          </cell>
          <cell r="AU1516" t="str">
            <v/>
          </cell>
          <cell r="AV1516" t="str">
            <v/>
          </cell>
          <cell r="AW1516">
            <v>0</v>
          </cell>
          <cell r="AX1516">
            <v>0</v>
          </cell>
          <cell r="AY1516">
            <v>18222475</v>
          </cell>
          <cell r="AZ1516">
            <v>570000</v>
          </cell>
          <cell r="BA1516">
            <v>18792475</v>
          </cell>
          <cell r="BB1516">
            <v>0</v>
          </cell>
          <cell r="BC1516">
            <v>192098</v>
          </cell>
          <cell r="BD1516">
            <v>1900480</v>
          </cell>
          <cell r="BE1516">
            <v>18607871</v>
          </cell>
          <cell r="BF1516">
            <v>20700449</v>
          </cell>
          <cell r="BG1516">
            <v>0.71427800203774816</v>
          </cell>
          <cell r="BH1516" t="str">
            <v/>
          </cell>
          <cell r="BI1516" t="str">
            <v>Mail HIDELMAN ago 13/13 trasladar al costo el saldo de la 1420 VIGENTE 2012, No tendra ingresos en el 2013 la utilidad de 16MM del 2012 no fue real</v>
          </cell>
        </row>
        <row r="1517">
          <cell r="A1517" t="str">
            <v>2100-286</v>
          </cell>
          <cell r="B1517" t="str">
            <v xml:space="preserve">REC-BP EXPLORATION                                </v>
          </cell>
          <cell r="C1517">
            <v>0</v>
          </cell>
          <cell r="D1517">
            <v>0</v>
          </cell>
          <cell r="E1517">
            <v>0</v>
          </cell>
          <cell r="F1517">
            <v>0</v>
          </cell>
          <cell r="G1517">
            <v>0</v>
          </cell>
          <cell r="H1517">
            <v>0</v>
          </cell>
          <cell r="I1517">
            <v>0</v>
          </cell>
          <cell r="J1517">
            <v>0</v>
          </cell>
          <cell r="K1517">
            <v>0</v>
          </cell>
          <cell r="L1517">
            <v>0</v>
          </cell>
          <cell r="M1517">
            <v>0</v>
          </cell>
          <cell r="N1517">
            <v>0</v>
          </cell>
          <cell r="O1517">
            <v>0</v>
          </cell>
          <cell r="P1517">
            <v>0</v>
          </cell>
          <cell r="Q1517">
            <v>0</v>
          </cell>
          <cell r="R1517">
            <v>0</v>
          </cell>
          <cell r="S1517">
            <v>0</v>
          </cell>
          <cell r="T1517">
            <v>0</v>
          </cell>
          <cell r="U1517">
            <v>0</v>
          </cell>
          <cell r="V1517">
            <v>0</v>
          </cell>
          <cell r="W1517">
            <v>0</v>
          </cell>
          <cell r="X1517">
            <v>0</v>
          </cell>
          <cell r="Y1517">
            <v>0</v>
          </cell>
          <cell r="Z1517">
            <v>0</v>
          </cell>
          <cell r="AA1517">
            <v>0</v>
          </cell>
          <cell r="AB1517">
            <v>0</v>
          </cell>
          <cell r="AC1517">
            <v>0</v>
          </cell>
          <cell r="AD1517">
            <v>0</v>
          </cell>
          <cell r="AE1517">
            <v>0</v>
          </cell>
          <cell r="AF1517">
            <v>0</v>
          </cell>
          <cell r="AG1517">
            <v>0</v>
          </cell>
          <cell r="AH1517">
            <v>0</v>
          </cell>
          <cell r="AI1517">
            <v>0</v>
          </cell>
          <cell r="AJ1517">
            <v>0</v>
          </cell>
          <cell r="AK1517">
            <v>0</v>
          </cell>
          <cell r="AL1517">
            <v>0</v>
          </cell>
          <cell r="AM1517">
            <v>0</v>
          </cell>
          <cell r="AN1517">
            <v>0</v>
          </cell>
          <cell r="AO1517">
            <v>0</v>
          </cell>
          <cell r="AP1517">
            <v>0</v>
          </cell>
          <cell r="AQ1517">
            <v>140977054.69999999</v>
          </cell>
          <cell r="AR1517">
            <v>104718032</v>
          </cell>
          <cell r="AS1517" t="e">
            <v>#REF!</v>
          </cell>
          <cell r="AU1517" t="str">
            <v/>
          </cell>
          <cell r="AV1517" t="str">
            <v/>
          </cell>
          <cell r="AW1517">
            <v>0</v>
          </cell>
          <cell r="AX1517">
            <v>0</v>
          </cell>
          <cell r="AY1517">
            <v>121364814</v>
          </cell>
          <cell r="AZ1517">
            <v>0</v>
          </cell>
          <cell r="BA1517">
            <v>121364814</v>
          </cell>
          <cell r="BB1517">
            <v>0</v>
          </cell>
          <cell r="BC1517">
            <v>49169769.659999996</v>
          </cell>
          <cell r="BD1517">
            <v>52137191.140000001</v>
          </cell>
          <cell r="BE1517">
            <v>0</v>
          </cell>
          <cell r="BF1517">
            <v>101306960.8</v>
          </cell>
          <cell r="BG1517">
            <v>0.74280195612570143</v>
          </cell>
          <cell r="BH1517" t="str">
            <v/>
          </cell>
          <cell r="BI1517" t="str">
            <v>Finalizado 2011</v>
          </cell>
        </row>
        <row r="1518">
          <cell r="A1518" t="str">
            <v>2100-287</v>
          </cell>
          <cell r="B1518" t="str">
            <v xml:space="preserve">AIU-BMEJA-INSURCOL-ECPETR                         </v>
          </cell>
          <cell r="C1518">
            <v>0</v>
          </cell>
          <cell r="D1518">
            <v>0</v>
          </cell>
          <cell r="E1518">
            <v>0</v>
          </cell>
          <cell r="F1518">
            <v>0</v>
          </cell>
          <cell r="G1518">
            <v>0</v>
          </cell>
          <cell r="H1518">
            <v>0</v>
          </cell>
          <cell r="I1518">
            <v>0</v>
          </cell>
          <cell r="J1518">
            <v>0</v>
          </cell>
          <cell r="K1518">
            <v>0</v>
          </cell>
          <cell r="L1518">
            <v>0</v>
          </cell>
          <cell r="M1518">
            <v>0</v>
          </cell>
          <cell r="N1518">
            <v>0</v>
          </cell>
          <cell r="O1518">
            <v>0</v>
          </cell>
          <cell r="P1518">
            <v>0</v>
          </cell>
          <cell r="Q1518">
            <v>0</v>
          </cell>
          <cell r="R1518">
            <v>34740056</v>
          </cell>
          <cell r="S1518">
            <v>0</v>
          </cell>
          <cell r="T1518">
            <v>0</v>
          </cell>
          <cell r="U1518">
            <v>0</v>
          </cell>
          <cell r="V1518">
            <v>0</v>
          </cell>
          <cell r="W1518">
            <v>0</v>
          </cell>
          <cell r="X1518">
            <v>0</v>
          </cell>
          <cell r="Y1518">
            <v>0</v>
          </cell>
          <cell r="Z1518">
            <v>0</v>
          </cell>
          <cell r="AA1518">
            <v>0</v>
          </cell>
          <cell r="AB1518">
            <v>34740056</v>
          </cell>
          <cell r="AC1518">
            <v>0</v>
          </cell>
          <cell r="AD1518">
            <v>0</v>
          </cell>
          <cell r="AE1518">
            <v>0</v>
          </cell>
          <cell r="AF1518">
            <v>0</v>
          </cell>
          <cell r="AG1518">
            <v>0</v>
          </cell>
          <cell r="AH1518">
            <v>0</v>
          </cell>
          <cell r="AI1518">
            <v>0</v>
          </cell>
          <cell r="AJ1518">
            <v>0</v>
          </cell>
          <cell r="AK1518">
            <v>0</v>
          </cell>
          <cell r="AL1518">
            <v>0</v>
          </cell>
          <cell r="AM1518">
            <v>0</v>
          </cell>
          <cell r="AN1518">
            <v>0</v>
          </cell>
          <cell r="AO1518">
            <v>0</v>
          </cell>
          <cell r="AP1518">
            <v>0</v>
          </cell>
          <cell r="AQ1518">
            <v>5684745417.8000002</v>
          </cell>
          <cell r="AR1518">
            <v>4497516657</v>
          </cell>
          <cell r="AS1518" t="e">
            <v>#REF!</v>
          </cell>
          <cell r="AU1518" t="str">
            <v/>
          </cell>
          <cell r="AV1518" t="str">
            <v/>
          </cell>
          <cell r="AW1518">
            <v>0</v>
          </cell>
          <cell r="AX1518">
            <v>370619358</v>
          </cell>
          <cell r="AY1518">
            <v>3712819929</v>
          </cell>
          <cell r="AZ1518">
            <v>975773103</v>
          </cell>
          <cell r="BA1518">
            <v>5059212390</v>
          </cell>
          <cell r="BB1518">
            <v>0</v>
          </cell>
          <cell r="BC1518">
            <v>115593573.94</v>
          </cell>
          <cell r="BD1518">
            <v>3008519885.9299998</v>
          </cell>
          <cell r="BE1518">
            <v>975773103</v>
          </cell>
          <cell r="BF1518">
            <v>4099886562.8699999</v>
          </cell>
          <cell r="BG1518">
            <v>0.79115533352072986</v>
          </cell>
          <cell r="BH1518" t="str">
            <v/>
          </cell>
          <cell r="BI1518" t="str">
            <v>Amortizacion 2014 Mail abr 3 de 2014</v>
          </cell>
        </row>
        <row r="1519">
          <cell r="A1519" t="str">
            <v>2100-288</v>
          </cell>
          <cell r="B1519" t="str">
            <v xml:space="preserve">AIU-BTA-INV. LA 14 CALIMA                         </v>
          </cell>
          <cell r="C1519">
            <v>0</v>
          </cell>
          <cell r="D1519">
            <v>0</v>
          </cell>
          <cell r="E1519">
            <v>0</v>
          </cell>
          <cell r="F1519">
            <v>0</v>
          </cell>
          <cell r="G1519">
            <v>0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0</v>
          </cell>
          <cell r="M1519">
            <v>0</v>
          </cell>
          <cell r="N1519">
            <v>0</v>
          </cell>
          <cell r="O1519">
            <v>0</v>
          </cell>
          <cell r="P1519">
            <v>0</v>
          </cell>
          <cell r="Q1519">
            <v>0</v>
          </cell>
          <cell r="R1519">
            <v>0</v>
          </cell>
          <cell r="S1519">
            <v>0</v>
          </cell>
          <cell r="T1519">
            <v>0</v>
          </cell>
          <cell r="U1519">
            <v>0</v>
          </cell>
          <cell r="V1519">
            <v>0</v>
          </cell>
          <cell r="W1519">
            <v>0</v>
          </cell>
          <cell r="X1519">
            <v>0</v>
          </cell>
          <cell r="Y1519">
            <v>0</v>
          </cell>
          <cell r="Z1519">
            <v>0</v>
          </cell>
          <cell r="AA1519">
            <v>0</v>
          </cell>
          <cell r="AB1519">
            <v>0</v>
          </cell>
          <cell r="AC1519">
            <v>0</v>
          </cell>
          <cell r="AD1519">
            <v>0</v>
          </cell>
          <cell r="AE1519">
            <v>0</v>
          </cell>
          <cell r="AF1519">
            <v>0</v>
          </cell>
          <cell r="AG1519">
            <v>0</v>
          </cell>
          <cell r="AH1519">
            <v>0</v>
          </cell>
          <cell r="AI1519">
            <v>0</v>
          </cell>
          <cell r="AJ1519">
            <v>0</v>
          </cell>
          <cell r="AK1519">
            <v>0</v>
          </cell>
          <cell r="AL1519">
            <v>0</v>
          </cell>
          <cell r="AM1519">
            <v>0</v>
          </cell>
          <cell r="AN1519">
            <v>0</v>
          </cell>
          <cell r="AO1519">
            <v>0</v>
          </cell>
          <cell r="AP1519">
            <v>0</v>
          </cell>
          <cell r="AQ1519">
            <v>293695430.39999998</v>
          </cell>
          <cell r="AR1519">
            <v>240013654</v>
          </cell>
          <cell r="AS1519" t="e">
            <v>#REF!</v>
          </cell>
          <cell r="AU1519" t="str">
            <v/>
          </cell>
          <cell r="AV1519" t="str">
            <v/>
          </cell>
          <cell r="AW1519">
            <v>0</v>
          </cell>
          <cell r="AX1519">
            <v>0</v>
          </cell>
          <cell r="AY1519">
            <v>239899230</v>
          </cell>
          <cell r="AZ1519">
            <v>44834997</v>
          </cell>
          <cell r="BA1519">
            <v>284734227</v>
          </cell>
          <cell r="BB1519">
            <v>0</v>
          </cell>
          <cell r="BC1519">
            <v>0</v>
          </cell>
          <cell r="BD1519">
            <v>195586629.78999999</v>
          </cell>
          <cell r="BE1519">
            <v>36730602.219999999</v>
          </cell>
          <cell r="BF1519">
            <v>232317232.00999999</v>
          </cell>
          <cell r="BG1519">
            <v>0.81721957223887409</v>
          </cell>
          <cell r="BH1519" t="str">
            <v/>
          </cell>
          <cell r="BI1519" t="str">
            <v>VIGENTE 2012</v>
          </cell>
        </row>
        <row r="1520">
          <cell r="A1520" t="str">
            <v>2100-289</v>
          </cell>
          <cell r="B1520" t="str">
            <v xml:space="preserve">AIU-CUC-FDACION MARIO G.                          </v>
          </cell>
          <cell r="C1520">
            <v>0</v>
          </cell>
          <cell r="D1520">
            <v>0</v>
          </cell>
          <cell r="E1520">
            <v>0</v>
          </cell>
          <cell r="F1520">
            <v>0</v>
          </cell>
          <cell r="G1520">
            <v>0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0</v>
          </cell>
          <cell r="M1520">
            <v>0</v>
          </cell>
          <cell r="N1520">
            <v>0</v>
          </cell>
          <cell r="O1520">
            <v>0</v>
          </cell>
          <cell r="P1520">
            <v>0</v>
          </cell>
          <cell r="Q1520">
            <v>0</v>
          </cell>
          <cell r="R1520">
            <v>7703687.1200000001</v>
          </cell>
          <cell r="S1520">
            <v>0</v>
          </cell>
          <cell r="T1520">
            <v>0</v>
          </cell>
          <cell r="U1520">
            <v>0</v>
          </cell>
          <cell r="V1520">
            <v>0</v>
          </cell>
          <cell r="W1520">
            <v>0</v>
          </cell>
          <cell r="X1520">
            <v>0</v>
          </cell>
          <cell r="Y1520">
            <v>0</v>
          </cell>
          <cell r="Z1520">
            <v>0</v>
          </cell>
          <cell r="AA1520">
            <v>0</v>
          </cell>
          <cell r="AB1520">
            <v>7703687.1200000001</v>
          </cell>
          <cell r="AC1520">
            <v>0</v>
          </cell>
          <cell r="AD1520">
            <v>0</v>
          </cell>
          <cell r="AE1520">
            <v>0</v>
          </cell>
          <cell r="AF1520">
            <v>0</v>
          </cell>
          <cell r="AG1520">
            <v>0</v>
          </cell>
          <cell r="AH1520">
            <v>0</v>
          </cell>
          <cell r="AI1520">
            <v>0</v>
          </cell>
          <cell r="AJ1520">
            <v>0</v>
          </cell>
          <cell r="AK1520">
            <v>0</v>
          </cell>
          <cell r="AL1520">
            <v>0</v>
          </cell>
          <cell r="AM1520">
            <v>0</v>
          </cell>
          <cell r="AN1520">
            <v>0</v>
          </cell>
          <cell r="AO1520">
            <v>0</v>
          </cell>
          <cell r="AP1520">
            <v>0</v>
          </cell>
          <cell r="AQ1520">
            <v>317905334.39999998</v>
          </cell>
          <cell r="AR1520">
            <v>241600381</v>
          </cell>
          <cell r="AS1520" t="e">
            <v>#REF!</v>
          </cell>
          <cell r="AU1520" t="str">
            <v/>
          </cell>
          <cell r="AV1520" t="str">
            <v/>
          </cell>
          <cell r="AW1520">
            <v>0</v>
          </cell>
          <cell r="AX1520">
            <v>53571428</v>
          </cell>
          <cell r="AY1520">
            <v>264333906</v>
          </cell>
          <cell r="AZ1520">
            <v>0</v>
          </cell>
          <cell r="BA1520">
            <v>317905334</v>
          </cell>
          <cell r="BB1520">
            <v>0</v>
          </cell>
          <cell r="BC1520">
            <v>601875</v>
          </cell>
          <cell r="BD1520">
            <v>202240959.36000001</v>
          </cell>
          <cell r="BE1520">
            <v>0</v>
          </cell>
          <cell r="BF1520">
            <v>202842834.36000001</v>
          </cell>
          <cell r="BG1520">
            <v>0.75997586343112344</v>
          </cell>
          <cell r="BH1520" t="str">
            <v/>
          </cell>
          <cell r="BI1520" t="str">
            <v>Amortizacion 2014 Mail abr 3 de 2014</v>
          </cell>
        </row>
        <row r="1521">
          <cell r="A1521" t="str">
            <v>2100-294</v>
          </cell>
          <cell r="B1521" t="str">
            <v xml:space="preserve">BMEJA-INSURCOL-ARR EQ                             </v>
          </cell>
          <cell r="C1521">
            <v>0</v>
          </cell>
          <cell r="D1521">
            <v>0</v>
          </cell>
          <cell r="E1521">
            <v>0</v>
          </cell>
          <cell r="F1521">
            <v>0</v>
          </cell>
          <cell r="G1521">
            <v>0</v>
          </cell>
          <cell r="H1521">
            <v>0</v>
          </cell>
          <cell r="I1521">
            <v>0</v>
          </cell>
          <cell r="J1521">
            <v>0</v>
          </cell>
          <cell r="K1521">
            <v>0</v>
          </cell>
          <cell r="L1521">
            <v>0</v>
          </cell>
          <cell r="M1521">
            <v>0</v>
          </cell>
          <cell r="N1521">
            <v>0</v>
          </cell>
          <cell r="O1521">
            <v>0</v>
          </cell>
          <cell r="P1521">
            <v>0</v>
          </cell>
          <cell r="Q1521">
            <v>0</v>
          </cell>
          <cell r="R1521">
            <v>55114692</v>
          </cell>
          <cell r="S1521">
            <v>0</v>
          </cell>
          <cell r="T1521">
            <v>0</v>
          </cell>
          <cell r="U1521">
            <v>0</v>
          </cell>
          <cell r="V1521">
            <v>0</v>
          </cell>
          <cell r="W1521">
            <v>0</v>
          </cell>
          <cell r="X1521">
            <v>0</v>
          </cell>
          <cell r="Y1521">
            <v>0</v>
          </cell>
          <cell r="Z1521">
            <v>0</v>
          </cell>
          <cell r="AA1521">
            <v>0</v>
          </cell>
          <cell r="AB1521">
            <v>55114692</v>
          </cell>
          <cell r="AC1521">
            <v>0</v>
          </cell>
          <cell r="AD1521">
            <v>0</v>
          </cell>
          <cell r="AE1521">
            <v>0</v>
          </cell>
          <cell r="AF1521">
            <v>0</v>
          </cell>
          <cell r="AG1521">
            <v>0</v>
          </cell>
          <cell r="AH1521">
            <v>0</v>
          </cell>
          <cell r="AI1521">
            <v>0</v>
          </cell>
          <cell r="AJ1521">
            <v>0</v>
          </cell>
          <cell r="AK1521">
            <v>0</v>
          </cell>
          <cell r="AL1521">
            <v>0</v>
          </cell>
          <cell r="AM1521">
            <v>0</v>
          </cell>
          <cell r="AN1521">
            <v>0</v>
          </cell>
          <cell r="AO1521">
            <v>0</v>
          </cell>
          <cell r="AP1521">
            <v>0</v>
          </cell>
          <cell r="AQ1521">
            <v>80172414</v>
          </cell>
          <cell r="AR1521">
            <v>77323592</v>
          </cell>
          <cell r="AS1521" t="e">
            <v>#REF!</v>
          </cell>
          <cell r="AU1521" t="str">
            <v/>
          </cell>
          <cell r="AV1521" t="str">
            <v/>
          </cell>
          <cell r="AW1521">
            <v>0</v>
          </cell>
          <cell r="AX1521">
            <v>0</v>
          </cell>
          <cell r="AY1521">
            <v>165840441</v>
          </cell>
          <cell r="AZ1521">
            <v>0</v>
          </cell>
          <cell r="BA1521">
            <v>165840441</v>
          </cell>
          <cell r="BB1521">
            <v>0</v>
          </cell>
          <cell r="BC1521">
            <v>0</v>
          </cell>
          <cell r="BD1521">
            <v>60759066.009999998</v>
          </cell>
          <cell r="BE1521">
            <v>0</v>
          </cell>
          <cell r="BF1521">
            <v>60759066.009999998</v>
          </cell>
          <cell r="BG1521">
            <v>0.96446630632825903</v>
          </cell>
          <cell r="BH1521" t="str">
            <v/>
          </cell>
          <cell r="BI1521" t="str">
            <v>Amortizacion 2014 Mail abr 3 de 2014</v>
          </cell>
        </row>
        <row r="1522">
          <cell r="A1522" t="str">
            <v>2100-298</v>
          </cell>
          <cell r="B1522" t="str">
            <v xml:space="preserve">AIU-BTA-GREEN OFFIC PIJAO                         </v>
          </cell>
          <cell r="C1522">
            <v>14100000</v>
          </cell>
          <cell r="D1522">
            <v>92453958</v>
          </cell>
          <cell r="E1522">
            <v>175833062</v>
          </cell>
          <cell r="F1522">
            <v>0</v>
          </cell>
          <cell r="G1522">
            <v>0</v>
          </cell>
          <cell r="H1522">
            <v>0</v>
          </cell>
          <cell r="I1522">
            <v>0</v>
          </cell>
          <cell r="J1522">
            <v>0</v>
          </cell>
          <cell r="K1522">
            <v>89501875</v>
          </cell>
          <cell r="L1522">
            <v>0</v>
          </cell>
          <cell r="M1522">
            <v>0</v>
          </cell>
          <cell r="N1522">
            <v>0</v>
          </cell>
          <cell r="O1522">
            <v>371888895</v>
          </cell>
          <cell r="P1522">
            <v>11655841</v>
          </cell>
          <cell r="Q1522">
            <v>76152302</v>
          </cell>
          <cell r="R1522">
            <v>145717425</v>
          </cell>
          <cell r="S1522">
            <v>0</v>
          </cell>
          <cell r="T1522">
            <v>0</v>
          </cell>
          <cell r="U1522">
            <v>0</v>
          </cell>
          <cell r="V1522">
            <v>0</v>
          </cell>
          <cell r="W1522">
            <v>0</v>
          </cell>
          <cell r="X1522">
            <v>74019824</v>
          </cell>
          <cell r="Y1522">
            <v>0</v>
          </cell>
          <cell r="Z1522">
            <v>0</v>
          </cell>
          <cell r="AA1522">
            <v>0</v>
          </cell>
          <cell r="AB1522">
            <v>307545392</v>
          </cell>
          <cell r="AC1522">
            <v>142222794.77000001</v>
          </cell>
          <cell r="AD1522">
            <v>0</v>
          </cell>
          <cell r="AE1522">
            <v>0</v>
          </cell>
          <cell r="AF1522">
            <v>0</v>
          </cell>
          <cell r="AG1522">
            <v>0</v>
          </cell>
          <cell r="AH1522">
            <v>0</v>
          </cell>
          <cell r="AI1522">
            <v>1558662</v>
          </cell>
          <cell r="AJ1522">
            <v>2957655</v>
          </cell>
          <cell r="AK1522">
            <v>0</v>
          </cell>
          <cell r="AL1522">
            <v>0</v>
          </cell>
          <cell r="AM1522">
            <v>0</v>
          </cell>
          <cell r="AN1522">
            <v>4516317</v>
          </cell>
          <cell r="AO1522">
            <v>44259115</v>
          </cell>
          <cell r="AP1522">
            <v>57215421</v>
          </cell>
          <cell r="AQ1522">
            <v>1290992064.2</v>
          </cell>
          <cell r="AR1522">
            <v>1067676011</v>
          </cell>
          <cell r="AS1522" t="e">
            <v>#REF!</v>
          </cell>
          <cell r="AU1522">
            <v>860037382</v>
          </cell>
          <cell r="AV1522" t="str">
            <v>PIJAO GRUPO DE EMPRESAS CONSTRUCTORAS S.</v>
          </cell>
          <cell r="AW1522">
            <v>0</v>
          </cell>
          <cell r="AX1522">
            <v>0</v>
          </cell>
          <cell r="AY1522">
            <v>312775572</v>
          </cell>
          <cell r="AZ1522">
            <v>0</v>
          </cell>
          <cell r="BA1522">
            <v>312775572</v>
          </cell>
          <cell r="BB1522">
            <v>0</v>
          </cell>
          <cell r="BC1522">
            <v>0</v>
          </cell>
          <cell r="BD1522">
            <v>260222435.33000001</v>
          </cell>
          <cell r="BE1522">
            <v>0</v>
          </cell>
          <cell r="BF1522">
            <v>260222435.33000001</v>
          </cell>
          <cell r="BG1522">
            <v>0.82701980949946108</v>
          </cell>
          <cell r="BH1522">
            <v>0.82698191888736017</v>
          </cell>
          <cell r="BI1522" t="str">
            <v>VIGENTE 2012 Inventario en transito por 47MM zona franca Cartagena en mal estado-obra interrumpida-</v>
          </cell>
        </row>
        <row r="1523">
          <cell r="A1523" t="str">
            <v>2100-299</v>
          </cell>
          <cell r="B1523" t="str">
            <v xml:space="preserve">BTA-TELEPERFORMANCE CBIA                          </v>
          </cell>
          <cell r="C1523">
            <v>0</v>
          </cell>
          <cell r="D1523">
            <v>0</v>
          </cell>
          <cell r="E1523">
            <v>0</v>
          </cell>
          <cell r="F1523">
            <v>0</v>
          </cell>
          <cell r="G1523">
            <v>0</v>
          </cell>
          <cell r="H1523">
            <v>0</v>
          </cell>
          <cell r="I1523">
            <v>0</v>
          </cell>
          <cell r="J1523">
            <v>0</v>
          </cell>
          <cell r="K1523">
            <v>0</v>
          </cell>
          <cell r="L1523">
            <v>0</v>
          </cell>
          <cell r="M1523">
            <v>0</v>
          </cell>
          <cell r="N1523">
            <v>0</v>
          </cell>
          <cell r="O1523">
            <v>0</v>
          </cell>
          <cell r="P1523">
            <v>0</v>
          </cell>
          <cell r="Q1523">
            <v>0</v>
          </cell>
          <cell r="R1523">
            <v>0</v>
          </cell>
          <cell r="S1523">
            <v>0</v>
          </cell>
          <cell r="T1523">
            <v>0</v>
          </cell>
          <cell r="U1523">
            <v>0</v>
          </cell>
          <cell r="V1523">
            <v>0</v>
          </cell>
          <cell r="W1523">
            <v>0</v>
          </cell>
          <cell r="X1523">
            <v>0</v>
          </cell>
          <cell r="Y1523">
            <v>0</v>
          </cell>
          <cell r="Z1523">
            <v>0</v>
          </cell>
          <cell r="AA1523">
            <v>0</v>
          </cell>
          <cell r="AB1523">
            <v>0</v>
          </cell>
          <cell r="AC1523">
            <v>0</v>
          </cell>
          <cell r="AD1523">
            <v>0</v>
          </cell>
          <cell r="AE1523">
            <v>0</v>
          </cell>
          <cell r="AF1523">
            <v>0</v>
          </cell>
          <cell r="AG1523">
            <v>0</v>
          </cell>
          <cell r="AH1523">
            <v>0</v>
          </cell>
          <cell r="AI1523">
            <v>0</v>
          </cell>
          <cell r="AJ1523">
            <v>0</v>
          </cell>
          <cell r="AK1523">
            <v>0</v>
          </cell>
          <cell r="AL1523">
            <v>0</v>
          </cell>
          <cell r="AM1523">
            <v>0</v>
          </cell>
          <cell r="AN1523">
            <v>0</v>
          </cell>
          <cell r="AO1523">
            <v>0</v>
          </cell>
          <cell r="AP1523">
            <v>0</v>
          </cell>
          <cell r="AQ1523">
            <v>1035873313</v>
          </cell>
          <cell r="AR1523">
            <v>843917191</v>
          </cell>
          <cell r="AS1523" t="e">
            <v>#REF!</v>
          </cell>
          <cell r="AU1523" t="str">
            <v/>
          </cell>
          <cell r="AV1523" t="str">
            <v/>
          </cell>
          <cell r="AW1523">
            <v>0</v>
          </cell>
          <cell r="AX1523">
            <v>0</v>
          </cell>
          <cell r="AY1523">
            <v>1005815739</v>
          </cell>
          <cell r="AZ1523">
            <v>8997518</v>
          </cell>
          <cell r="BA1523">
            <v>1014813257</v>
          </cell>
          <cell r="BB1523">
            <v>0</v>
          </cell>
          <cell r="BC1523">
            <v>0</v>
          </cell>
          <cell r="BD1523">
            <v>783289367.36000001</v>
          </cell>
          <cell r="BE1523">
            <v>24887567</v>
          </cell>
          <cell r="BF1523">
            <v>808176934.36000001</v>
          </cell>
          <cell r="BG1523">
            <v>0.81469150755117481</v>
          </cell>
          <cell r="BH1523" t="str">
            <v/>
          </cell>
          <cell r="BI1523" t="str">
            <v>Mail HIDELMAN ago 13/13 trasladar al costo el saldo de la 1420</v>
          </cell>
        </row>
        <row r="1524">
          <cell r="A1524" t="str">
            <v>2100-300</v>
          </cell>
          <cell r="B1524" t="str">
            <v xml:space="preserve">BTA-NUEVO DORADO-TERMINAL                         </v>
          </cell>
          <cell r="C1524">
            <v>0</v>
          </cell>
          <cell r="D1524">
            <v>0</v>
          </cell>
          <cell r="E1524">
            <v>0</v>
          </cell>
          <cell r="F1524">
            <v>0</v>
          </cell>
          <cell r="G1524">
            <v>0</v>
          </cell>
          <cell r="H1524">
            <v>0</v>
          </cell>
          <cell r="I1524">
            <v>0</v>
          </cell>
          <cell r="J1524">
            <v>0</v>
          </cell>
          <cell r="K1524">
            <v>0</v>
          </cell>
          <cell r="L1524">
            <v>0</v>
          </cell>
          <cell r="M1524">
            <v>0</v>
          </cell>
          <cell r="N1524">
            <v>0</v>
          </cell>
          <cell r="O1524">
            <v>0</v>
          </cell>
          <cell r="P1524">
            <v>0</v>
          </cell>
          <cell r="Q1524">
            <v>0</v>
          </cell>
          <cell r="R1524">
            <v>0</v>
          </cell>
          <cell r="S1524">
            <v>0</v>
          </cell>
          <cell r="T1524">
            <v>0</v>
          </cell>
          <cell r="U1524">
            <v>0</v>
          </cell>
          <cell r="V1524">
            <v>0</v>
          </cell>
          <cell r="W1524">
            <v>0</v>
          </cell>
          <cell r="X1524">
            <v>0</v>
          </cell>
          <cell r="Y1524">
            <v>0</v>
          </cell>
          <cell r="Z1524">
            <v>0</v>
          </cell>
          <cell r="AA1524">
            <v>0</v>
          </cell>
          <cell r="AB1524">
            <v>0</v>
          </cell>
          <cell r="AC1524">
            <v>0</v>
          </cell>
          <cell r="AD1524">
            <v>0</v>
          </cell>
          <cell r="AE1524">
            <v>0</v>
          </cell>
          <cell r="AF1524">
            <v>0</v>
          </cell>
          <cell r="AG1524">
            <v>0</v>
          </cell>
          <cell r="AH1524">
            <v>0</v>
          </cell>
          <cell r="AI1524">
            <v>0</v>
          </cell>
          <cell r="AJ1524">
            <v>0</v>
          </cell>
          <cell r="AK1524">
            <v>0</v>
          </cell>
          <cell r="AL1524">
            <v>0</v>
          </cell>
          <cell r="AM1524">
            <v>0</v>
          </cell>
          <cell r="AN1524">
            <v>0</v>
          </cell>
          <cell r="AO1524">
            <v>0</v>
          </cell>
          <cell r="AP1524">
            <v>0</v>
          </cell>
          <cell r="AQ1524">
            <v>21700781</v>
          </cell>
          <cell r="AR1524">
            <v>15548785</v>
          </cell>
          <cell r="AS1524" t="e">
            <v>#REF!</v>
          </cell>
          <cell r="AU1524" t="str">
            <v/>
          </cell>
          <cell r="AV1524" t="str">
            <v/>
          </cell>
          <cell r="AW1524">
            <v>0</v>
          </cell>
          <cell r="AX1524">
            <v>0</v>
          </cell>
          <cell r="AY1524">
            <v>0</v>
          </cell>
          <cell r="AZ1524">
            <v>21700781</v>
          </cell>
          <cell r="BA1524">
            <v>21700781</v>
          </cell>
          <cell r="BB1524">
            <v>0</v>
          </cell>
          <cell r="BC1524">
            <v>0</v>
          </cell>
          <cell r="BD1524">
            <v>0</v>
          </cell>
          <cell r="BE1524">
            <v>8152409.0300000003</v>
          </cell>
          <cell r="BF1524">
            <v>8152409.0300000003</v>
          </cell>
          <cell r="BG1524">
            <v>0.71650808328050497</v>
          </cell>
          <cell r="BH1524" t="str">
            <v/>
          </cell>
          <cell r="BI1524" t="str">
            <v>CONTRATO CERRADO MAIL JUN 13/2013</v>
          </cell>
        </row>
        <row r="1525">
          <cell r="A1525" t="str">
            <v>2100-301</v>
          </cell>
          <cell r="B1525" t="str">
            <v xml:space="preserve">AIU-YOPAL-HOSPITAL YOPAL                          </v>
          </cell>
          <cell r="C1525">
            <v>0</v>
          </cell>
          <cell r="D1525">
            <v>0</v>
          </cell>
          <cell r="E1525">
            <v>0</v>
          </cell>
          <cell r="F1525">
            <v>0</v>
          </cell>
          <cell r="G1525">
            <v>0</v>
          </cell>
          <cell r="H1525">
            <v>0</v>
          </cell>
          <cell r="I1525">
            <v>0</v>
          </cell>
          <cell r="J1525">
            <v>0</v>
          </cell>
          <cell r="K1525">
            <v>0</v>
          </cell>
          <cell r="L1525">
            <v>0</v>
          </cell>
          <cell r="M1525">
            <v>0</v>
          </cell>
          <cell r="N1525">
            <v>0</v>
          </cell>
          <cell r="O1525">
            <v>0</v>
          </cell>
          <cell r="P1525">
            <v>0</v>
          </cell>
          <cell r="Q1525">
            <v>0</v>
          </cell>
          <cell r="R1525">
            <v>0</v>
          </cell>
          <cell r="S1525">
            <v>0</v>
          </cell>
          <cell r="T1525">
            <v>0</v>
          </cell>
          <cell r="U1525">
            <v>0</v>
          </cell>
          <cell r="V1525">
            <v>0</v>
          </cell>
          <cell r="W1525">
            <v>0</v>
          </cell>
          <cell r="X1525">
            <v>0</v>
          </cell>
          <cell r="Y1525">
            <v>0</v>
          </cell>
          <cell r="Z1525">
            <v>0</v>
          </cell>
          <cell r="AA1525">
            <v>0</v>
          </cell>
          <cell r="AB1525">
            <v>0</v>
          </cell>
          <cell r="AC1525">
            <v>0</v>
          </cell>
          <cell r="AD1525">
            <v>0</v>
          </cell>
          <cell r="AE1525">
            <v>0</v>
          </cell>
          <cell r="AF1525">
            <v>0</v>
          </cell>
          <cell r="AG1525">
            <v>0</v>
          </cell>
          <cell r="AH1525">
            <v>0</v>
          </cell>
          <cell r="AI1525">
            <v>0</v>
          </cell>
          <cell r="AJ1525">
            <v>0</v>
          </cell>
          <cell r="AK1525">
            <v>0</v>
          </cell>
          <cell r="AL1525">
            <v>0</v>
          </cell>
          <cell r="AM1525">
            <v>0</v>
          </cell>
          <cell r="AN1525">
            <v>0</v>
          </cell>
          <cell r="AO1525">
            <v>0</v>
          </cell>
          <cell r="AP1525">
            <v>0</v>
          </cell>
          <cell r="AQ1525">
            <v>8107757157.0999994</v>
          </cell>
          <cell r="AR1525">
            <v>6200602323</v>
          </cell>
          <cell r="AS1525" t="e">
            <v>#REF!</v>
          </cell>
          <cell r="AU1525" t="str">
            <v/>
          </cell>
          <cell r="AV1525" t="str">
            <v/>
          </cell>
          <cell r="AW1525">
            <v>0</v>
          </cell>
          <cell r="AX1525">
            <v>0</v>
          </cell>
          <cell r="AY1525">
            <v>1123000000</v>
          </cell>
          <cell r="AZ1525">
            <v>570431903</v>
          </cell>
          <cell r="BA1525">
            <v>1693431903</v>
          </cell>
          <cell r="BB1525">
            <v>0</v>
          </cell>
          <cell r="BC1525">
            <v>0</v>
          </cell>
          <cell r="BD1525">
            <v>891017089.73000002</v>
          </cell>
          <cell r="BE1525">
            <v>436697232.17000002</v>
          </cell>
          <cell r="BF1525">
            <v>1327714321.9000001</v>
          </cell>
          <cell r="BG1525">
            <v>0.76477405561784795</v>
          </cell>
          <cell r="BH1525" t="str">
            <v/>
          </cell>
          <cell r="BI1525" t="str">
            <v>Mail HIDELMAN ago 13/13 trasladar al costo el saldo de la 1420 (Ver CC 9100-001) Traslados al costo sugeridos por Ing</v>
          </cell>
        </row>
        <row r="1526">
          <cell r="A1526" t="str">
            <v>2100-302</v>
          </cell>
          <cell r="B1526" t="str">
            <v xml:space="preserve">BTA-ARPRO ARQS.INCOLBESTO                         </v>
          </cell>
          <cell r="C1526">
            <v>0</v>
          </cell>
          <cell r="D1526">
            <v>0</v>
          </cell>
          <cell r="E1526">
            <v>0</v>
          </cell>
          <cell r="F1526">
            <v>0</v>
          </cell>
          <cell r="G1526">
            <v>0</v>
          </cell>
          <cell r="H1526">
            <v>0</v>
          </cell>
          <cell r="I1526">
            <v>0</v>
          </cell>
          <cell r="J1526">
            <v>0</v>
          </cell>
          <cell r="K1526">
            <v>0</v>
          </cell>
          <cell r="L1526">
            <v>0</v>
          </cell>
          <cell r="M1526">
            <v>0</v>
          </cell>
          <cell r="N1526">
            <v>0</v>
          </cell>
          <cell r="O1526">
            <v>0</v>
          </cell>
          <cell r="P1526">
            <v>0</v>
          </cell>
          <cell r="Q1526">
            <v>0</v>
          </cell>
          <cell r="R1526">
            <v>0</v>
          </cell>
          <cell r="S1526">
            <v>0</v>
          </cell>
          <cell r="T1526">
            <v>0</v>
          </cell>
          <cell r="U1526">
            <v>0</v>
          </cell>
          <cell r="V1526">
            <v>0</v>
          </cell>
          <cell r="W1526">
            <v>0</v>
          </cell>
          <cell r="X1526">
            <v>0</v>
          </cell>
          <cell r="Y1526">
            <v>0</v>
          </cell>
          <cell r="Z1526">
            <v>0</v>
          </cell>
          <cell r="AA1526">
            <v>0</v>
          </cell>
          <cell r="AB1526">
            <v>0</v>
          </cell>
          <cell r="AC1526">
            <v>0</v>
          </cell>
          <cell r="AD1526">
            <v>0</v>
          </cell>
          <cell r="AE1526">
            <v>0</v>
          </cell>
          <cell r="AF1526">
            <v>0</v>
          </cell>
          <cell r="AG1526">
            <v>0</v>
          </cell>
          <cell r="AH1526">
            <v>0</v>
          </cell>
          <cell r="AI1526">
            <v>0</v>
          </cell>
          <cell r="AJ1526">
            <v>0</v>
          </cell>
          <cell r="AK1526">
            <v>0</v>
          </cell>
          <cell r="AL1526">
            <v>0</v>
          </cell>
          <cell r="AM1526">
            <v>0</v>
          </cell>
          <cell r="AN1526">
            <v>0</v>
          </cell>
          <cell r="AO1526">
            <v>6372193</v>
          </cell>
          <cell r="AP1526">
            <v>0</v>
          </cell>
          <cell r="AQ1526">
            <v>11350083</v>
          </cell>
          <cell r="AR1526">
            <v>7983234</v>
          </cell>
          <cell r="AS1526" t="e">
            <v>#REF!</v>
          </cell>
          <cell r="AU1526" t="str">
            <v/>
          </cell>
          <cell r="AV1526" t="str">
            <v/>
          </cell>
          <cell r="AW1526">
            <v>0</v>
          </cell>
          <cell r="AX1526">
            <v>0</v>
          </cell>
          <cell r="AY1526">
            <v>9017916</v>
          </cell>
          <cell r="AZ1526">
            <v>0</v>
          </cell>
          <cell r="BA1526">
            <v>9017916</v>
          </cell>
          <cell r="BB1526">
            <v>0</v>
          </cell>
          <cell r="BC1526">
            <v>0</v>
          </cell>
          <cell r="BD1526">
            <v>4715634.4800000004</v>
          </cell>
          <cell r="BE1526">
            <v>25484.18</v>
          </cell>
          <cell r="BF1526">
            <v>4741118.66</v>
          </cell>
          <cell r="BG1526">
            <v>0.70336349082204952</v>
          </cell>
          <cell r="BH1526" t="str">
            <v/>
          </cell>
        </row>
        <row r="1527">
          <cell r="A1527" t="str">
            <v>2100-303</v>
          </cell>
          <cell r="B1527" t="str">
            <v xml:space="preserve">BTA-PIJAO  CONSTRUCTORAS                          </v>
          </cell>
          <cell r="C1527">
            <v>59417327</v>
          </cell>
          <cell r="D1527">
            <v>0</v>
          </cell>
          <cell r="E1527">
            <v>0</v>
          </cell>
          <cell r="F1527">
            <v>0</v>
          </cell>
          <cell r="G1527">
            <v>0</v>
          </cell>
          <cell r="H1527">
            <v>0</v>
          </cell>
          <cell r="I1527">
            <v>0</v>
          </cell>
          <cell r="J1527">
            <v>0</v>
          </cell>
          <cell r="K1527">
            <v>0</v>
          </cell>
          <cell r="L1527">
            <v>0</v>
          </cell>
          <cell r="M1527">
            <v>0</v>
          </cell>
          <cell r="N1527">
            <v>0</v>
          </cell>
          <cell r="O1527">
            <v>59417327</v>
          </cell>
          <cell r="P1527">
            <v>30598807</v>
          </cell>
          <cell r="Q1527">
            <v>0</v>
          </cell>
          <cell r="R1527">
            <v>0</v>
          </cell>
          <cell r="S1527">
            <v>0</v>
          </cell>
          <cell r="T1527">
            <v>0</v>
          </cell>
          <cell r="U1527">
            <v>0</v>
          </cell>
          <cell r="V1527">
            <v>0</v>
          </cell>
          <cell r="W1527">
            <v>0</v>
          </cell>
          <cell r="X1527">
            <v>0</v>
          </cell>
          <cell r="Y1527">
            <v>0</v>
          </cell>
          <cell r="Z1527">
            <v>0</v>
          </cell>
          <cell r="AA1527">
            <v>0</v>
          </cell>
          <cell r="AB1527">
            <v>30598807</v>
          </cell>
          <cell r="AC1527">
            <v>0</v>
          </cell>
          <cell r="AD1527">
            <v>0</v>
          </cell>
          <cell r="AE1527">
            <v>0</v>
          </cell>
          <cell r="AF1527">
            <v>0</v>
          </cell>
          <cell r="AG1527">
            <v>0</v>
          </cell>
          <cell r="AH1527">
            <v>0</v>
          </cell>
          <cell r="AI1527">
            <v>0</v>
          </cell>
          <cell r="AJ1527">
            <v>0</v>
          </cell>
          <cell r="AK1527">
            <v>0</v>
          </cell>
          <cell r="AL1527">
            <v>0</v>
          </cell>
          <cell r="AM1527">
            <v>0</v>
          </cell>
          <cell r="AN1527">
            <v>0</v>
          </cell>
          <cell r="AO1527">
            <v>0</v>
          </cell>
          <cell r="AP1527">
            <v>0</v>
          </cell>
          <cell r="AQ1527">
            <v>60675172.413793102</v>
          </cell>
          <cell r="AR1527">
            <v>46707879</v>
          </cell>
          <cell r="AS1527" t="e">
            <v>#REF!</v>
          </cell>
          <cell r="AU1527">
            <v>860037382</v>
          </cell>
          <cell r="AV1527" t="str">
            <v>PIJAO GRUPO DE EMPRESAS CONSTRUCTORAS S.</v>
          </cell>
          <cell r="AW1527">
            <v>0</v>
          </cell>
          <cell r="AX1527">
            <v>0</v>
          </cell>
          <cell r="AY1527">
            <v>14250000</v>
          </cell>
          <cell r="AZ1527">
            <v>0</v>
          </cell>
          <cell r="BA1527">
            <v>14250000</v>
          </cell>
          <cell r="BB1527">
            <v>0</v>
          </cell>
          <cell r="BC1527">
            <v>0</v>
          </cell>
          <cell r="BD1527">
            <v>6698367.29</v>
          </cell>
          <cell r="BE1527">
            <v>0</v>
          </cell>
          <cell r="BF1527">
            <v>6698367.29</v>
          </cell>
          <cell r="BG1527">
            <v>0.76980216358449183</v>
          </cell>
          <cell r="BH1527">
            <v>0.51498121078385095</v>
          </cell>
          <cell r="BI1527" t="str">
            <v>VIGENTE 2012</v>
          </cell>
        </row>
        <row r="1528">
          <cell r="A1528" t="str">
            <v>2100-304</v>
          </cell>
          <cell r="B1528" t="str">
            <v xml:space="preserve">AIU-BTA-CLINICA LA COLINA                         </v>
          </cell>
          <cell r="C1528">
            <v>0</v>
          </cell>
          <cell r="D1528">
            <v>0</v>
          </cell>
          <cell r="E1528">
            <v>0</v>
          </cell>
          <cell r="F1528">
            <v>0</v>
          </cell>
          <cell r="G1528">
            <v>0</v>
          </cell>
          <cell r="H1528">
            <v>0</v>
          </cell>
          <cell r="I1528">
            <v>0</v>
          </cell>
          <cell r="J1528">
            <v>0</v>
          </cell>
          <cell r="K1528">
            <v>0</v>
          </cell>
          <cell r="L1528">
            <v>0</v>
          </cell>
          <cell r="M1528">
            <v>0</v>
          </cell>
          <cell r="N1528">
            <v>0</v>
          </cell>
          <cell r="O1528">
            <v>0</v>
          </cell>
          <cell r="P1528">
            <v>0</v>
          </cell>
          <cell r="Q1528">
            <v>437500</v>
          </cell>
          <cell r="R1528">
            <v>0</v>
          </cell>
          <cell r="S1528">
            <v>0</v>
          </cell>
          <cell r="T1528">
            <v>0</v>
          </cell>
          <cell r="U1528">
            <v>0</v>
          </cell>
          <cell r="V1528">
            <v>0</v>
          </cell>
          <cell r="W1528">
            <v>0</v>
          </cell>
          <cell r="X1528">
            <v>0</v>
          </cell>
          <cell r="Y1528">
            <v>0</v>
          </cell>
          <cell r="Z1528">
            <v>0</v>
          </cell>
          <cell r="AA1528">
            <v>0</v>
          </cell>
          <cell r="AB1528">
            <v>437500</v>
          </cell>
          <cell r="AC1528">
            <v>0</v>
          </cell>
          <cell r="AD1528">
            <v>0</v>
          </cell>
          <cell r="AE1528">
            <v>0</v>
          </cell>
          <cell r="AF1528">
            <v>0</v>
          </cell>
          <cell r="AG1528">
            <v>0</v>
          </cell>
          <cell r="AH1528">
            <v>0</v>
          </cell>
          <cell r="AI1528">
            <v>0</v>
          </cell>
          <cell r="AJ1528">
            <v>0</v>
          </cell>
          <cell r="AK1528">
            <v>0</v>
          </cell>
          <cell r="AL1528">
            <v>0</v>
          </cell>
          <cell r="AM1528">
            <v>0</v>
          </cell>
          <cell r="AN1528">
            <v>0</v>
          </cell>
          <cell r="AO1528">
            <v>0</v>
          </cell>
          <cell r="AP1528">
            <v>0</v>
          </cell>
          <cell r="AQ1528">
            <v>4179444809.8200002</v>
          </cell>
          <cell r="AR1528">
            <v>3099216917.8000002</v>
          </cell>
          <cell r="AS1528" t="e">
            <v>#REF!</v>
          </cell>
          <cell r="AU1528">
            <v>830053691</v>
          </cell>
          <cell r="AV1528" t="str">
            <v>PATRIMONIOS AUTONOMOS FIDUCIARIA POPULAR</v>
          </cell>
          <cell r="AW1528">
            <v>0</v>
          </cell>
          <cell r="AX1528">
            <v>0</v>
          </cell>
          <cell r="AY1528">
            <v>0</v>
          </cell>
          <cell r="AZ1528">
            <v>3036589806</v>
          </cell>
          <cell r="BA1528">
            <v>3036589806</v>
          </cell>
          <cell r="BB1528">
            <v>0</v>
          </cell>
          <cell r="BC1528">
            <v>0</v>
          </cell>
          <cell r="BD1528">
            <v>0</v>
          </cell>
          <cell r="BE1528">
            <v>2021418602</v>
          </cell>
          <cell r="BF1528">
            <v>2021418602</v>
          </cell>
          <cell r="BG1528">
            <v>0.741537945546762</v>
          </cell>
          <cell r="BH1528" t="str">
            <v/>
          </cell>
          <cell r="BI1528" t="str">
            <v xml:space="preserve">CONTRATO CERRADO MAIL JUL 26/2013 VIGENTE 2012 MCJ mail hidelman feb 5 2013 pasar $270.000 de 61 a 1420 </v>
          </cell>
        </row>
        <row r="1529">
          <cell r="A1529" t="str">
            <v>2100-305</v>
          </cell>
          <cell r="B1529" t="str">
            <v xml:space="preserve">AIU-BTA-EDURECRE-KANDU                            </v>
          </cell>
          <cell r="C1529">
            <v>0</v>
          </cell>
          <cell r="D1529">
            <v>0</v>
          </cell>
          <cell r="E1529">
            <v>0</v>
          </cell>
          <cell r="F1529">
            <v>0</v>
          </cell>
          <cell r="G1529">
            <v>0</v>
          </cell>
          <cell r="H1529">
            <v>0</v>
          </cell>
          <cell r="I1529">
            <v>0</v>
          </cell>
          <cell r="J1529">
            <v>0</v>
          </cell>
          <cell r="K1529">
            <v>0</v>
          </cell>
          <cell r="L1529">
            <v>0</v>
          </cell>
          <cell r="M1529">
            <v>0</v>
          </cell>
          <cell r="N1529">
            <v>0</v>
          </cell>
          <cell r="O1529">
            <v>0</v>
          </cell>
          <cell r="P1529">
            <v>0</v>
          </cell>
          <cell r="Q1529">
            <v>0</v>
          </cell>
          <cell r="R1529">
            <v>0</v>
          </cell>
          <cell r="S1529">
            <v>0</v>
          </cell>
          <cell r="T1529">
            <v>0</v>
          </cell>
          <cell r="U1529">
            <v>0</v>
          </cell>
          <cell r="V1529">
            <v>0</v>
          </cell>
          <cell r="W1529">
            <v>0</v>
          </cell>
          <cell r="X1529">
            <v>0</v>
          </cell>
          <cell r="Y1529">
            <v>0</v>
          </cell>
          <cell r="Z1529">
            <v>0</v>
          </cell>
          <cell r="AA1529">
            <v>0</v>
          </cell>
          <cell r="AB1529">
            <v>0</v>
          </cell>
          <cell r="AC1529">
            <v>0</v>
          </cell>
          <cell r="AD1529">
            <v>0</v>
          </cell>
          <cell r="AE1529">
            <v>0</v>
          </cell>
          <cell r="AF1529">
            <v>0</v>
          </cell>
          <cell r="AG1529">
            <v>0</v>
          </cell>
          <cell r="AH1529">
            <v>0</v>
          </cell>
          <cell r="AI1529">
            <v>0</v>
          </cell>
          <cell r="AJ1529">
            <v>0</v>
          </cell>
          <cell r="AK1529">
            <v>0</v>
          </cell>
          <cell r="AL1529">
            <v>0</v>
          </cell>
          <cell r="AM1529">
            <v>0</v>
          </cell>
          <cell r="AN1529">
            <v>0</v>
          </cell>
          <cell r="AO1529">
            <v>0</v>
          </cell>
          <cell r="AP1529">
            <v>0</v>
          </cell>
          <cell r="AQ1529">
            <v>367014124.42000002</v>
          </cell>
          <cell r="AR1529">
            <v>301403103</v>
          </cell>
          <cell r="AS1529" t="e">
            <v>#REF!</v>
          </cell>
          <cell r="AU1529" t="str">
            <v/>
          </cell>
          <cell r="AV1529" t="str">
            <v/>
          </cell>
          <cell r="AW1529">
            <v>0</v>
          </cell>
          <cell r="AX1529">
            <v>0</v>
          </cell>
          <cell r="AY1529">
            <v>381778537</v>
          </cell>
          <cell r="AZ1529">
            <v>-9542166</v>
          </cell>
          <cell r="BA1529">
            <v>372236371</v>
          </cell>
          <cell r="BB1529">
            <v>0</v>
          </cell>
          <cell r="BC1529">
            <v>0</v>
          </cell>
          <cell r="BD1529">
            <v>273991036.06999999</v>
          </cell>
          <cell r="BE1529">
            <v>15148785.5</v>
          </cell>
          <cell r="BF1529">
            <v>289139821.56999999</v>
          </cell>
          <cell r="BG1529">
            <v>0.82123025503804126</v>
          </cell>
          <cell r="BH1529" t="str">
            <v/>
          </cell>
          <cell r="BI1529" t="str">
            <v>Mail HIDELMAN ago 13/13 trasladar al costo el saldo de la 1420 (MAIL DE ANDREA CC CERRADO A AGO 2012)</v>
          </cell>
        </row>
        <row r="1530">
          <cell r="A1530" t="str">
            <v>2100-306</v>
          </cell>
          <cell r="B1530" t="str">
            <v xml:space="preserve">AIU-BTA-EQUION OFIC CITIB                         </v>
          </cell>
          <cell r="C1530">
            <v>0</v>
          </cell>
          <cell r="D1530">
            <v>0</v>
          </cell>
          <cell r="E1530">
            <v>0</v>
          </cell>
          <cell r="F1530">
            <v>0</v>
          </cell>
          <cell r="G1530">
            <v>0</v>
          </cell>
          <cell r="H1530">
            <v>0</v>
          </cell>
          <cell r="I1530">
            <v>0</v>
          </cell>
          <cell r="J1530">
            <v>0</v>
          </cell>
          <cell r="K1530">
            <v>0</v>
          </cell>
          <cell r="L1530">
            <v>0</v>
          </cell>
          <cell r="M1530">
            <v>0</v>
          </cell>
          <cell r="N1530">
            <v>0</v>
          </cell>
          <cell r="O1530">
            <v>0</v>
          </cell>
          <cell r="P1530">
            <v>0</v>
          </cell>
          <cell r="Q1530">
            <v>0</v>
          </cell>
          <cell r="R1530">
            <v>0</v>
          </cell>
          <cell r="S1530">
            <v>0</v>
          </cell>
          <cell r="T1530">
            <v>0</v>
          </cell>
          <cell r="U1530">
            <v>0</v>
          </cell>
          <cell r="V1530">
            <v>0</v>
          </cell>
          <cell r="W1530">
            <v>0</v>
          </cell>
          <cell r="X1530">
            <v>0</v>
          </cell>
          <cell r="Y1530">
            <v>0</v>
          </cell>
          <cell r="Z1530">
            <v>0</v>
          </cell>
          <cell r="AA1530">
            <v>0</v>
          </cell>
          <cell r="AB1530">
            <v>0</v>
          </cell>
          <cell r="AC1530">
            <v>0</v>
          </cell>
          <cell r="AD1530">
            <v>0</v>
          </cell>
          <cell r="AE1530">
            <v>0</v>
          </cell>
          <cell r="AF1530">
            <v>0</v>
          </cell>
          <cell r="AG1530">
            <v>0</v>
          </cell>
          <cell r="AH1530">
            <v>0</v>
          </cell>
          <cell r="AI1530">
            <v>0</v>
          </cell>
          <cell r="AJ1530">
            <v>0</v>
          </cell>
          <cell r="AK1530">
            <v>0</v>
          </cell>
          <cell r="AL1530">
            <v>0</v>
          </cell>
          <cell r="AM1530">
            <v>0</v>
          </cell>
          <cell r="AN1530">
            <v>0</v>
          </cell>
          <cell r="AO1530">
            <v>0</v>
          </cell>
          <cell r="AP1530">
            <v>0</v>
          </cell>
          <cell r="AQ1530">
            <v>1182620539.3</v>
          </cell>
          <cell r="AR1530">
            <v>886896630</v>
          </cell>
          <cell r="AS1530" t="e">
            <v>#REF!</v>
          </cell>
          <cell r="AU1530" t="str">
            <v/>
          </cell>
          <cell r="AV1530" t="str">
            <v/>
          </cell>
          <cell r="AW1530">
            <v>0</v>
          </cell>
          <cell r="AX1530">
            <v>0</v>
          </cell>
          <cell r="AY1530">
            <v>582600167</v>
          </cell>
          <cell r="AZ1530">
            <v>556572028</v>
          </cell>
          <cell r="BA1530">
            <v>1139172195</v>
          </cell>
          <cell r="BB1530">
            <v>0</v>
          </cell>
          <cell r="BC1530">
            <v>0</v>
          </cell>
          <cell r="BD1530">
            <v>438147466.95999998</v>
          </cell>
          <cell r="BE1530">
            <v>358845437.16000003</v>
          </cell>
          <cell r="BF1530">
            <v>796992904.12</v>
          </cell>
          <cell r="BG1530">
            <v>0.74994184569545808</v>
          </cell>
          <cell r="BH1530" t="str">
            <v/>
          </cell>
          <cell r="BI1530" t="str">
            <v>Mail HIDELMAN ago 13/13 trasladar al costo el saldo de la 1420 VIGENTE 2012</v>
          </cell>
        </row>
        <row r="1531">
          <cell r="A1531" t="str">
            <v>2100-308</v>
          </cell>
          <cell r="B1531" t="str">
            <v xml:space="preserve">AIU-BTA-SUMMUM 82 SAS                             </v>
          </cell>
          <cell r="C1531">
            <v>0</v>
          </cell>
          <cell r="D1531">
            <v>0</v>
          </cell>
          <cell r="E1531">
            <v>0</v>
          </cell>
          <cell r="F1531">
            <v>0</v>
          </cell>
          <cell r="G1531">
            <v>0</v>
          </cell>
          <cell r="H1531">
            <v>0</v>
          </cell>
          <cell r="I1531">
            <v>0</v>
          </cell>
          <cell r="J1531">
            <v>0</v>
          </cell>
          <cell r="K1531">
            <v>0</v>
          </cell>
          <cell r="L1531">
            <v>0</v>
          </cell>
          <cell r="M1531">
            <v>0</v>
          </cell>
          <cell r="N1531">
            <v>0</v>
          </cell>
          <cell r="O1531">
            <v>0</v>
          </cell>
          <cell r="P1531">
            <v>0</v>
          </cell>
          <cell r="Q1531">
            <v>0</v>
          </cell>
          <cell r="R1531">
            <v>0</v>
          </cell>
          <cell r="S1531">
            <v>0</v>
          </cell>
          <cell r="T1531">
            <v>0</v>
          </cell>
          <cell r="U1531">
            <v>0</v>
          </cell>
          <cell r="V1531">
            <v>0</v>
          </cell>
          <cell r="W1531">
            <v>0</v>
          </cell>
          <cell r="X1531">
            <v>0</v>
          </cell>
          <cell r="Y1531">
            <v>0</v>
          </cell>
          <cell r="Z1531">
            <v>0</v>
          </cell>
          <cell r="AA1531">
            <v>0</v>
          </cell>
          <cell r="AB1531">
            <v>0</v>
          </cell>
          <cell r="AC1531">
            <v>0</v>
          </cell>
          <cell r="AD1531">
            <v>0</v>
          </cell>
          <cell r="AE1531">
            <v>0</v>
          </cell>
          <cell r="AF1531">
            <v>0</v>
          </cell>
          <cell r="AG1531">
            <v>0</v>
          </cell>
          <cell r="AH1531">
            <v>0</v>
          </cell>
          <cell r="AI1531">
            <v>0</v>
          </cell>
          <cell r="AJ1531">
            <v>0</v>
          </cell>
          <cell r="AK1531">
            <v>0</v>
          </cell>
          <cell r="AL1531">
            <v>0</v>
          </cell>
          <cell r="AM1531">
            <v>0</v>
          </cell>
          <cell r="AN1531">
            <v>0</v>
          </cell>
          <cell r="AO1531">
            <v>0</v>
          </cell>
          <cell r="AP1531">
            <v>0</v>
          </cell>
          <cell r="AQ1531">
            <v>52780334.799999997</v>
          </cell>
          <cell r="AR1531">
            <v>43050621</v>
          </cell>
          <cell r="AS1531" t="e">
            <v>#REF!</v>
          </cell>
          <cell r="AU1531">
            <v>900352284</v>
          </cell>
          <cell r="AV1531" t="str">
            <v xml:space="preserve">SUMMUM 82 S.A.S.                        </v>
          </cell>
          <cell r="AW1531">
            <v>0</v>
          </cell>
          <cell r="AX1531">
            <v>0</v>
          </cell>
          <cell r="AY1531">
            <v>0</v>
          </cell>
          <cell r="AZ1531">
            <v>51062080</v>
          </cell>
          <cell r="BA1531">
            <v>51062080</v>
          </cell>
          <cell r="BB1531">
            <v>0</v>
          </cell>
          <cell r="BC1531">
            <v>0</v>
          </cell>
          <cell r="BD1531">
            <v>0</v>
          </cell>
          <cell r="BE1531">
            <v>46423494.469999999</v>
          </cell>
          <cell r="BF1531">
            <v>46423494.469999999</v>
          </cell>
          <cell r="BG1531">
            <v>0.81565645923109986</v>
          </cell>
          <cell r="BH1531" t="str">
            <v/>
          </cell>
          <cell r="BI1531" t="str">
            <v>CONTRATO CERRADO JUL 26/2013 VIGENTE 2012, No hay proyeccion de Ingresos y costos para el 2013</v>
          </cell>
        </row>
        <row r="1532">
          <cell r="A1532" t="str">
            <v>2100-309</v>
          </cell>
          <cell r="B1532" t="str">
            <v xml:space="preserve">AIU-BTA CTO CIAL ANDINO                           </v>
          </cell>
          <cell r="C1532">
            <v>0</v>
          </cell>
          <cell r="D1532">
            <v>0</v>
          </cell>
          <cell r="E1532">
            <v>0</v>
          </cell>
          <cell r="F1532">
            <v>0</v>
          </cell>
          <cell r="G1532">
            <v>0</v>
          </cell>
          <cell r="H1532">
            <v>0</v>
          </cell>
          <cell r="I1532">
            <v>0</v>
          </cell>
          <cell r="J1532">
            <v>0</v>
          </cell>
          <cell r="K1532">
            <v>0</v>
          </cell>
          <cell r="L1532">
            <v>0</v>
          </cell>
          <cell r="M1532">
            <v>0</v>
          </cell>
          <cell r="N1532">
            <v>0</v>
          </cell>
          <cell r="O1532">
            <v>0</v>
          </cell>
          <cell r="P1532">
            <v>0</v>
          </cell>
          <cell r="Q1532">
            <v>0</v>
          </cell>
          <cell r="R1532">
            <v>10639352</v>
          </cell>
          <cell r="S1532">
            <v>1606172</v>
          </cell>
          <cell r="T1532">
            <v>0</v>
          </cell>
          <cell r="U1532">
            <v>0</v>
          </cell>
          <cell r="V1532">
            <v>161486</v>
          </cell>
          <cell r="W1532">
            <v>0</v>
          </cell>
          <cell r="X1532">
            <v>0</v>
          </cell>
          <cell r="Y1532">
            <v>0</v>
          </cell>
          <cell r="Z1532">
            <v>0</v>
          </cell>
          <cell r="AA1532">
            <v>0</v>
          </cell>
          <cell r="AB1532">
            <v>12407010</v>
          </cell>
          <cell r="AC1532">
            <v>0</v>
          </cell>
          <cell r="AD1532">
            <v>0</v>
          </cell>
          <cell r="AE1532">
            <v>0</v>
          </cell>
          <cell r="AF1532">
            <v>0</v>
          </cell>
          <cell r="AG1532">
            <v>0</v>
          </cell>
          <cell r="AH1532">
            <v>-0.02</v>
          </cell>
          <cell r="AI1532">
            <v>7120749.29</v>
          </cell>
          <cell r="AJ1532">
            <v>0</v>
          </cell>
          <cell r="AK1532">
            <v>0</v>
          </cell>
          <cell r="AL1532">
            <v>0</v>
          </cell>
          <cell r="AM1532">
            <v>0</v>
          </cell>
          <cell r="AN1532">
            <v>7120749.29</v>
          </cell>
          <cell r="AO1532">
            <v>0</v>
          </cell>
          <cell r="AP1532">
            <v>0</v>
          </cell>
          <cell r="AQ1532">
            <v>2113907716.1699998</v>
          </cell>
          <cell r="AR1532">
            <v>1525871596.4000001</v>
          </cell>
          <cell r="AS1532" t="e">
            <v>#REF!</v>
          </cell>
          <cell r="AU1532">
            <v>800199501</v>
          </cell>
          <cell r="AV1532" t="str">
            <v>CENTRO COMERCIAL Y DE NEGOCIOS ANDINO PH</v>
          </cell>
          <cell r="AW1532">
            <v>0</v>
          </cell>
          <cell r="AX1532">
            <v>0</v>
          </cell>
          <cell r="AY1532">
            <v>0</v>
          </cell>
          <cell r="AZ1532">
            <v>1265659171</v>
          </cell>
          <cell r="BA1532">
            <v>1265659171</v>
          </cell>
          <cell r="BB1532">
            <v>0</v>
          </cell>
          <cell r="BC1532">
            <v>0</v>
          </cell>
          <cell r="BD1532">
            <v>0</v>
          </cell>
          <cell r="BE1532">
            <v>908955287.49000001</v>
          </cell>
          <cell r="BF1532">
            <v>908955287.49000001</v>
          </cell>
          <cell r="BG1532">
            <v>0.72182507529921425</v>
          </cell>
          <cell r="BH1532" t="str">
            <v/>
          </cell>
          <cell r="BI1532" t="str">
            <v>CONTRATO CERRADO JUL 26/2013 VIGENTE 2013</v>
          </cell>
        </row>
        <row r="1533">
          <cell r="A1533" t="str">
            <v>2100-310</v>
          </cell>
          <cell r="B1533" t="str">
            <v xml:space="preserve">BTA-VARELA HEYMOCOL                               </v>
          </cell>
          <cell r="C1533">
            <v>0</v>
          </cell>
          <cell r="D1533">
            <v>0</v>
          </cell>
          <cell r="E1533">
            <v>0</v>
          </cell>
          <cell r="F1533">
            <v>123815618</v>
          </cell>
          <cell r="G1533">
            <v>0</v>
          </cell>
          <cell r="H1533">
            <v>0</v>
          </cell>
          <cell r="I1533">
            <v>0</v>
          </cell>
          <cell r="J1533">
            <v>4660000</v>
          </cell>
          <cell r="K1533">
            <v>0</v>
          </cell>
          <cell r="L1533">
            <v>0</v>
          </cell>
          <cell r="M1533">
            <v>0</v>
          </cell>
          <cell r="N1533">
            <v>0</v>
          </cell>
          <cell r="O1533">
            <v>128475618</v>
          </cell>
          <cell r="P1533">
            <v>0</v>
          </cell>
          <cell r="Q1533">
            <v>0</v>
          </cell>
          <cell r="R1533">
            <v>0</v>
          </cell>
          <cell r="S1533">
            <v>100750000</v>
          </cell>
          <cell r="T1533">
            <v>10446518.65</v>
          </cell>
          <cell r="U1533">
            <v>0</v>
          </cell>
          <cell r="V1533">
            <v>0</v>
          </cell>
          <cell r="W1533">
            <v>0</v>
          </cell>
          <cell r="X1533">
            <v>3200000</v>
          </cell>
          <cell r="Y1533">
            <v>3200</v>
          </cell>
          <cell r="Z1533">
            <v>0</v>
          </cell>
          <cell r="AA1533">
            <v>0</v>
          </cell>
          <cell r="AB1533">
            <v>114399718.65000001</v>
          </cell>
          <cell r="AC1533">
            <v>0</v>
          </cell>
          <cell r="AD1533">
            <v>0</v>
          </cell>
          <cell r="AE1533">
            <v>0</v>
          </cell>
          <cell r="AF1533">
            <v>0</v>
          </cell>
          <cell r="AG1533">
            <v>0</v>
          </cell>
          <cell r="AH1533">
            <v>0</v>
          </cell>
          <cell r="AI1533">
            <v>0</v>
          </cell>
          <cell r="AJ1533">
            <v>0</v>
          </cell>
          <cell r="AK1533">
            <v>0</v>
          </cell>
          <cell r="AL1533">
            <v>0</v>
          </cell>
          <cell r="AM1533">
            <v>0</v>
          </cell>
          <cell r="AN1533">
            <v>0</v>
          </cell>
          <cell r="AO1533">
            <v>78986797</v>
          </cell>
          <cell r="AP1533">
            <v>0</v>
          </cell>
          <cell r="AQ1533">
            <v>288678601</v>
          </cell>
          <cell r="AR1533">
            <v>234900387</v>
          </cell>
          <cell r="AS1533" t="e">
            <v>#REF!</v>
          </cell>
          <cell r="AU1533">
            <v>830092676</v>
          </cell>
          <cell r="AV1533" t="str">
            <v xml:space="preserve">CONSORCIO VARELA-HEYMOCOL               </v>
          </cell>
          <cell r="AW1533">
            <v>0</v>
          </cell>
          <cell r="AX1533">
            <v>0</v>
          </cell>
          <cell r="AY1533">
            <v>0</v>
          </cell>
          <cell r="AZ1533">
            <v>158036220</v>
          </cell>
          <cell r="BA1533">
            <v>158036220</v>
          </cell>
          <cell r="BB1533">
            <v>0</v>
          </cell>
          <cell r="BC1533">
            <v>0</v>
          </cell>
          <cell r="BD1533">
            <v>0</v>
          </cell>
          <cell r="BE1533">
            <v>132816782</v>
          </cell>
          <cell r="BF1533">
            <v>132816782</v>
          </cell>
          <cell r="BG1533">
            <v>0.81370903900147418</v>
          </cell>
          <cell r="BH1533">
            <v>0.89043913880998027</v>
          </cell>
          <cell r="BI1533" t="str">
            <v>cerrado :andrea jun 10 2014</v>
          </cell>
        </row>
        <row r="1534">
          <cell r="A1534" t="str">
            <v>2100-311</v>
          </cell>
          <cell r="B1534" t="str">
            <v xml:space="preserve">BTA-HELICENTRO LAB.AVIONI                         </v>
          </cell>
          <cell r="C1534">
            <v>0</v>
          </cell>
          <cell r="D1534">
            <v>0</v>
          </cell>
          <cell r="E1534">
            <v>0</v>
          </cell>
          <cell r="F1534">
            <v>0</v>
          </cell>
          <cell r="G1534">
            <v>0</v>
          </cell>
          <cell r="H1534">
            <v>0</v>
          </cell>
          <cell r="I1534">
            <v>0</v>
          </cell>
          <cell r="J1534">
            <v>0</v>
          </cell>
          <cell r="K1534">
            <v>0</v>
          </cell>
          <cell r="L1534">
            <v>0</v>
          </cell>
          <cell r="M1534">
            <v>0</v>
          </cell>
          <cell r="N1534">
            <v>0</v>
          </cell>
          <cell r="O1534">
            <v>0</v>
          </cell>
          <cell r="P1534">
            <v>0</v>
          </cell>
          <cell r="Q1534">
            <v>0</v>
          </cell>
          <cell r="R1534">
            <v>0</v>
          </cell>
          <cell r="S1534">
            <v>0</v>
          </cell>
          <cell r="T1534">
            <v>0</v>
          </cell>
          <cell r="U1534">
            <v>0</v>
          </cell>
          <cell r="V1534">
            <v>0</v>
          </cell>
          <cell r="W1534">
            <v>0</v>
          </cell>
          <cell r="X1534">
            <v>0</v>
          </cell>
          <cell r="Y1534">
            <v>0</v>
          </cell>
          <cell r="Z1534">
            <v>0</v>
          </cell>
          <cell r="AA1534">
            <v>0</v>
          </cell>
          <cell r="AB1534">
            <v>0</v>
          </cell>
          <cell r="AC1534">
            <v>0</v>
          </cell>
          <cell r="AD1534">
            <v>0</v>
          </cell>
          <cell r="AE1534">
            <v>0</v>
          </cell>
          <cell r="AF1534">
            <v>0</v>
          </cell>
          <cell r="AG1534">
            <v>0</v>
          </cell>
          <cell r="AH1534">
            <v>0</v>
          </cell>
          <cell r="AI1534">
            <v>0</v>
          </cell>
          <cell r="AJ1534">
            <v>0</v>
          </cell>
          <cell r="AK1534">
            <v>0</v>
          </cell>
          <cell r="AL1534">
            <v>0</v>
          </cell>
          <cell r="AM1534">
            <v>0</v>
          </cell>
          <cell r="AN1534">
            <v>0</v>
          </cell>
          <cell r="AO1534">
            <v>0</v>
          </cell>
          <cell r="AP1534">
            <v>0</v>
          </cell>
          <cell r="AQ1534">
            <v>92321740</v>
          </cell>
          <cell r="AR1534">
            <v>73454300</v>
          </cell>
          <cell r="AS1534" t="e">
            <v>#REF!</v>
          </cell>
          <cell r="AU1534" t="str">
            <v/>
          </cell>
          <cell r="AV1534" t="str">
            <v/>
          </cell>
          <cell r="AW1534">
            <v>0</v>
          </cell>
          <cell r="AX1534">
            <v>0</v>
          </cell>
          <cell r="AY1534">
            <v>0</v>
          </cell>
          <cell r="AZ1534">
            <v>92321740</v>
          </cell>
          <cell r="BA1534">
            <v>92321740</v>
          </cell>
          <cell r="BB1534">
            <v>0</v>
          </cell>
          <cell r="BC1534">
            <v>0</v>
          </cell>
          <cell r="BD1534">
            <v>0</v>
          </cell>
          <cell r="BE1534">
            <v>63583294.200000003</v>
          </cell>
          <cell r="BF1534">
            <v>63583294.200000003</v>
          </cell>
          <cell r="BG1534">
            <v>0.79563383445762614</v>
          </cell>
          <cell r="BH1534" t="str">
            <v/>
          </cell>
          <cell r="BI1534" t="str">
            <v>VIGENTE 2012 (MAIL DE ANDREA CC CERRADO A AGO 2012)</v>
          </cell>
        </row>
        <row r="1535">
          <cell r="A1535" t="str">
            <v>2100-312</v>
          </cell>
          <cell r="B1535" t="str">
            <v xml:space="preserve">AIU-BTA-HOTELES CL 100                            </v>
          </cell>
          <cell r="C1535">
            <v>0</v>
          </cell>
          <cell r="D1535">
            <v>0</v>
          </cell>
          <cell r="E1535">
            <v>0</v>
          </cell>
          <cell r="F1535">
            <v>0</v>
          </cell>
          <cell r="G1535">
            <v>0</v>
          </cell>
          <cell r="H1535">
            <v>0</v>
          </cell>
          <cell r="I1535">
            <v>0</v>
          </cell>
          <cell r="J1535">
            <v>0</v>
          </cell>
          <cell r="K1535">
            <v>0</v>
          </cell>
          <cell r="L1535">
            <v>0</v>
          </cell>
          <cell r="M1535">
            <v>0</v>
          </cell>
          <cell r="N1535">
            <v>0</v>
          </cell>
          <cell r="O1535">
            <v>0</v>
          </cell>
          <cell r="P1535">
            <v>0</v>
          </cell>
          <cell r="Q1535">
            <v>437500</v>
          </cell>
          <cell r="R1535">
            <v>-294000</v>
          </cell>
          <cell r="S1535">
            <v>0</v>
          </cell>
          <cell r="T1535">
            <v>0</v>
          </cell>
          <cell r="U1535">
            <v>0</v>
          </cell>
          <cell r="V1535">
            <v>0</v>
          </cell>
          <cell r="W1535">
            <v>0</v>
          </cell>
          <cell r="X1535">
            <v>0</v>
          </cell>
          <cell r="Y1535">
            <v>0</v>
          </cell>
          <cell r="Z1535">
            <v>0</v>
          </cell>
          <cell r="AA1535">
            <v>0</v>
          </cell>
          <cell r="AB1535">
            <v>143500</v>
          </cell>
          <cell r="AC1535">
            <v>0</v>
          </cell>
          <cell r="AD1535">
            <v>0</v>
          </cell>
          <cell r="AE1535">
            <v>0</v>
          </cell>
          <cell r="AF1535">
            <v>0</v>
          </cell>
          <cell r="AG1535">
            <v>0</v>
          </cell>
          <cell r="AH1535">
            <v>0</v>
          </cell>
          <cell r="AI1535">
            <v>0</v>
          </cell>
          <cell r="AJ1535">
            <v>0</v>
          </cell>
          <cell r="AK1535">
            <v>0</v>
          </cell>
          <cell r="AL1535">
            <v>0</v>
          </cell>
          <cell r="AM1535">
            <v>0</v>
          </cell>
          <cell r="AN1535">
            <v>0</v>
          </cell>
          <cell r="AO1535">
            <v>0</v>
          </cell>
          <cell r="AP1535">
            <v>0</v>
          </cell>
          <cell r="AQ1535">
            <v>335337351.27999997</v>
          </cell>
          <cell r="AR1535">
            <v>273370367</v>
          </cell>
          <cell r="AS1535" t="e">
            <v>#REF!</v>
          </cell>
          <cell r="AU1535">
            <v>900478671</v>
          </cell>
          <cell r="AV1535" t="str">
            <v xml:space="preserve">CONSORCIO HOTELES                       </v>
          </cell>
          <cell r="AW1535">
            <v>0</v>
          </cell>
          <cell r="AX1535">
            <v>0</v>
          </cell>
          <cell r="AY1535">
            <v>0</v>
          </cell>
          <cell r="AZ1535">
            <v>287212009</v>
          </cell>
          <cell r="BA1535">
            <v>287212009</v>
          </cell>
          <cell r="BB1535">
            <v>0</v>
          </cell>
          <cell r="BC1535">
            <v>0</v>
          </cell>
          <cell r="BD1535">
            <v>0</v>
          </cell>
          <cell r="BE1535">
            <v>235180905</v>
          </cell>
          <cell r="BF1535">
            <v>235180905</v>
          </cell>
          <cell r="BG1535">
            <v>0.81521001450190744</v>
          </cell>
          <cell r="BH1535" t="str">
            <v/>
          </cell>
          <cell r="BI1535" t="str">
            <v>CONTRATO CERRADO JUL 26/2013 CONTRATO CERRADO MAIL JUN 13/2013</v>
          </cell>
        </row>
        <row r="1536">
          <cell r="A1536" t="str">
            <v>2100-314</v>
          </cell>
          <cell r="B1536" t="str">
            <v xml:space="preserve">BTA-EDIF CITIBANK CL 100                          </v>
          </cell>
          <cell r="C1536">
            <v>0</v>
          </cell>
          <cell r="D1536">
            <v>0</v>
          </cell>
          <cell r="E1536">
            <v>0</v>
          </cell>
          <cell r="F1536">
            <v>0</v>
          </cell>
          <cell r="G1536">
            <v>0</v>
          </cell>
          <cell r="H1536">
            <v>0</v>
          </cell>
          <cell r="I1536">
            <v>0</v>
          </cell>
          <cell r="J1536">
            <v>0</v>
          </cell>
          <cell r="K1536">
            <v>0</v>
          </cell>
          <cell r="L1536">
            <v>0</v>
          </cell>
          <cell r="M1536">
            <v>0</v>
          </cell>
          <cell r="N1536">
            <v>0</v>
          </cell>
          <cell r="O1536">
            <v>0</v>
          </cell>
          <cell r="P1536">
            <v>0</v>
          </cell>
          <cell r="Q1536">
            <v>437500</v>
          </cell>
          <cell r="R1536">
            <v>0</v>
          </cell>
          <cell r="S1536">
            <v>0</v>
          </cell>
          <cell r="T1536">
            <v>0</v>
          </cell>
          <cell r="U1536">
            <v>0</v>
          </cell>
          <cell r="V1536">
            <v>0</v>
          </cell>
          <cell r="W1536">
            <v>0</v>
          </cell>
          <cell r="X1536">
            <v>0</v>
          </cell>
          <cell r="Y1536">
            <v>0</v>
          </cell>
          <cell r="Z1536">
            <v>0</v>
          </cell>
          <cell r="AA1536">
            <v>0</v>
          </cell>
          <cell r="AB1536">
            <v>437500</v>
          </cell>
          <cell r="AC1536">
            <v>0</v>
          </cell>
          <cell r="AD1536">
            <v>0</v>
          </cell>
          <cell r="AE1536">
            <v>0</v>
          </cell>
          <cell r="AF1536">
            <v>0</v>
          </cell>
          <cell r="AG1536">
            <v>0</v>
          </cell>
          <cell r="AH1536">
            <v>0</v>
          </cell>
          <cell r="AI1536">
            <v>0</v>
          </cell>
          <cell r="AJ1536">
            <v>0</v>
          </cell>
          <cell r="AK1536">
            <v>0</v>
          </cell>
          <cell r="AL1536">
            <v>0</v>
          </cell>
          <cell r="AM1536">
            <v>0</v>
          </cell>
          <cell r="AN1536">
            <v>0</v>
          </cell>
          <cell r="AO1536">
            <v>0</v>
          </cell>
          <cell r="AP1536">
            <v>0</v>
          </cell>
          <cell r="AQ1536">
            <v>797542846</v>
          </cell>
          <cell r="AR1536">
            <v>665670728</v>
          </cell>
          <cell r="AS1536" t="e">
            <v>#REF!</v>
          </cell>
          <cell r="AU1536">
            <v>860051135</v>
          </cell>
          <cell r="AV1536" t="str">
            <v xml:space="preserve">CITIBANK S.A.                           </v>
          </cell>
          <cell r="AW1536">
            <v>0</v>
          </cell>
          <cell r="AX1536">
            <v>0</v>
          </cell>
          <cell r="AY1536">
            <v>0</v>
          </cell>
          <cell r="AZ1536">
            <v>671882706</v>
          </cell>
          <cell r="BA1536">
            <v>671882706</v>
          </cell>
          <cell r="BB1536">
            <v>0</v>
          </cell>
          <cell r="BC1536">
            <v>0</v>
          </cell>
          <cell r="BD1536">
            <v>0</v>
          </cell>
          <cell r="BE1536">
            <v>564874479</v>
          </cell>
          <cell r="BF1536">
            <v>564874479</v>
          </cell>
          <cell r="BG1536">
            <v>0.83465199561203263</v>
          </cell>
          <cell r="BH1536" t="str">
            <v/>
          </cell>
          <cell r="BI1536" t="str">
            <v>CONTRATO CERRADO MAIL JUN 13/2013</v>
          </cell>
        </row>
        <row r="1537">
          <cell r="A1537" t="str">
            <v>2100-315</v>
          </cell>
          <cell r="B1537" t="str">
            <v xml:space="preserve">BTA-TELEPERFORMANCE ED.TE                         </v>
          </cell>
          <cell r="C1537">
            <v>0</v>
          </cell>
          <cell r="D1537">
            <v>0</v>
          </cell>
          <cell r="E1537">
            <v>0</v>
          </cell>
          <cell r="F1537">
            <v>0</v>
          </cell>
          <cell r="G1537">
            <v>0</v>
          </cell>
          <cell r="H1537">
            <v>0</v>
          </cell>
          <cell r="I1537">
            <v>0</v>
          </cell>
          <cell r="J1537">
            <v>0</v>
          </cell>
          <cell r="K1537">
            <v>0</v>
          </cell>
          <cell r="L1537">
            <v>0</v>
          </cell>
          <cell r="M1537">
            <v>0</v>
          </cell>
          <cell r="N1537">
            <v>0</v>
          </cell>
          <cell r="O1537">
            <v>0</v>
          </cell>
          <cell r="P1537">
            <v>0</v>
          </cell>
          <cell r="Q1537">
            <v>0</v>
          </cell>
          <cell r="R1537">
            <v>0</v>
          </cell>
          <cell r="S1537">
            <v>0</v>
          </cell>
          <cell r="T1537">
            <v>0</v>
          </cell>
          <cell r="U1537">
            <v>0</v>
          </cell>
          <cell r="V1537">
            <v>0</v>
          </cell>
          <cell r="W1537">
            <v>0</v>
          </cell>
          <cell r="X1537">
            <v>0</v>
          </cell>
          <cell r="Y1537">
            <v>0</v>
          </cell>
          <cell r="Z1537">
            <v>0</v>
          </cell>
          <cell r="AA1537">
            <v>0</v>
          </cell>
          <cell r="AB1537">
            <v>0</v>
          </cell>
          <cell r="AC1537">
            <v>0</v>
          </cell>
          <cell r="AD1537">
            <v>0</v>
          </cell>
          <cell r="AE1537">
            <v>0</v>
          </cell>
          <cell r="AF1537">
            <v>0</v>
          </cell>
          <cell r="AG1537">
            <v>0</v>
          </cell>
          <cell r="AH1537">
            <v>0</v>
          </cell>
          <cell r="AI1537">
            <v>0</v>
          </cell>
          <cell r="AJ1537">
            <v>0</v>
          </cell>
          <cell r="AK1537">
            <v>0</v>
          </cell>
          <cell r="AL1537">
            <v>0</v>
          </cell>
          <cell r="AM1537">
            <v>0</v>
          </cell>
          <cell r="AN1537">
            <v>0</v>
          </cell>
          <cell r="AO1537">
            <v>0</v>
          </cell>
          <cell r="AP1537">
            <v>0</v>
          </cell>
          <cell r="AQ1537">
            <v>8997518</v>
          </cell>
          <cell r="AR1537">
            <v>7575961</v>
          </cell>
          <cell r="AS1537" t="e">
            <v>#REF!</v>
          </cell>
          <cell r="AU1537" t="str">
            <v/>
          </cell>
          <cell r="AV1537" t="str">
            <v/>
          </cell>
          <cell r="AW1537">
            <v>0</v>
          </cell>
          <cell r="AX1537">
            <v>0</v>
          </cell>
          <cell r="AY1537">
            <v>0</v>
          </cell>
          <cell r="AZ1537">
            <v>0</v>
          </cell>
          <cell r="BA1537">
            <v>0</v>
          </cell>
          <cell r="BB1537">
            <v>0</v>
          </cell>
          <cell r="BC1537">
            <v>0</v>
          </cell>
          <cell r="BD1537">
            <v>0</v>
          </cell>
          <cell r="BE1537">
            <v>0</v>
          </cell>
          <cell r="BF1537">
            <v>0</v>
          </cell>
          <cell r="BG1537">
            <v>0.84200565089172374</v>
          </cell>
          <cell r="BH1537" t="str">
            <v/>
          </cell>
          <cell r="BI1537" t="str">
            <v>Mail HIDELMAN ago 13/13 trasladar al costo el saldo de la 1420 VIGENTE 2012, SIN INGRESOS Y COSTOS PROYECTADOS 2013</v>
          </cell>
        </row>
        <row r="1538">
          <cell r="A1538" t="str">
            <v>2100-316</v>
          </cell>
          <cell r="B1538" t="str">
            <v xml:space="preserve">BTA-OPTICA COL CC ANDINO                          </v>
          </cell>
          <cell r="C1538">
            <v>0</v>
          </cell>
          <cell r="D1538">
            <v>0</v>
          </cell>
          <cell r="E1538">
            <v>0</v>
          </cell>
          <cell r="F1538">
            <v>0</v>
          </cell>
          <cell r="G1538">
            <v>0</v>
          </cell>
          <cell r="H1538">
            <v>0</v>
          </cell>
          <cell r="I1538">
            <v>0</v>
          </cell>
          <cell r="J1538">
            <v>0</v>
          </cell>
          <cell r="K1538">
            <v>0</v>
          </cell>
          <cell r="L1538">
            <v>0</v>
          </cell>
          <cell r="M1538">
            <v>0</v>
          </cell>
          <cell r="N1538">
            <v>0</v>
          </cell>
          <cell r="O1538">
            <v>0</v>
          </cell>
          <cell r="P1538">
            <v>0</v>
          </cell>
          <cell r="Q1538">
            <v>0</v>
          </cell>
          <cell r="R1538">
            <v>0</v>
          </cell>
          <cell r="S1538">
            <v>0</v>
          </cell>
          <cell r="T1538">
            <v>0</v>
          </cell>
          <cell r="U1538">
            <v>0</v>
          </cell>
          <cell r="V1538">
            <v>0</v>
          </cell>
          <cell r="W1538">
            <v>0</v>
          </cell>
          <cell r="X1538">
            <v>0</v>
          </cell>
          <cell r="Y1538">
            <v>0</v>
          </cell>
          <cell r="Z1538">
            <v>0</v>
          </cell>
          <cell r="AA1538">
            <v>0</v>
          </cell>
          <cell r="AB1538">
            <v>0</v>
          </cell>
          <cell r="AC1538">
            <v>0</v>
          </cell>
          <cell r="AD1538">
            <v>0</v>
          </cell>
          <cell r="AE1538">
            <v>0</v>
          </cell>
          <cell r="AF1538">
            <v>0</v>
          </cell>
          <cell r="AG1538">
            <v>0</v>
          </cell>
          <cell r="AH1538">
            <v>0</v>
          </cell>
          <cell r="AI1538">
            <v>0</v>
          </cell>
          <cell r="AJ1538">
            <v>0</v>
          </cell>
          <cell r="AK1538">
            <v>0</v>
          </cell>
          <cell r="AL1538">
            <v>0</v>
          </cell>
          <cell r="AM1538">
            <v>0</v>
          </cell>
          <cell r="AN1538">
            <v>0</v>
          </cell>
          <cell r="AO1538">
            <v>0</v>
          </cell>
          <cell r="AP1538">
            <v>0</v>
          </cell>
          <cell r="AQ1538">
            <v>20905597</v>
          </cell>
          <cell r="AR1538">
            <v>15652192</v>
          </cell>
          <cell r="AS1538" t="e">
            <v>#REF!</v>
          </cell>
          <cell r="AU1538">
            <v>860001449</v>
          </cell>
          <cell r="AV1538" t="str">
            <v xml:space="preserve">OPTICA COLOMBIANA S.A.                  </v>
          </cell>
          <cell r="AW1538">
            <v>0</v>
          </cell>
          <cell r="AX1538">
            <v>0</v>
          </cell>
          <cell r="AY1538">
            <v>0</v>
          </cell>
          <cell r="AZ1538">
            <v>9377800</v>
          </cell>
          <cell r="BA1538">
            <v>9377800</v>
          </cell>
          <cell r="BB1538">
            <v>0</v>
          </cell>
          <cell r="BC1538">
            <v>0</v>
          </cell>
          <cell r="BD1538">
            <v>0</v>
          </cell>
          <cell r="BE1538">
            <v>6980704</v>
          </cell>
          <cell r="BF1538">
            <v>6980704</v>
          </cell>
          <cell r="BG1538">
            <v>0.74870820479319489</v>
          </cell>
          <cell r="BH1538" t="str">
            <v/>
          </cell>
          <cell r="BI1538" t="str">
            <v>CONTRATO CERRADO MAIL JUN 13/2013</v>
          </cell>
        </row>
        <row r="1539">
          <cell r="A1539" t="str">
            <v>2100-317</v>
          </cell>
          <cell r="B1539" t="str">
            <v xml:space="preserve">BTA-BEATRIZ RIVERA-ANDINO                         </v>
          </cell>
          <cell r="C1539">
            <v>0</v>
          </cell>
          <cell r="D1539">
            <v>0</v>
          </cell>
          <cell r="E1539">
            <v>0</v>
          </cell>
          <cell r="F1539">
            <v>0</v>
          </cell>
          <cell r="G1539">
            <v>0</v>
          </cell>
          <cell r="H1539">
            <v>0</v>
          </cell>
          <cell r="I1539">
            <v>0</v>
          </cell>
          <cell r="J1539">
            <v>0</v>
          </cell>
          <cell r="K1539">
            <v>0</v>
          </cell>
          <cell r="L1539">
            <v>0</v>
          </cell>
          <cell r="M1539">
            <v>0</v>
          </cell>
          <cell r="N1539">
            <v>0</v>
          </cell>
          <cell r="O1539">
            <v>0</v>
          </cell>
          <cell r="P1539">
            <v>0</v>
          </cell>
          <cell r="Q1539">
            <v>0</v>
          </cell>
          <cell r="R1539">
            <v>0</v>
          </cell>
          <cell r="S1539">
            <v>0</v>
          </cell>
          <cell r="T1539">
            <v>0</v>
          </cell>
          <cell r="U1539">
            <v>0</v>
          </cell>
          <cell r="V1539">
            <v>0</v>
          </cell>
          <cell r="W1539">
            <v>0</v>
          </cell>
          <cell r="X1539">
            <v>0</v>
          </cell>
          <cell r="Y1539">
            <v>0</v>
          </cell>
          <cell r="Z1539">
            <v>0</v>
          </cell>
          <cell r="AA1539">
            <v>0</v>
          </cell>
          <cell r="AB1539">
            <v>0</v>
          </cell>
          <cell r="AC1539">
            <v>0</v>
          </cell>
          <cell r="AD1539">
            <v>0</v>
          </cell>
          <cell r="AE1539">
            <v>0</v>
          </cell>
          <cell r="AF1539">
            <v>0</v>
          </cell>
          <cell r="AG1539">
            <v>0</v>
          </cell>
          <cell r="AH1539">
            <v>0</v>
          </cell>
          <cell r="AI1539">
            <v>0</v>
          </cell>
          <cell r="AJ1539">
            <v>0</v>
          </cell>
          <cell r="AK1539">
            <v>0</v>
          </cell>
          <cell r="AL1539">
            <v>0</v>
          </cell>
          <cell r="AM1539">
            <v>0</v>
          </cell>
          <cell r="AN1539">
            <v>0</v>
          </cell>
          <cell r="AO1539">
            <v>0</v>
          </cell>
          <cell r="AP1539">
            <v>0</v>
          </cell>
          <cell r="AQ1539">
            <v>20118072</v>
          </cell>
          <cell r="AR1539">
            <v>14649701</v>
          </cell>
          <cell r="AS1539" t="e">
            <v>#REF!</v>
          </cell>
          <cell r="AU1539" t="str">
            <v/>
          </cell>
          <cell r="AV1539" t="str">
            <v/>
          </cell>
          <cell r="AW1539">
            <v>0</v>
          </cell>
          <cell r="AX1539">
            <v>0</v>
          </cell>
          <cell r="AY1539">
            <v>0</v>
          </cell>
          <cell r="AZ1539">
            <v>20118072</v>
          </cell>
          <cell r="BA1539">
            <v>20118072</v>
          </cell>
          <cell r="BB1539">
            <v>0</v>
          </cell>
          <cell r="BC1539">
            <v>0</v>
          </cell>
          <cell r="BD1539">
            <v>0</v>
          </cell>
          <cell r="BE1539">
            <v>9587602</v>
          </cell>
          <cell r="BF1539">
            <v>9587602</v>
          </cell>
          <cell r="BG1539">
            <v>0.72818613036080193</v>
          </cell>
          <cell r="BH1539" t="str">
            <v/>
          </cell>
          <cell r="BI1539" t="str">
            <v>CONTRATO CERRADO MAIL JUN 13/2013</v>
          </cell>
        </row>
        <row r="1540">
          <cell r="A1540" t="str">
            <v>2100-318</v>
          </cell>
          <cell r="B1540" t="str">
            <v xml:space="preserve">BTA-TELEDATOS PISO 4-5                            </v>
          </cell>
          <cell r="C1540">
            <v>0</v>
          </cell>
          <cell r="D1540">
            <v>0</v>
          </cell>
          <cell r="E1540">
            <v>0</v>
          </cell>
          <cell r="F1540">
            <v>0</v>
          </cell>
          <cell r="G1540">
            <v>0</v>
          </cell>
          <cell r="H1540">
            <v>0</v>
          </cell>
          <cell r="I1540">
            <v>0</v>
          </cell>
          <cell r="J1540">
            <v>0</v>
          </cell>
          <cell r="K1540">
            <v>0</v>
          </cell>
          <cell r="L1540">
            <v>0</v>
          </cell>
          <cell r="M1540">
            <v>0</v>
          </cell>
          <cell r="N1540">
            <v>0</v>
          </cell>
          <cell r="O1540">
            <v>0</v>
          </cell>
          <cell r="P1540">
            <v>0</v>
          </cell>
          <cell r="Q1540">
            <v>437500</v>
          </cell>
          <cell r="R1540">
            <v>0</v>
          </cell>
          <cell r="S1540">
            <v>0</v>
          </cell>
          <cell r="T1540">
            <v>0</v>
          </cell>
          <cell r="U1540">
            <v>0</v>
          </cell>
          <cell r="V1540">
            <v>0</v>
          </cell>
          <cell r="W1540">
            <v>0</v>
          </cell>
          <cell r="X1540">
            <v>0</v>
          </cell>
          <cell r="Y1540">
            <v>0</v>
          </cell>
          <cell r="Z1540">
            <v>0</v>
          </cell>
          <cell r="AA1540">
            <v>0</v>
          </cell>
          <cell r="AB1540">
            <v>437500</v>
          </cell>
          <cell r="AC1540">
            <v>0</v>
          </cell>
          <cell r="AD1540">
            <v>0</v>
          </cell>
          <cell r="AE1540">
            <v>0</v>
          </cell>
          <cell r="AF1540">
            <v>0</v>
          </cell>
          <cell r="AG1540">
            <v>0</v>
          </cell>
          <cell r="AH1540">
            <v>0</v>
          </cell>
          <cell r="AI1540">
            <v>0</v>
          </cell>
          <cell r="AJ1540">
            <v>0</v>
          </cell>
          <cell r="AK1540">
            <v>0</v>
          </cell>
          <cell r="AL1540">
            <v>0</v>
          </cell>
          <cell r="AM1540">
            <v>0</v>
          </cell>
          <cell r="AN1540">
            <v>0</v>
          </cell>
          <cell r="AO1540">
            <v>0</v>
          </cell>
          <cell r="AP1540">
            <v>0</v>
          </cell>
          <cell r="AQ1540">
            <v>363924708</v>
          </cell>
          <cell r="AR1540">
            <v>297494782</v>
          </cell>
          <cell r="AS1540" t="e">
            <v>#REF!</v>
          </cell>
          <cell r="AU1540">
            <v>900323853</v>
          </cell>
          <cell r="AV1540" t="str">
            <v xml:space="preserve">TELEPERFORMANCE COLOMBIA S.A.S.         </v>
          </cell>
          <cell r="AW1540">
            <v>0</v>
          </cell>
          <cell r="AX1540">
            <v>0</v>
          </cell>
          <cell r="AY1540">
            <v>0</v>
          </cell>
          <cell r="AZ1540">
            <v>157904792</v>
          </cell>
          <cell r="BA1540">
            <v>157904792</v>
          </cell>
          <cell r="BB1540">
            <v>0</v>
          </cell>
          <cell r="BC1540">
            <v>0</v>
          </cell>
          <cell r="BD1540">
            <v>0</v>
          </cell>
          <cell r="BE1540">
            <v>129565156</v>
          </cell>
          <cell r="BF1540">
            <v>129565156</v>
          </cell>
          <cell r="BG1540">
            <v>0.81746244610574781</v>
          </cell>
          <cell r="BH1540" t="str">
            <v/>
          </cell>
          <cell r="BI1540" t="str">
            <v>CONTRATO CERRADO MAIL JUN 13/2013</v>
          </cell>
        </row>
        <row r="1541">
          <cell r="A1541" t="str">
            <v>2100-319</v>
          </cell>
          <cell r="B1541" t="str">
            <v xml:space="preserve">AIU-BTA-MALUSA-EDIF PACIF                         </v>
          </cell>
          <cell r="C1541">
            <v>0</v>
          </cell>
          <cell r="D1541">
            <v>0</v>
          </cell>
          <cell r="E1541">
            <v>0</v>
          </cell>
          <cell r="F1541">
            <v>0</v>
          </cell>
          <cell r="G1541">
            <v>0</v>
          </cell>
          <cell r="H1541">
            <v>0</v>
          </cell>
          <cell r="I1541">
            <v>0</v>
          </cell>
          <cell r="J1541">
            <v>0</v>
          </cell>
          <cell r="K1541">
            <v>0</v>
          </cell>
          <cell r="L1541">
            <v>0</v>
          </cell>
          <cell r="M1541">
            <v>0</v>
          </cell>
          <cell r="N1541">
            <v>0</v>
          </cell>
          <cell r="O1541">
            <v>0</v>
          </cell>
          <cell r="P1541">
            <v>0</v>
          </cell>
          <cell r="Q1541">
            <v>437500</v>
          </cell>
          <cell r="R1541">
            <v>0</v>
          </cell>
          <cell r="S1541">
            <v>0</v>
          </cell>
          <cell r="T1541">
            <v>0</v>
          </cell>
          <cell r="U1541">
            <v>0</v>
          </cell>
          <cell r="V1541">
            <v>0</v>
          </cell>
          <cell r="W1541">
            <v>0</v>
          </cell>
          <cell r="X1541">
            <v>0</v>
          </cell>
          <cell r="Y1541">
            <v>0</v>
          </cell>
          <cell r="Z1541">
            <v>0</v>
          </cell>
          <cell r="AA1541">
            <v>0</v>
          </cell>
          <cell r="AB1541">
            <v>437500</v>
          </cell>
          <cell r="AC1541">
            <v>0</v>
          </cell>
          <cell r="AD1541">
            <v>0</v>
          </cell>
          <cell r="AE1541">
            <v>0</v>
          </cell>
          <cell r="AF1541">
            <v>0</v>
          </cell>
          <cell r="AG1541">
            <v>0</v>
          </cell>
          <cell r="AH1541">
            <v>0</v>
          </cell>
          <cell r="AI1541">
            <v>0</v>
          </cell>
          <cell r="AJ1541">
            <v>0</v>
          </cell>
          <cell r="AK1541">
            <v>0</v>
          </cell>
          <cell r="AL1541">
            <v>0</v>
          </cell>
          <cell r="AM1541">
            <v>0</v>
          </cell>
          <cell r="AN1541">
            <v>0</v>
          </cell>
          <cell r="AO1541">
            <v>0</v>
          </cell>
          <cell r="AP1541">
            <v>0</v>
          </cell>
          <cell r="AQ1541">
            <v>25643943.800000001</v>
          </cell>
          <cell r="AR1541">
            <v>22103436</v>
          </cell>
          <cell r="AS1541" t="e">
            <v>#REF!</v>
          </cell>
          <cell r="AU1541">
            <v>900473842</v>
          </cell>
          <cell r="AV1541" t="str">
            <v xml:space="preserve">INVERSIONES MALUSA SAS                  </v>
          </cell>
          <cell r="AW1541">
            <v>0</v>
          </cell>
          <cell r="AX1541">
            <v>0</v>
          </cell>
          <cell r="AY1541">
            <v>0</v>
          </cell>
          <cell r="AZ1541">
            <v>0</v>
          </cell>
          <cell r="BA1541">
            <v>0</v>
          </cell>
          <cell r="BB1541">
            <v>0</v>
          </cell>
          <cell r="BC1541">
            <v>0</v>
          </cell>
          <cell r="BD1541">
            <v>0</v>
          </cell>
          <cell r="BE1541">
            <v>0</v>
          </cell>
          <cell r="BF1541">
            <v>0</v>
          </cell>
          <cell r="BG1541">
            <v>0.86193590862572389</v>
          </cell>
          <cell r="BH1541" t="str">
            <v/>
          </cell>
          <cell r="BI1541" t="str">
            <v>Pendiente Acta de Entrega Final, ya se ejecuto todo el proyecto</v>
          </cell>
        </row>
        <row r="1542">
          <cell r="A1542" t="str">
            <v>2100-320</v>
          </cell>
          <cell r="B1542" t="str">
            <v xml:space="preserve">BTA-ALMACENES MAXIMO                              </v>
          </cell>
          <cell r="C1542">
            <v>0</v>
          </cell>
          <cell r="D1542">
            <v>0</v>
          </cell>
          <cell r="E1542">
            <v>0</v>
          </cell>
          <cell r="F1542">
            <v>0</v>
          </cell>
          <cell r="G1542">
            <v>0</v>
          </cell>
          <cell r="H1542">
            <v>0</v>
          </cell>
          <cell r="I1542">
            <v>0</v>
          </cell>
          <cell r="J1542">
            <v>0</v>
          </cell>
          <cell r="K1542">
            <v>0</v>
          </cell>
          <cell r="L1542">
            <v>0</v>
          </cell>
          <cell r="M1542">
            <v>0</v>
          </cell>
          <cell r="N1542">
            <v>0</v>
          </cell>
          <cell r="O1542">
            <v>0</v>
          </cell>
          <cell r="P1542">
            <v>0</v>
          </cell>
          <cell r="Q1542">
            <v>437500</v>
          </cell>
          <cell r="R1542">
            <v>0</v>
          </cell>
          <cell r="S1542">
            <v>0</v>
          </cell>
          <cell r="T1542">
            <v>0</v>
          </cell>
          <cell r="U1542">
            <v>0</v>
          </cell>
          <cell r="V1542">
            <v>0</v>
          </cell>
          <cell r="W1542">
            <v>0</v>
          </cell>
          <cell r="X1542">
            <v>0</v>
          </cell>
          <cell r="Y1542">
            <v>0</v>
          </cell>
          <cell r="Z1542">
            <v>0</v>
          </cell>
          <cell r="AA1542">
            <v>0</v>
          </cell>
          <cell r="AB1542">
            <v>437500</v>
          </cell>
          <cell r="AC1542">
            <v>0</v>
          </cell>
          <cell r="AD1542">
            <v>0</v>
          </cell>
          <cell r="AE1542">
            <v>0</v>
          </cell>
          <cell r="AF1542">
            <v>0</v>
          </cell>
          <cell r="AG1542">
            <v>0</v>
          </cell>
          <cell r="AH1542">
            <v>0</v>
          </cell>
          <cell r="AI1542">
            <v>0</v>
          </cell>
          <cell r="AJ1542">
            <v>0</v>
          </cell>
          <cell r="AK1542">
            <v>0</v>
          </cell>
          <cell r="AL1542">
            <v>0</v>
          </cell>
          <cell r="AM1542">
            <v>0</v>
          </cell>
          <cell r="AN1542">
            <v>0</v>
          </cell>
          <cell r="AO1542">
            <v>0</v>
          </cell>
          <cell r="AP1542">
            <v>0</v>
          </cell>
          <cell r="AQ1542">
            <v>48555027</v>
          </cell>
          <cell r="AR1542">
            <v>38930301</v>
          </cell>
          <cell r="AS1542" t="e">
            <v>#REF!</v>
          </cell>
          <cell r="AU1542">
            <v>860045854</v>
          </cell>
          <cell r="AV1542" t="str">
            <v xml:space="preserve">ALMACENES MAXIMO S.A.                   </v>
          </cell>
          <cell r="AW1542">
            <v>0</v>
          </cell>
          <cell r="AX1542">
            <v>0</v>
          </cell>
          <cell r="AY1542">
            <v>0</v>
          </cell>
          <cell r="AZ1542">
            <v>0</v>
          </cell>
          <cell r="BA1542">
            <v>0</v>
          </cell>
          <cell r="BB1542">
            <v>0</v>
          </cell>
          <cell r="BC1542">
            <v>0</v>
          </cell>
          <cell r="BD1542">
            <v>0</v>
          </cell>
          <cell r="BE1542">
            <v>0</v>
          </cell>
          <cell r="BF1542">
            <v>0</v>
          </cell>
          <cell r="BG1542">
            <v>0.80177694062450011</v>
          </cell>
          <cell r="BH1542" t="str">
            <v/>
          </cell>
          <cell r="BI1542" t="str">
            <v>CONTRATO CERRADO MAIL JUN 13/2013</v>
          </cell>
        </row>
        <row r="1543">
          <cell r="A1543" t="str">
            <v>2100-321</v>
          </cell>
          <cell r="B1543" t="str">
            <v xml:space="preserve">AIU-BTA-VOLUMENES-GMT                             </v>
          </cell>
          <cell r="C1543">
            <v>0</v>
          </cell>
          <cell r="D1543">
            <v>0</v>
          </cell>
          <cell r="E1543">
            <v>0</v>
          </cell>
          <cell r="F1543">
            <v>0</v>
          </cell>
          <cell r="G1543">
            <v>0</v>
          </cell>
          <cell r="H1543">
            <v>0</v>
          </cell>
          <cell r="I1543">
            <v>19000000</v>
          </cell>
          <cell r="J1543">
            <v>0</v>
          </cell>
          <cell r="K1543">
            <v>0</v>
          </cell>
          <cell r="L1543">
            <v>0</v>
          </cell>
          <cell r="M1543">
            <v>0</v>
          </cell>
          <cell r="N1543">
            <v>0</v>
          </cell>
          <cell r="O1543">
            <v>19000000</v>
          </cell>
          <cell r="P1543">
            <v>0</v>
          </cell>
          <cell r="Q1543">
            <v>0</v>
          </cell>
          <cell r="R1543">
            <v>0</v>
          </cell>
          <cell r="S1543">
            <v>0</v>
          </cell>
          <cell r="T1543">
            <v>0</v>
          </cell>
          <cell r="U1543">
            <v>0</v>
          </cell>
          <cell r="V1543">
            <v>0</v>
          </cell>
          <cell r="W1543">
            <v>0</v>
          </cell>
          <cell r="X1543">
            <v>139450</v>
          </cell>
          <cell r="Y1543">
            <v>3600</v>
          </cell>
          <cell r="Z1543">
            <v>912146</v>
          </cell>
          <cell r="AA1543">
            <v>0</v>
          </cell>
          <cell r="AB1543">
            <v>1055196</v>
          </cell>
          <cell r="AC1543">
            <v>0</v>
          </cell>
          <cell r="AD1543">
            <v>0</v>
          </cell>
          <cell r="AE1543">
            <v>0</v>
          </cell>
          <cell r="AF1543">
            <v>0</v>
          </cell>
          <cell r="AG1543">
            <v>0</v>
          </cell>
          <cell r="AH1543">
            <v>0</v>
          </cell>
          <cell r="AI1543">
            <v>0</v>
          </cell>
          <cell r="AJ1543">
            <v>0</v>
          </cell>
          <cell r="AK1543">
            <v>0</v>
          </cell>
          <cell r="AL1543">
            <v>0</v>
          </cell>
          <cell r="AM1543">
            <v>0</v>
          </cell>
          <cell r="AN1543">
            <v>0</v>
          </cell>
          <cell r="AO1543">
            <v>0</v>
          </cell>
          <cell r="AP1543">
            <v>0</v>
          </cell>
          <cell r="AQ1543">
            <v>88474660</v>
          </cell>
          <cell r="AR1543">
            <v>73750063</v>
          </cell>
          <cell r="AS1543" t="e">
            <v>#REF!</v>
          </cell>
          <cell r="AU1543">
            <v>900491257</v>
          </cell>
          <cell r="AV1543" t="str">
            <v xml:space="preserve">GMT INVERSIONES Y NEGOCIOS S.A.S.       </v>
          </cell>
          <cell r="AW1543">
            <v>0</v>
          </cell>
          <cell r="AX1543">
            <v>0</v>
          </cell>
          <cell r="AY1543">
            <v>0</v>
          </cell>
          <cell r="AZ1543">
            <v>0</v>
          </cell>
          <cell r="BA1543">
            <v>0</v>
          </cell>
          <cell r="BB1543">
            <v>0</v>
          </cell>
          <cell r="BC1543">
            <v>0</v>
          </cell>
          <cell r="BD1543">
            <v>0</v>
          </cell>
          <cell r="BE1543">
            <v>0</v>
          </cell>
          <cell r="BF1543">
            <v>0</v>
          </cell>
          <cell r="BG1543">
            <v>0.83357272014382422</v>
          </cell>
          <cell r="BH1543">
            <v>5.5536631578947365E-2</v>
          </cell>
          <cell r="BI1543" t="str">
            <v>cerrado Andrea junio 11 2014</v>
          </cell>
        </row>
        <row r="1544">
          <cell r="A1544" t="str">
            <v>2100-322</v>
          </cell>
          <cell r="B1544" t="str">
            <v xml:space="preserve">AIU-YOP-EQUION EPF FLOREÑ                         </v>
          </cell>
          <cell r="C1544">
            <v>23750000</v>
          </cell>
          <cell r="D1544">
            <v>52550000</v>
          </cell>
          <cell r="E1544">
            <v>0</v>
          </cell>
          <cell r="F1544">
            <v>0</v>
          </cell>
          <cell r="G1544">
            <v>-64291023</v>
          </cell>
          <cell r="H1544">
            <v>0</v>
          </cell>
          <cell r="I1544">
            <v>-38883939</v>
          </cell>
          <cell r="J1544">
            <v>103174963</v>
          </cell>
          <cell r="K1544">
            <v>-10054782</v>
          </cell>
          <cell r="L1544">
            <v>0</v>
          </cell>
          <cell r="M1544">
            <v>104091659</v>
          </cell>
          <cell r="N1544">
            <v>159956343</v>
          </cell>
          <cell r="O1544">
            <v>330293221</v>
          </cell>
          <cell r="P1544">
            <v>19794421</v>
          </cell>
          <cell r="Q1544">
            <v>43795140</v>
          </cell>
          <cell r="R1544">
            <v>0</v>
          </cell>
          <cell r="S1544">
            <v>304541</v>
          </cell>
          <cell r="T1544">
            <v>-57674569</v>
          </cell>
          <cell r="U1544">
            <v>3800000</v>
          </cell>
          <cell r="V1544">
            <v>0</v>
          </cell>
          <cell r="W1544">
            <v>53613793</v>
          </cell>
          <cell r="X1544">
            <v>0</v>
          </cell>
          <cell r="Y1544">
            <v>0</v>
          </cell>
          <cell r="Z1544">
            <v>274707642.47000003</v>
          </cell>
          <cell r="AA1544">
            <v>2001256</v>
          </cell>
          <cell r="AB1544">
            <v>340342224.47000003</v>
          </cell>
          <cell r="AC1544">
            <v>0</v>
          </cell>
          <cell r="AD1544">
            <v>2577363</v>
          </cell>
          <cell r="AE1544">
            <v>0</v>
          </cell>
          <cell r="AF1544">
            <v>0</v>
          </cell>
          <cell r="AG1544">
            <v>0</v>
          </cell>
          <cell r="AH1544">
            <v>0</v>
          </cell>
          <cell r="AI1544">
            <v>0</v>
          </cell>
          <cell r="AJ1544">
            <v>0</v>
          </cell>
          <cell r="AK1544">
            <v>0</v>
          </cell>
          <cell r="AL1544">
            <v>0</v>
          </cell>
          <cell r="AM1544">
            <v>0</v>
          </cell>
          <cell r="AN1544">
            <v>0</v>
          </cell>
          <cell r="AO1544">
            <v>156245356</v>
          </cell>
          <cell r="AP1544">
            <v>0</v>
          </cell>
          <cell r="AQ1544">
            <v>733551122</v>
          </cell>
          <cell r="AR1544">
            <v>611341081</v>
          </cell>
          <cell r="AS1544" t="e">
            <v>#REF!</v>
          </cell>
          <cell r="AU1544">
            <v>860002426</v>
          </cell>
          <cell r="AV1544" t="str">
            <v xml:space="preserve">EQUION ENERGIA LIMITED                  </v>
          </cell>
          <cell r="AW1544">
            <v>0</v>
          </cell>
          <cell r="AX1544">
            <v>0</v>
          </cell>
          <cell r="AY1544">
            <v>0</v>
          </cell>
          <cell r="AZ1544">
            <v>0</v>
          </cell>
          <cell r="BA1544">
            <v>0</v>
          </cell>
          <cell r="BB1544">
            <v>0</v>
          </cell>
          <cell r="BC1544">
            <v>0</v>
          </cell>
          <cell r="BD1544">
            <v>0</v>
          </cell>
          <cell r="BE1544">
            <v>0</v>
          </cell>
          <cell r="BF1544">
            <v>0</v>
          </cell>
          <cell r="BG1544">
            <v>0.83339942188787219</v>
          </cell>
          <cell r="BH1544">
            <v>1.0304244920303709</v>
          </cell>
          <cell r="BI1544" t="str">
            <v>Se va ha facturar en diciembre 150MM</v>
          </cell>
        </row>
        <row r="1545">
          <cell r="A1545" t="str">
            <v>2100-323</v>
          </cell>
          <cell r="B1545" t="str">
            <v xml:space="preserve">AIU-NEIVA-HOT NEIVA-CONCO                         </v>
          </cell>
          <cell r="C1545">
            <v>0</v>
          </cell>
          <cell r="D1545">
            <v>0</v>
          </cell>
          <cell r="E1545">
            <v>0</v>
          </cell>
          <cell r="F1545">
            <v>0</v>
          </cell>
          <cell r="G1545">
            <v>0</v>
          </cell>
          <cell r="H1545">
            <v>0</v>
          </cell>
          <cell r="I1545">
            <v>0</v>
          </cell>
          <cell r="J1545">
            <v>0</v>
          </cell>
          <cell r="K1545">
            <v>0</v>
          </cell>
          <cell r="L1545">
            <v>0</v>
          </cell>
          <cell r="M1545">
            <v>0</v>
          </cell>
          <cell r="N1545">
            <v>0</v>
          </cell>
          <cell r="O1545">
            <v>0</v>
          </cell>
          <cell r="P1545">
            <v>550292</v>
          </cell>
          <cell r="Q1545">
            <v>749969</v>
          </cell>
          <cell r="R1545">
            <v>9254</v>
          </cell>
          <cell r="S1545">
            <v>0</v>
          </cell>
          <cell r="T1545">
            <v>-9254</v>
          </cell>
          <cell r="U1545">
            <v>509680</v>
          </cell>
          <cell r="V1545">
            <v>58740</v>
          </cell>
          <cell r="W1545">
            <v>160000</v>
          </cell>
          <cell r="X1545">
            <v>1383936</v>
          </cell>
          <cell r="Y1545">
            <v>2733406</v>
          </cell>
          <cell r="Z1545">
            <v>43200</v>
          </cell>
          <cell r="AA1545">
            <v>7600</v>
          </cell>
          <cell r="AB1545">
            <v>6196823</v>
          </cell>
          <cell r="AC1545">
            <v>0</v>
          </cell>
          <cell r="AD1545">
            <v>0</v>
          </cell>
          <cell r="AE1545">
            <v>0</v>
          </cell>
          <cell r="AF1545">
            <v>0</v>
          </cell>
          <cell r="AG1545">
            <v>0</v>
          </cell>
          <cell r="AH1545">
            <v>0</v>
          </cell>
          <cell r="AI1545">
            <v>0</v>
          </cell>
          <cell r="AJ1545">
            <v>0</v>
          </cell>
          <cell r="AK1545">
            <v>0</v>
          </cell>
          <cell r="AL1545">
            <v>0</v>
          </cell>
          <cell r="AM1545">
            <v>0</v>
          </cell>
          <cell r="AN1545">
            <v>0</v>
          </cell>
          <cell r="AO1545">
            <v>0</v>
          </cell>
          <cell r="AP1545">
            <v>0</v>
          </cell>
          <cell r="AQ1545">
            <v>970453081.296</v>
          </cell>
          <cell r="AR1545">
            <v>836525991.63999999</v>
          </cell>
          <cell r="AS1545" t="e">
            <v>#REF!</v>
          </cell>
          <cell r="AU1545">
            <v>890901110</v>
          </cell>
          <cell r="AV1545" t="str">
            <v xml:space="preserve">CONSTRUCTORA CONCONCRETO SA             </v>
          </cell>
          <cell r="AW1545">
            <v>0</v>
          </cell>
          <cell r="AX1545">
            <v>0</v>
          </cell>
          <cell r="AY1545">
            <v>0</v>
          </cell>
          <cell r="AZ1545">
            <v>0</v>
          </cell>
          <cell r="BA1545">
            <v>0</v>
          </cell>
          <cell r="BB1545">
            <v>0</v>
          </cell>
          <cell r="BC1545">
            <v>0</v>
          </cell>
          <cell r="BD1545">
            <v>0</v>
          </cell>
          <cell r="BE1545">
            <v>0</v>
          </cell>
          <cell r="BF1545">
            <v>0</v>
          </cell>
          <cell r="BG1545">
            <v>0.86199529659162299</v>
          </cell>
          <cell r="BH1545" t="str">
            <v/>
          </cell>
          <cell r="BI1545" t="str">
            <v>CERRADO MAIL 10/10/13</v>
          </cell>
        </row>
        <row r="1546">
          <cell r="A1546" t="str">
            <v>2100-324</v>
          </cell>
          <cell r="B1546" t="str">
            <v xml:space="preserve">AIU-BTA-RCN CL 37                                 </v>
          </cell>
          <cell r="C1546">
            <v>0</v>
          </cell>
          <cell r="D1546">
            <v>0</v>
          </cell>
          <cell r="E1546">
            <v>0</v>
          </cell>
          <cell r="F1546">
            <v>0</v>
          </cell>
          <cell r="G1546">
            <v>0</v>
          </cell>
          <cell r="H1546">
            <v>0</v>
          </cell>
          <cell r="I1546">
            <v>0</v>
          </cell>
          <cell r="J1546">
            <v>0</v>
          </cell>
          <cell r="K1546">
            <v>0</v>
          </cell>
          <cell r="L1546">
            <v>0</v>
          </cell>
          <cell r="M1546">
            <v>0</v>
          </cell>
          <cell r="N1546">
            <v>0</v>
          </cell>
          <cell r="O1546">
            <v>0</v>
          </cell>
          <cell r="P1546">
            <v>0</v>
          </cell>
          <cell r="Q1546">
            <v>437500</v>
          </cell>
          <cell r="R1546">
            <v>219733</v>
          </cell>
          <cell r="S1546">
            <v>0</v>
          </cell>
          <cell r="T1546">
            <v>0</v>
          </cell>
          <cell r="U1546">
            <v>0</v>
          </cell>
          <cell r="V1546">
            <v>0</v>
          </cell>
          <cell r="W1546">
            <v>0</v>
          </cell>
          <cell r="X1546">
            <v>0</v>
          </cell>
          <cell r="Y1546">
            <v>0</v>
          </cell>
          <cell r="Z1546">
            <v>0</v>
          </cell>
          <cell r="AA1546">
            <v>0</v>
          </cell>
          <cell r="AB1546">
            <v>657233</v>
          </cell>
          <cell r="AC1546">
            <v>0</v>
          </cell>
          <cell r="AD1546">
            <v>0</v>
          </cell>
          <cell r="AE1546">
            <v>0</v>
          </cell>
          <cell r="AF1546">
            <v>0</v>
          </cell>
          <cell r="AG1546">
            <v>0</v>
          </cell>
          <cell r="AH1546">
            <v>0</v>
          </cell>
          <cell r="AI1546">
            <v>0</v>
          </cell>
          <cell r="AJ1546">
            <v>0</v>
          </cell>
          <cell r="AK1546">
            <v>0</v>
          </cell>
          <cell r="AL1546">
            <v>0</v>
          </cell>
          <cell r="AM1546">
            <v>0</v>
          </cell>
          <cell r="AN1546">
            <v>0</v>
          </cell>
          <cell r="AO1546">
            <v>0</v>
          </cell>
          <cell r="AP1546">
            <v>0</v>
          </cell>
          <cell r="AQ1546">
            <v>188216274</v>
          </cell>
          <cell r="AR1546">
            <v>148338283.5</v>
          </cell>
          <cell r="AS1546" t="e">
            <v>#REF!</v>
          </cell>
          <cell r="AU1546">
            <v>890903910</v>
          </cell>
          <cell r="AV1546" t="str">
            <v xml:space="preserve">RADIO CADENA NACIONAL S.A.              </v>
          </cell>
          <cell r="AW1546">
            <v>0</v>
          </cell>
          <cell r="AX1546">
            <v>0</v>
          </cell>
          <cell r="AY1546">
            <v>0</v>
          </cell>
          <cell r="AZ1546">
            <v>0</v>
          </cell>
          <cell r="BA1546">
            <v>0</v>
          </cell>
          <cell r="BB1546">
            <v>0</v>
          </cell>
          <cell r="BC1546">
            <v>0</v>
          </cell>
          <cell r="BD1546">
            <v>0</v>
          </cell>
          <cell r="BE1546">
            <v>0</v>
          </cell>
          <cell r="BF1546">
            <v>0</v>
          </cell>
          <cell r="BG1546">
            <v>0.78812676687032923</v>
          </cell>
          <cell r="BH1546" t="str">
            <v/>
          </cell>
          <cell r="BI1546" t="str">
            <v>CERRADO MAIL 10/10/13</v>
          </cell>
        </row>
        <row r="1547">
          <cell r="A1547" t="str">
            <v>2100-325</v>
          </cell>
          <cell r="B1547" t="str">
            <v xml:space="preserve">AIU-BTA-GOURMET-CONINSA                           </v>
          </cell>
          <cell r="C1547">
            <v>157000000</v>
          </cell>
          <cell r="D1547">
            <v>0</v>
          </cell>
          <cell r="E1547">
            <v>1927529</v>
          </cell>
          <cell r="F1547">
            <v>-34194312</v>
          </cell>
          <cell r="G1547">
            <v>0</v>
          </cell>
          <cell r="H1547">
            <v>0</v>
          </cell>
          <cell r="I1547">
            <v>0</v>
          </cell>
          <cell r="J1547">
            <v>0</v>
          </cell>
          <cell r="K1547">
            <v>0</v>
          </cell>
          <cell r="L1547">
            <v>0</v>
          </cell>
          <cell r="M1547">
            <v>0</v>
          </cell>
          <cell r="N1547">
            <v>0</v>
          </cell>
          <cell r="O1547">
            <v>124733217</v>
          </cell>
          <cell r="P1547">
            <v>-1275536</v>
          </cell>
          <cell r="Q1547">
            <v>4871583</v>
          </cell>
          <cell r="R1547">
            <v>3050416</v>
          </cell>
          <cell r="S1547">
            <v>70727872</v>
          </cell>
          <cell r="T1547">
            <v>0</v>
          </cell>
          <cell r="U1547">
            <v>0</v>
          </cell>
          <cell r="V1547">
            <v>0</v>
          </cell>
          <cell r="W1547">
            <v>0</v>
          </cell>
          <cell r="X1547">
            <v>2876800</v>
          </cell>
          <cell r="Y1547">
            <v>0</v>
          </cell>
          <cell r="Z1547">
            <v>0</v>
          </cell>
          <cell r="AA1547">
            <v>0</v>
          </cell>
          <cell r="AB1547">
            <v>80251135</v>
          </cell>
          <cell r="AC1547">
            <v>0</v>
          </cell>
          <cell r="AD1547">
            <v>0</v>
          </cell>
          <cell r="AE1547">
            <v>0</v>
          </cell>
          <cell r="AF1547">
            <v>0</v>
          </cell>
          <cell r="AG1547">
            <v>0</v>
          </cell>
          <cell r="AH1547">
            <v>0</v>
          </cell>
          <cell r="AI1547">
            <v>0</v>
          </cell>
          <cell r="AJ1547">
            <v>0</v>
          </cell>
          <cell r="AK1547">
            <v>0</v>
          </cell>
          <cell r="AL1547">
            <v>0</v>
          </cell>
          <cell r="AM1547">
            <v>0</v>
          </cell>
          <cell r="AN1547">
            <v>0</v>
          </cell>
          <cell r="AO1547">
            <v>-48027131</v>
          </cell>
          <cell r="AP1547">
            <v>0</v>
          </cell>
          <cell r="AQ1547">
            <v>1088729989.54</v>
          </cell>
          <cell r="AR1547">
            <v>941662078</v>
          </cell>
          <cell r="AS1547" t="e">
            <v>#REF!</v>
          </cell>
          <cell r="AU1547">
            <v>890911431</v>
          </cell>
          <cell r="AV1547" t="str">
            <v xml:space="preserve">CONINSA Y RAMON H. S.A.                 </v>
          </cell>
          <cell r="AW1547">
            <v>0</v>
          </cell>
          <cell r="AX1547">
            <v>0</v>
          </cell>
          <cell r="AY1547">
            <v>0</v>
          </cell>
          <cell r="AZ1547">
            <v>0</v>
          </cell>
          <cell r="BA1547">
            <v>0</v>
          </cell>
          <cell r="BB1547">
            <v>0</v>
          </cell>
          <cell r="BC1547">
            <v>0</v>
          </cell>
          <cell r="BD1547">
            <v>0</v>
          </cell>
          <cell r="BE1547">
            <v>0</v>
          </cell>
          <cell r="BF1547">
            <v>0</v>
          </cell>
          <cell r="BG1547">
            <v>0.86491792000499801</v>
          </cell>
          <cell r="BH1547">
            <v>0.64338222752644947</v>
          </cell>
          <cell r="BI1547" t="str">
            <v>CERRADO MARZO(ANDREA)</v>
          </cell>
        </row>
        <row r="1548">
          <cell r="A1548" t="str">
            <v>2100-327</v>
          </cell>
          <cell r="B1548" t="str">
            <v xml:space="preserve">YOP-ALCARAVAN-CONCONCRETO                         </v>
          </cell>
          <cell r="C1548">
            <v>0</v>
          </cell>
          <cell r="D1548">
            <v>0</v>
          </cell>
          <cell r="E1548">
            <v>0</v>
          </cell>
          <cell r="F1548">
            <v>0</v>
          </cell>
          <cell r="G1548">
            <v>0</v>
          </cell>
          <cell r="H1548">
            <v>0</v>
          </cell>
          <cell r="I1548">
            <v>0</v>
          </cell>
          <cell r="J1548">
            <v>0</v>
          </cell>
          <cell r="K1548">
            <v>0</v>
          </cell>
          <cell r="L1548">
            <v>0</v>
          </cell>
          <cell r="M1548">
            <v>0</v>
          </cell>
          <cell r="N1548">
            <v>0</v>
          </cell>
          <cell r="O1548">
            <v>0</v>
          </cell>
          <cell r="P1548">
            <v>0</v>
          </cell>
          <cell r="Q1548">
            <v>0</v>
          </cell>
          <cell r="R1548">
            <v>0</v>
          </cell>
          <cell r="S1548">
            <v>0</v>
          </cell>
          <cell r="T1548">
            <v>0</v>
          </cell>
          <cell r="U1548">
            <v>0</v>
          </cell>
          <cell r="V1548">
            <v>0</v>
          </cell>
          <cell r="W1548">
            <v>0</v>
          </cell>
          <cell r="X1548">
            <v>0</v>
          </cell>
          <cell r="Y1548">
            <v>0</v>
          </cell>
          <cell r="Z1548">
            <v>0</v>
          </cell>
          <cell r="AA1548">
            <v>0</v>
          </cell>
          <cell r="AB1548">
            <v>0</v>
          </cell>
          <cell r="AC1548">
            <v>0</v>
          </cell>
          <cell r="AD1548">
            <v>0</v>
          </cell>
          <cell r="AE1548">
            <v>0</v>
          </cell>
          <cell r="AF1548">
            <v>0</v>
          </cell>
          <cell r="AG1548">
            <v>0</v>
          </cell>
          <cell r="AH1548">
            <v>0</v>
          </cell>
          <cell r="AI1548">
            <v>0</v>
          </cell>
          <cell r="AJ1548">
            <v>0</v>
          </cell>
          <cell r="AK1548">
            <v>0</v>
          </cell>
          <cell r="AL1548">
            <v>0</v>
          </cell>
          <cell r="AM1548">
            <v>0</v>
          </cell>
          <cell r="AN1548">
            <v>0</v>
          </cell>
          <cell r="AO1548">
            <v>0</v>
          </cell>
          <cell r="AP1548">
            <v>0</v>
          </cell>
          <cell r="AQ1548">
            <v>33362069</v>
          </cell>
          <cell r="AR1548">
            <v>27541938</v>
          </cell>
          <cell r="AS1548" t="e">
            <v>#REF!</v>
          </cell>
          <cell r="AU1548">
            <v>890901110</v>
          </cell>
          <cell r="AV1548" t="str">
            <v xml:space="preserve">CONSTRUCTORA CONCONCRETO SA             </v>
          </cell>
          <cell r="AW1548">
            <v>0</v>
          </cell>
          <cell r="AX1548">
            <v>0</v>
          </cell>
          <cell r="AY1548">
            <v>0</v>
          </cell>
          <cell r="AZ1548">
            <v>0</v>
          </cell>
          <cell r="BA1548">
            <v>0</v>
          </cell>
          <cell r="BB1548">
            <v>0</v>
          </cell>
          <cell r="BC1548">
            <v>0</v>
          </cell>
          <cell r="BD1548">
            <v>0</v>
          </cell>
          <cell r="BE1548">
            <v>0</v>
          </cell>
          <cell r="BF1548">
            <v>0</v>
          </cell>
          <cell r="BG1548">
            <v>0.82554646116222585</v>
          </cell>
          <cell r="BH1548" t="str">
            <v/>
          </cell>
          <cell r="BI1548" t="str">
            <v>CONTRATO CERRADO INFORMACION ANDREA  OCT 2/2013</v>
          </cell>
        </row>
        <row r="1549">
          <cell r="A1549" t="str">
            <v>2100-328</v>
          </cell>
          <cell r="B1549" t="str">
            <v xml:space="preserve">BTA-DOS JOTAS-BIMBO YLOLA                         </v>
          </cell>
          <cell r="C1549">
            <v>0</v>
          </cell>
          <cell r="D1549">
            <v>0</v>
          </cell>
          <cell r="E1549">
            <v>0</v>
          </cell>
          <cell r="F1549">
            <v>0</v>
          </cell>
          <cell r="G1549">
            <v>0</v>
          </cell>
          <cell r="H1549">
            <v>0</v>
          </cell>
          <cell r="I1549">
            <v>0</v>
          </cell>
          <cell r="J1549">
            <v>0</v>
          </cell>
          <cell r="K1549">
            <v>0</v>
          </cell>
          <cell r="L1549">
            <v>0</v>
          </cell>
          <cell r="M1549">
            <v>0</v>
          </cell>
          <cell r="N1549">
            <v>0</v>
          </cell>
          <cell r="O1549">
            <v>0</v>
          </cell>
          <cell r="P1549">
            <v>0</v>
          </cell>
          <cell r="Q1549">
            <v>0</v>
          </cell>
          <cell r="R1549">
            <v>0</v>
          </cell>
          <cell r="S1549">
            <v>0</v>
          </cell>
          <cell r="T1549">
            <v>0</v>
          </cell>
          <cell r="U1549">
            <v>0</v>
          </cell>
          <cell r="V1549">
            <v>0</v>
          </cell>
          <cell r="W1549">
            <v>0</v>
          </cell>
          <cell r="X1549">
            <v>0</v>
          </cell>
          <cell r="Y1549">
            <v>0</v>
          </cell>
          <cell r="Z1549">
            <v>0</v>
          </cell>
          <cell r="AA1549">
            <v>0</v>
          </cell>
          <cell r="AB1549">
            <v>0</v>
          </cell>
          <cell r="AC1549">
            <v>0</v>
          </cell>
          <cell r="AD1549">
            <v>0</v>
          </cell>
          <cell r="AE1549">
            <v>0</v>
          </cell>
          <cell r="AF1549">
            <v>0</v>
          </cell>
          <cell r="AG1549">
            <v>0</v>
          </cell>
          <cell r="AH1549">
            <v>0</v>
          </cell>
          <cell r="AI1549">
            <v>0</v>
          </cell>
          <cell r="AJ1549">
            <v>0</v>
          </cell>
          <cell r="AK1549">
            <v>0</v>
          </cell>
          <cell r="AL1549">
            <v>0</v>
          </cell>
          <cell r="AM1549">
            <v>0</v>
          </cell>
          <cell r="AN1549">
            <v>0</v>
          </cell>
          <cell r="AO1549">
            <v>0</v>
          </cell>
          <cell r="AP1549">
            <v>0</v>
          </cell>
          <cell r="AQ1549">
            <v>20239600</v>
          </cell>
          <cell r="AR1549">
            <v>14409530</v>
          </cell>
          <cell r="AS1549" t="e">
            <v>#REF!</v>
          </cell>
          <cell r="AU1549">
            <v>900352105</v>
          </cell>
          <cell r="AV1549" t="str">
            <v xml:space="preserve">DOS JOTAS S.A.S.                        </v>
          </cell>
          <cell r="AW1549">
            <v>0</v>
          </cell>
          <cell r="AX1549">
            <v>0</v>
          </cell>
          <cell r="AY1549">
            <v>0</v>
          </cell>
          <cell r="AZ1549">
            <v>0</v>
          </cell>
          <cell r="BA1549">
            <v>0</v>
          </cell>
          <cell r="BB1549">
            <v>0</v>
          </cell>
          <cell r="BC1549">
            <v>0</v>
          </cell>
          <cell r="BD1549">
            <v>0</v>
          </cell>
          <cell r="BE1549">
            <v>0</v>
          </cell>
          <cell r="BF1549">
            <v>0</v>
          </cell>
          <cell r="BG1549">
            <v>0.71194737050139334</v>
          </cell>
          <cell r="BH1549" t="str">
            <v/>
          </cell>
          <cell r="BI1549" t="str">
            <v>Pendiente Acta de Entrega Final, ya se ejecuto todo el proyecto</v>
          </cell>
        </row>
        <row r="1550">
          <cell r="A1550" t="str">
            <v>2100-329</v>
          </cell>
          <cell r="B1550" t="str">
            <v xml:space="preserve">AIU-BTA-CINEMARK PORVENIR                         </v>
          </cell>
          <cell r="C1550">
            <v>0</v>
          </cell>
          <cell r="D1550">
            <v>0</v>
          </cell>
          <cell r="E1550">
            <v>0</v>
          </cell>
          <cell r="F1550">
            <v>0</v>
          </cell>
          <cell r="G1550">
            <v>0</v>
          </cell>
          <cell r="H1550">
            <v>0</v>
          </cell>
          <cell r="I1550">
            <v>0</v>
          </cell>
          <cell r="J1550">
            <v>0</v>
          </cell>
          <cell r="K1550">
            <v>0</v>
          </cell>
          <cell r="L1550">
            <v>0</v>
          </cell>
          <cell r="M1550">
            <v>0</v>
          </cell>
          <cell r="N1550">
            <v>0</v>
          </cell>
          <cell r="O1550">
            <v>0</v>
          </cell>
          <cell r="P1550">
            <v>67047</v>
          </cell>
          <cell r="Q1550">
            <v>7979579</v>
          </cell>
          <cell r="R1550">
            <v>517846</v>
          </cell>
          <cell r="S1550">
            <v>0</v>
          </cell>
          <cell r="T1550">
            <v>154250</v>
          </cell>
          <cell r="U1550">
            <v>71192</v>
          </cell>
          <cell r="V1550">
            <v>2575200</v>
          </cell>
          <cell r="W1550">
            <v>0</v>
          </cell>
          <cell r="X1550">
            <v>0</v>
          </cell>
          <cell r="Y1550">
            <v>0</v>
          </cell>
          <cell r="Z1550">
            <v>0</v>
          </cell>
          <cell r="AA1550">
            <v>0</v>
          </cell>
          <cell r="AB1550">
            <v>11365114</v>
          </cell>
          <cell r="AC1550">
            <v>0</v>
          </cell>
          <cell r="AD1550">
            <v>0</v>
          </cell>
          <cell r="AE1550">
            <v>0</v>
          </cell>
          <cell r="AF1550">
            <v>0</v>
          </cell>
          <cell r="AG1550">
            <v>0</v>
          </cell>
          <cell r="AH1550">
            <v>0</v>
          </cell>
          <cell r="AI1550">
            <v>0</v>
          </cell>
          <cell r="AJ1550">
            <v>0</v>
          </cell>
          <cell r="AK1550">
            <v>0</v>
          </cell>
          <cell r="AL1550">
            <v>0</v>
          </cell>
          <cell r="AM1550">
            <v>0</v>
          </cell>
          <cell r="AN1550">
            <v>0</v>
          </cell>
          <cell r="AO1550">
            <v>0</v>
          </cell>
          <cell r="AP1550">
            <v>0</v>
          </cell>
          <cell r="AQ1550">
            <v>244312380.19999999</v>
          </cell>
          <cell r="AR1550">
            <v>205769159</v>
          </cell>
          <cell r="AS1550" t="e">
            <v>#REF!</v>
          </cell>
          <cell r="AU1550">
            <v>830116216</v>
          </cell>
          <cell r="AV1550" t="str">
            <v xml:space="preserve">EDIFICADORA GOMEZ S.A.                  </v>
          </cell>
          <cell r="AW1550">
            <v>0</v>
          </cell>
          <cell r="AX1550">
            <v>0</v>
          </cell>
          <cell r="AY1550">
            <v>0</v>
          </cell>
          <cell r="AZ1550">
            <v>0</v>
          </cell>
          <cell r="BA1550">
            <v>0</v>
          </cell>
          <cell r="BB1550">
            <v>0</v>
          </cell>
          <cell r="BC1550">
            <v>0</v>
          </cell>
          <cell r="BD1550">
            <v>0</v>
          </cell>
          <cell r="BE1550">
            <v>0</v>
          </cell>
          <cell r="BF1550">
            <v>0</v>
          </cell>
          <cell r="BG1550">
            <v>0.84223795303190296</v>
          </cell>
          <cell r="BH1550" t="str">
            <v/>
          </cell>
          <cell r="BI1550" t="str">
            <v>Pendiente Acta de Entrega Final, ya se ejecuto todo el proyecto</v>
          </cell>
        </row>
        <row r="1551">
          <cell r="A1551" t="str">
            <v>2100-330</v>
          </cell>
          <cell r="B1551" t="str">
            <v xml:space="preserve">AIU-YOP-UNICENTRO YOPAL                           </v>
          </cell>
          <cell r="C1551">
            <v>415000</v>
          </cell>
          <cell r="D1551">
            <v>76928598</v>
          </cell>
          <cell r="E1551">
            <v>190000</v>
          </cell>
          <cell r="F1551">
            <v>12052742</v>
          </cell>
          <cell r="G1551">
            <v>0</v>
          </cell>
          <cell r="H1551">
            <v>0</v>
          </cell>
          <cell r="I1551">
            <v>0</v>
          </cell>
          <cell r="J1551">
            <v>0</v>
          </cell>
          <cell r="K1551">
            <v>0</v>
          </cell>
          <cell r="L1551">
            <v>0</v>
          </cell>
          <cell r="M1551">
            <v>0</v>
          </cell>
          <cell r="N1551">
            <v>0</v>
          </cell>
          <cell r="O1551">
            <v>89586340</v>
          </cell>
          <cell r="P1551">
            <v>350054</v>
          </cell>
          <cell r="Q1551">
            <v>65316017</v>
          </cell>
          <cell r="R1551">
            <v>160703</v>
          </cell>
          <cell r="S1551">
            <v>117390</v>
          </cell>
          <cell r="T1551">
            <v>522000</v>
          </cell>
          <cell r="U1551">
            <v>0</v>
          </cell>
          <cell r="V1551">
            <v>0</v>
          </cell>
          <cell r="W1551">
            <v>0</v>
          </cell>
          <cell r="X1551">
            <v>1700</v>
          </cell>
          <cell r="Y1551">
            <v>0</v>
          </cell>
          <cell r="Z1551">
            <v>0</v>
          </cell>
          <cell r="AA1551">
            <v>0</v>
          </cell>
          <cell r="AB1551">
            <v>66467864</v>
          </cell>
          <cell r="AC1551">
            <v>0</v>
          </cell>
          <cell r="AD1551">
            <v>0</v>
          </cell>
          <cell r="AE1551">
            <v>0</v>
          </cell>
          <cell r="AF1551">
            <v>0</v>
          </cell>
          <cell r="AG1551">
            <v>0</v>
          </cell>
          <cell r="AH1551">
            <v>0</v>
          </cell>
          <cell r="AI1551">
            <v>0</v>
          </cell>
          <cell r="AJ1551">
            <v>0</v>
          </cell>
          <cell r="AK1551">
            <v>0</v>
          </cell>
          <cell r="AL1551">
            <v>0</v>
          </cell>
          <cell r="AM1551">
            <v>0</v>
          </cell>
          <cell r="AN1551">
            <v>0</v>
          </cell>
          <cell r="AO1551">
            <v>0</v>
          </cell>
          <cell r="AP1551">
            <v>0</v>
          </cell>
          <cell r="AQ1551">
            <v>357595992.64999998</v>
          </cell>
          <cell r="AR1551">
            <v>303610242</v>
          </cell>
          <cell r="AS1551" t="e">
            <v>#REF!</v>
          </cell>
          <cell r="AU1551">
            <v>800222763</v>
          </cell>
          <cell r="AV1551" t="str">
            <v xml:space="preserve">PEDRO GOMEZ Y CIA S.A.                  </v>
          </cell>
          <cell r="AW1551">
            <v>0</v>
          </cell>
          <cell r="AX1551">
            <v>0</v>
          </cell>
          <cell r="AY1551">
            <v>0</v>
          </cell>
          <cell r="AZ1551">
            <v>0</v>
          </cell>
          <cell r="BA1551">
            <v>0</v>
          </cell>
          <cell r="BB1551">
            <v>0</v>
          </cell>
          <cell r="BC1551">
            <v>0</v>
          </cell>
          <cell r="BD1551">
            <v>0</v>
          </cell>
          <cell r="BE1551">
            <v>0</v>
          </cell>
          <cell r="BF1551">
            <v>0</v>
          </cell>
          <cell r="BG1551">
            <v>0.84903144397694918</v>
          </cell>
          <cell r="BH1551">
            <v>0.7419419523110331</v>
          </cell>
        </row>
        <row r="1552">
          <cell r="A1552" t="str">
            <v>2100-331</v>
          </cell>
          <cell r="B1552" t="str">
            <v xml:space="preserve">BTA-HOTEL W-EKKO PROMOTOR                         </v>
          </cell>
          <cell r="C1552">
            <v>0</v>
          </cell>
          <cell r="D1552">
            <v>0</v>
          </cell>
          <cell r="E1552">
            <v>0</v>
          </cell>
          <cell r="F1552">
            <v>0</v>
          </cell>
          <cell r="G1552">
            <v>0</v>
          </cell>
          <cell r="H1552">
            <v>0</v>
          </cell>
          <cell r="I1552">
            <v>0</v>
          </cell>
          <cell r="J1552">
            <v>0</v>
          </cell>
          <cell r="K1552">
            <v>0</v>
          </cell>
          <cell r="L1552">
            <v>0</v>
          </cell>
          <cell r="M1552">
            <v>0</v>
          </cell>
          <cell r="N1552">
            <v>0</v>
          </cell>
          <cell r="O1552">
            <v>0</v>
          </cell>
          <cell r="P1552">
            <v>0</v>
          </cell>
          <cell r="Q1552">
            <v>0</v>
          </cell>
          <cell r="R1552">
            <v>0</v>
          </cell>
          <cell r="S1552">
            <v>0</v>
          </cell>
          <cell r="T1552">
            <v>0</v>
          </cell>
          <cell r="U1552">
            <v>0</v>
          </cell>
          <cell r="V1552">
            <v>0</v>
          </cell>
          <cell r="W1552">
            <v>0</v>
          </cell>
          <cell r="X1552">
            <v>2793103</v>
          </cell>
          <cell r="Y1552">
            <v>0</v>
          </cell>
          <cell r="Z1552">
            <v>3200</v>
          </cell>
          <cell r="AA1552">
            <v>-3200</v>
          </cell>
          <cell r="AB1552">
            <v>2793103</v>
          </cell>
          <cell r="AC1552">
            <v>0</v>
          </cell>
          <cell r="AD1552">
            <v>0</v>
          </cell>
          <cell r="AE1552">
            <v>0</v>
          </cell>
          <cell r="AF1552">
            <v>0</v>
          </cell>
          <cell r="AG1552">
            <v>0</v>
          </cell>
          <cell r="AH1552">
            <v>0</v>
          </cell>
          <cell r="AI1552">
            <v>0</v>
          </cell>
          <cell r="AJ1552">
            <v>0</v>
          </cell>
          <cell r="AK1552">
            <v>0</v>
          </cell>
          <cell r="AL1552">
            <v>0</v>
          </cell>
          <cell r="AM1552">
            <v>0</v>
          </cell>
          <cell r="AN1552">
            <v>0</v>
          </cell>
          <cell r="AO1552">
            <v>0</v>
          </cell>
          <cell r="AP1552">
            <v>0</v>
          </cell>
          <cell r="AQ1552">
            <v>391106864</v>
          </cell>
          <cell r="AR1552">
            <v>353340391</v>
          </cell>
          <cell r="AS1552" t="e">
            <v>#REF!</v>
          </cell>
          <cell r="AU1552">
            <v>860513318</v>
          </cell>
          <cell r="AV1552" t="str">
            <v xml:space="preserve">EKKO PROMOTORA S.A.S.                   </v>
          </cell>
          <cell r="AW1552">
            <v>0</v>
          </cell>
          <cell r="AX1552">
            <v>0</v>
          </cell>
          <cell r="AY1552">
            <v>0</v>
          </cell>
          <cell r="AZ1552">
            <v>0</v>
          </cell>
          <cell r="BA1552">
            <v>0</v>
          </cell>
          <cell r="BB1552">
            <v>0</v>
          </cell>
          <cell r="BC1552">
            <v>0</v>
          </cell>
          <cell r="BD1552">
            <v>0</v>
          </cell>
          <cell r="BE1552">
            <v>0</v>
          </cell>
          <cell r="BF1552">
            <v>0</v>
          </cell>
          <cell r="BG1552">
            <v>0.90343694658347906</v>
          </cell>
          <cell r="BH1552" t="str">
            <v/>
          </cell>
          <cell r="BI1552" t="str">
            <v>Pendiente firma del acta de entrega, Por parte de la interventoría externa.</v>
          </cell>
        </row>
        <row r="1553">
          <cell r="A1553" t="str">
            <v>2100-332</v>
          </cell>
          <cell r="B1553" t="str">
            <v xml:space="preserve">BTA- HOTELES ESTELAR SA                           </v>
          </cell>
          <cell r="C1553">
            <v>0</v>
          </cell>
          <cell r="D1553">
            <v>0</v>
          </cell>
          <cell r="E1553">
            <v>0</v>
          </cell>
          <cell r="F1553">
            <v>0</v>
          </cell>
          <cell r="G1553">
            <v>0</v>
          </cell>
          <cell r="H1553">
            <v>0</v>
          </cell>
          <cell r="I1553">
            <v>0</v>
          </cell>
          <cell r="J1553">
            <v>0</v>
          </cell>
          <cell r="K1553">
            <v>0</v>
          </cell>
          <cell r="L1553">
            <v>0</v>
          </cell>
          <cell r="M1553">
            <v>0</v>
          </cell>
          <cell r="N1553">
            <v>0</v>
          </cell>
          <cell r="O1553">
            <v>0</v>
          </cell>
          <cell r="P1553">
            <v>0</v>
          </cell>
          <cell r="Q1553">
            <v>0</v>
          </cell>
          <cell r="R1553">
            <v>0</v>
          </cell>
          <cell r="S1553">
            <v>0</v>
          </cell>
          <cell r="T1553">
            <v>0</v>
          </cell>
          <cell r="U1553">
            <v>0</v>
          </cell>
          <cell r="V1553">
            <v>0</v>
          </cell>
          <cell r="W1553">
            <v>0</v>
          </cell>
          <cell r="X1553">
            <v>0</v>
          </cell>
          <cell r="Y1553">
            <v>0</v>
          </cell>
          <cell r="Z1553">
            <v>0</v>
          </cell>
          <cell r="AA1553">
            <v>0</v>
          </cell>
          <cell r="AB1553">
            <v>0</v>
          </cell>
          <cell r="AC1553">
            <v>0</v>
          </cell>
          <cell r="AD1553">
            <v>0</v>
          </cell>
          <cell r="AE1553">
            <v>0</v>
          </cell>
          <cell r="AF1553">
            <v>0</v>
          </cell>
          <cell r="AG1553">
            <v>0</v>
          </cell>
          <cell r="AH1553">
            <v>0</v>
          </cell>
          <cell r="AI1553">
            <v>0</v>
          </cell>
          <cell r="AJ1553">
            <v>0</v>
          </cell>
          <cell r="AK1553">
            <v>0</v>
          </cell>
          <cell r="AL1553">
            <v>0</v>
          </cell>
          <cell r="AM1553">
            <v>0</v>
          </cell>
          <cell r="AN1553">
            <v>0</v>
          </cell>
          <cell r="AO1553">
            <v>0</v>
          </cell>
          <cell r="AP1553">
            <v>0</v>
          </cell>
          <cell r="AQ1553">
            <v>72044645</v>
          </cell>
          <cell r="AR1553">
            <v>55871380</v>
          </cell>
          <cell r="AS1553" t="e">
            <v>#REF!</v>
          </cell>
          <cell r="AU1553">
            <v>890304099</v>
          </cell>
          <cell r="AV1553" t="str">
            <v xml:space="preserve">HOTELES ESTELAR S.A.                    </v>
          </cell>
          <cell r="AW1553">
            <v>0</v>
          </cell>
          <cell r="AX1553">
            <v>0</v>
          </cell>
          <cell r="AY1553">
            <v>0</v>
          </cell>
          <cell r="AZ1553">
            <v>0</v>
          </cell>
          <cell r="BA1553">
            <v>0</v>
          </cell>
          <cell r="BB1553">
            <v>0</v>
          </cell>
          <cell r="BC1553">
            <v>0</v>
          </cell>
          <cell r="BD1553">
            <v>0</v>
          </cell>
          <cell r="BE1553">
            <v>0</v>
          </cell>
          <cell r="BF1553">
            <v>0</v>
          </cell>
          <cell r="BG1553">
            <v>0.77551051851251396</v>
          </cell>
          <cell r="BH1553" t="str">
            <v/>
          </cell>
          <cell r="BI1553" t="str">
            <v>Proyecto Terminado</v>
          </cell>
        </row>
        <row r="1554">
          <cell r="A1554" t="str">
            <v>2100-333</v>
          </cell>
          <cell r="B1554" t="str">
            <v xml:space="preserve">BTA-MAC CENTER COLOMBIA                           </v>
          </cell>
          <cell r="C1554">
            <v>0</v>
          </cell>
          <cell r="D1554">
            <v>0</v>
          </cell>
          <cell r="E1554">
            <v>0</v>
          </cell>
          <cell r="F1554">
            <v>0</v>
          </cell>
          <cell r="G1554">
            <v>0</v>
          </cell>
          <cell r="H1554">
            <v>0</v>
          </cell>
          <cell r="I1554">
            <v>0</v>
          </cell>
          <cell r="J1554">
            <v>0</v>
          </cell>
          <cell r="K1554">
            <v>0</v>
          </cell>
          <cell r="L1554">
            <v>0</v>
          </cell>
          <cell r="M1554">
            <v>0</v>
          </cell>
          <cell r="N1554">
            <v>0</v>
          </cell>
          <cell r="O1554">
            <v>0</v>
          </cell>
          <cell r="P1554">
            <v>0</v>
          </cell>
          <cell r="Q1554">
            <v>0</v>
          </cell>
          <cell r="R1554">
            <v>0</v>
          </cell>
          <cell r="S1554">
            <v>0</v>
          </cell>
          <cell r="T1554">
            <v>0</v>
          </cell>
          <cell r="U1554">
            <v>0</v>
          </cell>
          <cell r="V1554">
            <v>0</v>
          </cell>
          <cell r="W1554">
            <v>0</v>
          </cell>
          <cell r="X1554">
            <v>0</v>
          </cell>
          <cell r="Y1554">
            <v>0</v>
          </cell>
          <cell r="Z1554">
            <v>0</v>
          </cell>
          <cell r="AA1554">
            <v>0</v>
          </cell>
          <cell r="AB1554">
            <v>0</v>
          </cell>
          <cell r="AC1554">
            <v>0</v>
          </cell>
          <cell r="AD1554">
            <v>0</v>
          </cell>
          <cell r="AE1554">
            <v>0</v>
          </cell>
          <cell r="AF1554">
            <v>0</v>
          </cell>
          <cell r="AG1554">
            <v>0</v>
          </cell>
          <cell r="AH1554">
            <v>0</v>
          </cell>
          <cell r="AI1554">
            <v>0</v>
          </cell>
          <cell r="AJ1554">
            <v>0</v>
          </cell>
          <cell r="AK1554">
            <v>0</v>
          </cell>
          <cell r="AL1554">
            <v>0</v>
          </cell>
          <cell r="AM1554">
            <v>0</v>
          </cell>
          <cell r="AN1554">
            <v>0</v>
          </cell>
          <cell r="AO1554">
            <v>0</v>
          </cell>
          <cell r="AP1554">
            <v>0</v>
          </cell>
          <cell r="AQ1554">
            <v>6032938</v>
          </cell>
          <cell r="AR1554">
            <v>4093340</v>
          </cell>
          <cell r="AS1554" t="e">
            <v>#REF!</v>
          </cell>
          <cell r="AU1554">
            <v>900311581</v>
          </cell>
          <cell r="AV1554" t="str">
            <v xml:space="preserve">MAC CENTER COLOMBIA S.A.S.              </v>
          </cell>
          <cell r="AW1554">
            <v>0</v>
          </cell>
          <cell r="AX1554">
            <v>0</v>
          </cell>
          <cell r="AY1554">
            <v>0</v>
          </cell>
          <cell r="AZ1554">
            <v>0</v>
          </cell>
          <cell r="BA1554">
            <v>0</v>
          </cell>
          <cell r="BB1554">
            <v>0</v>
          </cell>
          <cell r="BC1554">
            <v>0</v>
          </cell>
          <cell r="BD1554">
            <v>0</v>
          </cell>
          <cell r="BE1554">
            <v>0</v>
          </cell>
          <cell r="BF1554">
            <v>0</v>
          </cell>
          <cell r="BG1554">
            <v>0.67849860217360103</v>
          </cell>
          <cell r="BH1554" t="str">
            <v/>
          </cell>
          <cell r="BI1554" t="str">
            <v>CONTRATO CERRADO INFORMACION ANDREA  OCT 2/2013</v>
          </cell>
        </row>
        <row r="1555">
          <cell r="A1555" t="str">
            <v>2100-334</v>
          </cell>
          <cell r="B1555" t="str">
            <v xml:space="preserve">BTA-MOTA ENGIL ENGENHARIA                         </v>
          </cell>
          <cell r="C1555">
            <v>0</v>
          </cell>
          <cell r="D1555">
            <v>0</v>
          </cell>
          <cell r="E1555">
            <v>0</v>
          </cell>
          <cell r="F1555">
            <v>0</v>
          </cell>
          <cell r="G1555">
            <v>0</v>
          </cell>
          <cell r="H1555">
            <v>0</v>
          </cell>
          <cell r="I1555">
            <v>13586760</v>
          </cell>
          <cell r="J1555">
            <v>16083400</v>
          </cell>
          <cell r="K1555">
            <v>0</v>
          </cell>
          <cell r="L1555">
            <v>0</v>
          </cell>
          <cell r="M1555">
            <v>0</v>
          </cell>
          <cell r="N1555">
            <v>131429944</v>
          </cell>
          <cell r="O1555">
            <v>161100104</v>
          </cell>
          <cell r="P1555">
            <v>0</v>
          </cell>
          <cell r="Q1555">
            <v>0</v>
          </cell>
          <cell r="R1555">
            <v>0</v>
          </cell>
          <cell r="S1555">
            <v>0</v>
          </cell>
          <cell r="T1555">
            <v>0</v>
          </cell>
          <cell r="U1555">
            <v>0</v>
          </cell>
          <cell r="V1555">
            <v>12271016</v>
          </cell>
          <cell r="W1555">
            <v>14525881</v>
          </cell>
          <cell r="X1555">
            <v>0</v>
          </cell>
          <cell r="Y1555">
            <v>0</v>
          </cell>
          <cell r="Z1555">
            <v>0</v>
          </cell>
          <cell r="AA1555">
            <v>118702247</v>
          </cell>
          <cell r="AB1555">
            <v>145499144</v>
          </cell>
          <cell r="AC1555">
            <v>13718373</v>
          </cell>
          <cell r="AD1555">
            <v>0</v>
          </cell>
          <cell r="AE1555">
            <v>0</v>
          </cell>
          <cell r="AF1555">
            <v>0</v>
          </cell>
          <cell r="AG1555">
            <v>2657568</v>
          </cell>
          <cell r="AH1555">
            <v>0</v>
          </cell>
          <cell r="AI1555">
            <v>0</v>
          </cell>
          <cell r="AJ1555">
            <v>0</v>
          </cell>
          <cell r="AK1555">
            <v>0</v>
          </cell>
          <cell r="AL1555">
            <v>0</v>
          </cell>
          <cell r="AM1555">
            <v>0</v>
          </cell>
          <cell r="AN1555">
            <v>0</v>
          </cell>
          <cell r="AO1555">
            <v>75572218</v>
          </cell>
          <cell r="AP1555">
            <v>16110010</v>
          </cell>
          <cell r="AQ1555">
            <v>169958664</v>
          </cell>
          <cell r="AR1555">
            <v>153499839</v>
          </cell>
          <cell r="AS1555" t="e">
            <v>#REF!</v>
          </cell>
          <cell r="AU1555" t="str">
            <v/>
          </cell>
          <cell r="AV1555" t="str">
            <v/>
          </cell>
          <cell r="AW1555">
            <v>0</v>
          </cell>
          <cell r="AX1555">
            <v>0</v>
          </cell>
          <cell r="AY1555">
            <v>0</v>
          </cell>
          <cell r="AZ1555">
            <v>0</v>
          </cell>
          <cell r="BA1555">
            <v>0</v>
          </cell>
          <cell r="BB1555">
            <v>0</v>
          </cell>
          <cell r="BC1555">
            <v>0</v>
          </cell>
          <cell r="BD1555">
            <v>0</v>
          </cell>
          <cell r="BE1555">
            <v>0</v>
          </cell>
          <cell r="BF1555">
            <v>0</v>
          </cell>
          <cell r="BG1555">
            <v>0.90315983538209033</v>
          </cell>
          <cell r="BH1555">
            <v>0.90315983905261787</v>
          </cell>
        </row>
        <row r="1556">
          <cell r="A1556" t="str">
            <v>2100-335</v>
          </cell>
          <cell r="B1556" t="str">
            <v xml:space="preserve">AIU-BTA-MOTA ENGIL ENG                            </v>
          </cell>
          <cell r="C1556">
            <v>0</v>
          </cell>
          <cell r="D1556">
            <v>14862118</v>
          </cell>
          <cell r="E1556">
            <v>16062550</v>
          </cell>
          <cell r="F1556">
            <v>0</v>
          </cell>
          <cell r="G1556">
            <v>0</v>
          </cell>
          <cell r="H1556">
            <v>0</v>
          </cell>
          <cell r="I1556">
            <v>32370426</v>
          </cell>
          <cell r="J1556">
            <v>0</v>
          </cell>
          <cell r="K1556">
            <v>0</v>
          </cell>
          <cell r="L1556">
            <v>0</v>
          </cell>
          <cell r="M1556">
            <v>0</v>
          </cell>
          <cell r="N1556">
            <v>0</v>
          </cell>
          <cell r="O1556">
            <v>63295094</v>
          </cell>
          <cell r="P1556">
            <v>147119</v>
          </cell>
          <cell r="Q1556">
            <v>13395971</v>
          </cell>
          <cell r="R1556">
            <v>14477981</v>
          </cell>
          <cell r="S1556">
            <v>0</v>
          </cell>
          <cell r="T1556">
            <v>0</v>
          </cell>
          <cell r="U1556">
            <v>0</v>
          </cell>
          <cell r="V1556">
            <v>29030000</v>
          </cell>
          <cell r="W1556">
            <v>0</v>
          </cell>
          <cell r="X1556">
            <v>0</v>
          </cell>
          <cell r="Y1556">
            <v>0</v>
          </cell>
          <cell r="Z1556">
            <v>0</v>
          </cell>
          <cell r="AA1556">
            <v>0</v>
          </cell>
          <cell r="AB1556">
            <v>57051071</v>
          </cell>
          <cell r="AC1556">
            <v>163782627.33000001</v>
          </cell>
          <cell r="AD1556">
            <v>0</v>
          </cell>
          <cell r="AE1556">
            <v>0</v>
          </cell>
          <cell r="AF1556">
            <v>0</v>
          </cell>
          <cell r="AG1556">
            <v>49756251</v>
          </cell>
          <cell r="AH1556">
            <v>0</v>
          </cell>
          <cell r="AI1556">
            <v>0</v>
          </cell>
          <cell r="AJ1556">
            <v>0</v>
          </cell>
          <cell r="AK1556">
            <v>0</v>
          </cell>
          <cell r="AL1556">
            <v>0</v>
          </cell>
          <cell r="AM1556">
            <v>0</v>
          </cell>
          <cell r="AN1556">
            <v>0</v>
          </cell>
          <cell r="AO1556">
            <v>0</v>
          </cell>
          <cell r="AP1556">
            <v>6329509</v>
          </cell>
          <cell r="AQ1556">
            <v>200740415.96000001</v>
          </cell>
          <cell r="AR1556">
            <v>180937389</v>
          </cell>
          <cell r="AS1556" t="e">
            <v>#REF!</v>
          </cell>
          <cell r="AU1556" t="str">
            <v/>
          </cell>
          <cell r="AV1556" t="str">
            <v/>
          </cell>
          <cell r="AW1556">
            <v>0</v>
          </cell>
          <cell r="AX1556">
            <v>0</v>
          </cell>
          <cell r="AY1556">
            <v>0</v>
          </cell>
          <cell r="AZ1556">
            <v>0</v>
          </cell>
          <cell r="BA1556">
            <v>0</v>
          </cell>
          <cell r="BB1556">
            <v>0</v>
          </cell>
          <cell r="BC1556">
            <v>0</v>
          </cell>
          <cell r="BD1556">
            <v>0</v>
          </cell>
          <cell r="BE1556">
            <v>0</v>
          </cell>
          <cell r="BF1556">
            <v>0</v>
          </cell>
          <cell r="BG1556">
            <v>0.90135007509426501</v>
          </cell>
          <cell r="BH1556">
            <v>0.90135060072744344</v>
          </cell>
        </row>
        <row r="1557">
          <cell r="A1557" t="str">
            <v>2100-336</v>
          </cell>
          <cell r="B1557" t="str">
            <v xml:space="preserve">AIU-IBAG-SOCINSA                                  </v>
          </cell>
          <cell r="C1557">
            <v>0</v>
          </cell>
          <cell r="D1557">
            <v>0</v>
          </cell>
          <cell r="E1557">
            <v>0</v>
          </cell>
          <cell r="F1557">
            <v>0</v>
          </cell>
          <cell r="G1557">
            <v>0</v>
          </cell>
          <cell r="H1557">
            <v>73780427</v>
          </cell>
          <cell r="I1557">
            <v>66634468</v>
          </cell>
          <cell r="J1557">
            <v>0</v>
          </cell>
          <cell r="K1557">
            <v>0</v>
          </cell>
          <cell r="L1557">
            <v>0</v>
          </cell>
          <cell r="M1557">
            <v>0</v>
          </cell>
          <cell r="N1557">
            <v>0</v>
          </cell>
          <cell r="O1557">
            <v>140414895</v>
          </cell>
          <cell r="P1557">
            <v>0</v>
          </cell>
          <cell r="Q1557">
            <v>0</v>
          </cell>
          <cell r="R1557">
            <v>0</v>
          </cell>
          <cell r="S1557">
            <v>0</v>
          </cell>
          <cell r="T1557">
            <v>0</v>
          </cell>
          <cell r="U1557">
            <v>62243244</v>
          </cell>
          <cell r="V1557">
            <v>1586293</v>
          </cell>
          <cell r="W1557">
            <v>0</v>
          </cell>
          <cell r="X1557">
            <v>0</v>
          </cell>
          <cell r="Y1557">
            <v>0</v>
          </cell>
          <cell r="Z1557">
            <v>0</v>
          </cell>
          <cell r="AA1557">
            <v>0</v>
          </cell>
          <cell r="AB1557">
            <v>63829537</v>
          </cell>
          <cell r="AC1557">
            <v>0</v>
          </cell>
          <cell r="AD1557">
            <v>0</v>
          </cell>
          <cell r="AE1557">
            <v>0</v>
          </cell>
          <cell r="AF1557">
            <v>0</v>
          </cell>
          <cell r="AG1557">
            <v>0</v>
          </cell>
          <cell r="AH1557">
            <v>0</v>
          </cell>
          <cell r="AI1557">
            <v>0</v>
          </cell>
          <cell r="AJ1557">
            <v>0</v>
          </cell>
          <cell r="AK1557">
            <v>0</v>
          </cell>
          <cell r="AL1557">
            <v>0</v>
          </cell>
          <cell r="AM1557">
            <v>0</v>
          </cell>
          <cell r="AN1557">
            <v>0</v>
          </cell>
          <cell r="AO1557">
            <v>0</v>
          </cell>
          <cell r="AP1557">
            <v>0</v>
          </cell>
          <cell r="AQ1557">
            <v>1006113031.36</v>
          </cell>
          <cell r="AR1557">
            <v>848798573</v>
          </cell>
          <cell r="AS1557" t="e">
            <v>#REF!</v>
          </cell>
          <cell r="AU1557">
            <v>802001157</v>
          </cell>
          <cell r="AV1557" t="str">
            <v>SOCIEDAD COLOMBIANA DE INVERSIONES COMER</v>
          </cell>
          <cell r="AW1557">
            <v>0</v>
          </cell>
          <cell r="AX1557">
            <v>0</v>
          </cell>
          <cell r="AY1557">
            <v>0</v>
          </cell>
          <cell r="AZ1557">
            <v>0</v>
          </cell>
          <cell r="BA1557">
            <v>0</v>
          </cell>
          <cell r="BB1557">
            <v>0</v>
          </cell>
          <cell r="BC1557">
            <v>0</v>
          </cell>
          <cell r="BD1557">
            <v>0</v>
          </cell>
          <cell r="BE1557">
            <v>0</v>
          </cell>
          <cell r="BF1557">
            <v>0</v>
          </cell>
          <cell r="BG1557">
            <v>0.84364136686774416</v>
          </cell>
          <cell r="BH1557">
            <v>0.45457810583414243</v>
          </cell>
        </row>
        <row r="1558">
          <cell r="A1558" t="str">
            <v>2100-337</v>
          </cell>
          <cell r="B1558" t="str">
            <v xml:space="preserve">AIU-FUNZA-CONTEIN SAS                             </v>
          </cell>
          <cell r="C1558">
            <v>0</v>
          </cell>
          <cell r="D1558">
            <v>32799929</v>
          </cell>
          <cell r="E1558">
            <v>0</v>
          </cell>
          <cell r="F1558">
            <v>0</v>
          </cell>
          <cell r="G1558">
            <v>0</v>
          </cell>
          <cell r="H1558">
            <v>0</v>
          </cell>
          <cell r="I1558">
            <v>0</v>
          </cell>
          <cell r="J1558">
            <v>0</v>
          </cell>
          <cell r="K1558">
            <v>0</v>
          </cell>
          <cell r="L1558">
            <v>0</v>
          </cell>
          <cell r="M1558">
            <v>0</v>
          </cell>
          <cell r="N1558">
            <v>0</v>
          </cell>
          <cell r="O1558">
            <v>32799929</v>
          </cell>
          <cell r="P1558">
            <v>0</v>
          </cell>
          <cell r="Q1558">
            <v>28373000</v>
          </cell>
          <cell r="R1558">
            <v>0</v>
          </cell>
          <cell r="S1558">
            <v>0</v>
          </cell>
          <cell r="T1558">
            <v>4373389.24</v>
          </cell>
          <cell r="U1558">
            <v>897905</v>
          </cell>
          <cell r="V1558">
            <v>309941</v>
          </cell>
          <cell r="W1558">
            <v>32000</v>
          </cell>
          <cell r="X1558">
            <v>0</v>
          </cell>
          <cell r="Y1558">
            <v>0</v>
          </cell>
          <cell r="Z1558">
            <v>0</v>
          </cell>
          <cell r="AA1558">
            <v>0</v>
          </cell>
          <cell r="AB1558">
            <v>33986235.240000002</v>
          </cell>
          <cell r="AC1558">
            <v>0</v>
          </cell>
          <cell r="AD1558">
            <v>0</v>
          </cell>
          <cell r="AE1558">
            <v>0</v>
          </cell>
          <cell r="AF1558">
            <v>0</v>
          </cell>
          <cell r="AG1558">
            <v>0</v>
          </cell>
          <cell r="AH1558">
            <v>0</v>
          </cell>
          <cell r="AI1558">
            <v>0</v>
          </cell>
          <cell r="AJ1558">
            <v>0</v>
          </cell>
          <cell r="AK1558">
            <v>0</v>
          </cell>
          <cell r="AL1558">
            <v>0</v>
          </cell>
          <cell r="AM1558">
            <v>0</v>
          </cell>
          <cell r="AN1558">
            <v>0</v>
          </cell>
          <cell r="AO1558">
            <v>14418758</v>
          </cell>
          <cell r="AP1558">
            <v>0</v>
          </cell>
          <cell r="AQ1558">
            <v>99999999.359999999</v>
          </cell>
          <cell r="AR1558">
            <v>85500182</v>
          </cell>
          <cell r="AS1558" t="e">
            <v>#REF!</v>
          </cell>
          <cell r="AU1558">
            <v>860090819</v>
          </cell>
          <cell r="AV1558" t="str">
            <v xml:space="preserve">CONTEIN  SAS                            </v>
          </cell>
          <cell r="AW1558">
            <v>0</v>
          </cell>
          <cell r="AX1558">
            <v>0</v>
          </cell>
          <cell r="AY1558">
            <v>0</v>
          </cell>
          <cell r="AZ1558">
            <v>0</v>
          </cell>
          <cell r="BA1558">
            <v>0</v>
          </cell>
          <cell r="BB1558">
            <v>0</v>
          </cell>
          <cell r="BC1558">
            <v>0</v>
          </cell>
          <cell r="BD1558">
            <v>0</v>
          </cell>
          <cell r="BE1558">
            <v>0</v>
          </cell>
          <cell r="BF1558">
            <v>0</v>
          </cell>
          <cell r="BG1558">
            <v>0.85500182547201165</v>
          </cell>
          <cell r="BH1558">
            <v>1.0361679514611144</v>
          </cell>
          <cell r="BI1558" t="str">
            <v>cerrado según Andrea junio 11 2014</v>
          </cell>
        </row>
        <row r="1559">
          <cell r="A1559" t="str">
            <v>2100-338</v>
          </cell>
          <cell r="B1559" t="str">
            <v xml:space="preserve">BTA-ML ING VIVIENDA LTDA                          </v>
          </cell>
          <cell r="C1559">
            <v>0</v>
          </cell>
          <cell r="D1559">
            <v>0</v>
          </cell>
          <cell r="E1559">
            <v>0</v>
          </cell>
          <cell r="F1559">
            <v>0</v>
          </cell>
          <cell r="G1559">
            <v>0</v>
          </cell>
          <cell r="H1559">
            <v>0</v>
          </cell>
          <cell r="I1559">
            <v>0</v>
          </cell>
          <cell r="J1559">
            <v>0</v>
          </cell>
          <cell r="K1559">
            <v>0</v>
          </cell>
          <cell r="L1559">
            <v>0</v>
          </cell>
          <cell r="M1559">
            <v>0</v>
          </cell>
          <cell r="N1559">
            <v>0</v>
          </cell>
          <cell r="O1559">
            <v>0</v>
          </cell>
          <cell r="P1559">
            <v>0</v>
          </cell>
          <cell r="Q1559">
            <v>0</v>
          </cell>
          <cell r="R1559">
            <v>0</v>
          </cell>
          <cell r="S1559">
            <v>0</v>
          </cell>
          <cell r="T1559">
            <v>0</v>
          </cell>
          <cell r="U1559">
            <v>0</v>
          </cell>
          <cell r="V1559">
            <v>0</v>
          </cell>
          <cell r="W1559">
            <v>0</v>
          </cell>
          <cell r="X1559">
            <v>0</v>
          </cell>
          <cell r="Y1559">
            <v>0</v>
          </cell>
          <cell r="Z1559">
            <v>0</v>
          </cell>
          <cell r="AA1559">
            <v>0</v>
          </cell>
          <cell r="AB1559">
            <v>0</v>
          </cell>
          <cell r="AC1559">
            <v>0</v>
          </cell>
          <cell r="AD1559">
            <v>0</v>
          </cell>
          <cell r="AE1559">
            <v>0</v>
          </cell>
          <cell r="AF1559">
            <v>0</v>
          </cell>
          <cell r="AG1559">
            <v>0</v>
          </cell>
          <cell r="AH1559">
            <v>0</v>
          </cell>
          <cell r="AI1559">
            <v>0</v>
          </cell>
          <cell r="AJ1559">
            <v>0</v>
          </cell>
          <cell r="AK1559">
            <v>0</v>
          </cell>
          <cell r="AL1559">
            <v>0</v>
          </cell>
          <cell r="AM1559">
            <v>0</v>
          </cell>
          <cell r="AN1559">
            <v>0</v>
          </cell>
          <cell r="AO1559">
            <v>0</v>
          </cell>
          <cell r="AP1559">
            <v>0</v>
          </cell>
          <cell r="AQ1559">
            <v>1500000</v>
          </cell>
          <cell r="AR1559">
            <v>843223</v>
          </cell>
          <cell r="AS1559" t="e">
            <v>#REF!</v>
          </cell>
          <cell r="AU1559">
            <v>800124975</v>
          </cell>
          <cell r="AV1559" t="str">
            <v xml:space="preserve">ML INGENIERIA DE VIVIENDA LTDA          </v>
          </cell>
          <cell r="AW1559">
            <v>0</v>
          </cell>
          <cell r="AX1559">
            <v>0</v>
          </cell>
          <cell r="AY1559">
            <v>0</v>
          </cell>
          <cell r="AZ1559">
            <v>0</v>
          </cell>
          <cell r="BA1559">
            <v>0</v>
          </cell>
          <cell r="BB1559">
            <v>0</v>
          </cell>
          <cell r="BC1559">
            <v>0</v>
          </cell>
          <cell r="BD1559">
            <v>0</v>
          </cell>
          <cell r="BE1559">
            <v>0</v>
          </cell>
          <cell r="BF1559">
            <v>0</v>
          </cell>
          <cell r="BG1559">
            <v>0.56214866666666663</v>
          </cell>
          <cell r="BH1559" t="str">
            <v/>
          </cell>
          <cell r="BI1559" t="str">
            <v>Pendiente Acta de Entrega Final, ya se ejecuto todo el proyecto</v>
          </cell>
        </row>
        <row r="1560">
          <cell r="A1560" t="str">
            <v>2100-339</v>
          </cell>
          <cell r="B1560" t="str">
            <v xml:space="preserve">AIU-YOP-RECREATEC LTDA                            </v>
          </cell>
          <cell r="C1560">
            <v>0</v>
          </cell>
          <cell r="D1560">
            <v>0</v>
          </cell>
          <cell r="E1560">
            <v>0</v>
          </cell>
          <cell r="F1560">
            <v>0</v>
          </cell>
          <cell r="G1560">
            <v>0</v>
          </cell>
          <cell r="H1560">
            <v>0</v>
          </cell>
          <cell r="I1560">
            <v>0</v>
          </cell>
          <cell r="J1560">
            <v>0</v>
          </cell>
          <cell r="K1560">
            <v>0</v>
          </cell>
          <cell r="L1560">
            <v>0</v>
          </cell>
          <cell r="M1560">
            <v>0</v>
          </cell>
          <cell r="N1560">
            <v>0</v>
          </cell>
          <cell r="O1560">
            <v>0</v>
          </cell>
          <cell r="P1560">
            <v>119287</v>
          </cell>
          <cell r="Q1560">
            <v>6407</v>
          </cell>
          <cell r="R1560">
            <v>3698717</v>
          </cell>
          <cell r="S1560">
            <v>0</v>
          </cell>
          <cell r="T1560">
            <v>0</v>
          </cell>
          <cell r="U1560">
            <v>0</v>
          </cell>
          <cell r="V1560">
            <v>0</v>
          </cell>
          <cell r="W1560">
            <v>0</v>
          </cell>
          <cell r="X1560">
            <v>0</v>
          </cell>
          <cell r="Y1560">
            <v>0</v>
          </cell>
          <cell r="Z1560">
            <v>0</v>
          </cell>
          <cell r="AA1560">
            <v>0</v>
          </cell>
          <cell r="AB1560">
            <v>3824411</v>
          </cell>
          <cell r="AC1560">
            <v>0</v>
          </cell>
          <cell r="AD1560">
            <v>0</v>
          </cell>
          <cell r="AE1560">
            <v>0</v>
          </cell>
          <cell r="AF1560">
            <v>0</v>
          </cell>
          <cell r="AG1560">
            <v>0</v>
          </cell>
          <cell r="AH1560">
            <v>0</v>
          </cell>
          <cell r="AI1560">
            <v>0</v>
          </cell>
          <cell r="AJ1560">
            <v>0</v>
          </cell>
          <cell r="AK1560">
            <v>0</v>
          </cell>
          <cell r="AL1560">
            <v>0</v>
          </cell>
          <cell r="AM1560">
            <v>0</v>
          </cell>
          <cell r="AN1560">
            <v>0</v>
          </cell>
          <cell r="AO1560">
            <v>0</v>
          </cell>
          <cell r="AP1560">
            <v>0</v>
          </cell>
          <cell r="AQ1560">
            <v>198358413.12</v>
          </cell>
          <cell r="AR1560">
            <v>161325585</v>
          </cell>
          <cell r="AS1560" t="e">
            <v>#REF!</v>
          </cell>
          <cell r="AU1560">
            <v>800195487</v>
          </cell>
          <cell r="AV1560" t="str">
            <v xml:space="preserve">TECNOLOGIA EN RECREACION RECREATEC LTDA </v>
          </cell>
          <cell r="AW1560">
            <v>0</v>
          </cell>
          <cell r="AX1560">
            <v>0</v>
          </cell>
          <cell r="AY1560">
            <v>0</v>
          </cell>
          <cell r="AZ1560">
            <v>0</v>
          </cell>
          <cell r="BA1560">
            <v>0</v>
          </cell>
          <cell r="BB1560">
            <v>0</v>
          </cell>
          <cell r="BC1560">
            <v>0</v>
          </cell>
          <cell r="BD1560">
            <v>0</v>
          </cell>
          <cell r="BE1560">
            <v>0</v>
          </cell>
          <cell r="BF1560">
            <v>0</v>
          </cell>
          <cell r="BG1560">
            <v>0.81330346650032725</v>
          </cell>
          <cell r="BH1560" t="str">
            <v/>
          </cell>
          <cell r="BI1560" t="str">
            <v>Pendiente Acta de Entrga Final, ya se ejecuto todo el proyecto</v>
          </cell>
        </row>
        <row r="1561">
          <cell r="A1561" t="str">
            <v>2100-340</v>
          </cell>
          <cell r="B1561" t="str">
            <v xml:space="preserve">AIU-YOP-HOSPITAL DE YOPAL                         </v>
          </cell>
          <cell r="C1561">
            <v>0</v>
          </cell>
          <cell r="D1561">
            <v>0</v>
          </cell>
          <cell r="E1561">
            <v>0</v>
          </cell>
          <cell r="F1561">
            <v>275657658</v>
          </cell>
          <cell r="G1561">
            <v>26406931</v>
          </cell>
          <cell r="H1561">
            <v>0</v>
          </cell>
          <cell r="I1561">
            <v>0</v>
          </cell>
          <cell r="J1561">
            <v>0</v>
          </cell>
          <cell r="K1561">
            <v>0</v>
          </cell>
          <cell r="L1561">
            <v>0</v>
          </cell>
          <cell r="M1561">
            <v>0</v>
          </cell>
          <cell r="N1561">
            <v>0</v>
          </cell>
          <cell r="O1561">
            <v>302064589</v>
          </cell>
          <cell r="P1561">
            <v>0</v>
          </cell>
          <cell r="Q1561">
            <v>0</v>
          </cell>
          <cell r="R1561">
            <v>0</v>
          </cell>
          <cell r="S1561">
            <v>204553557.53</v>
          </cell>
          <cell r="T1561">
            <v>19597311</v>
          </cell>
          <cell r="U1561">
            <v>0</v>
          </cell>
          <cell r="V1561">
            <v>115875045</v>
          </cell>
          <cell r="W1561">
            <v>40905960</v>
          </cell>
          <cell r="X1561">
            <v>860800</v>
          </cell>
          <cell r="Y1561">
            <v>0</v>
          </cell>
          <cell r="Z1561">
            <v>0</v>
          </cell>
          <cell r="AA1561">
            <v>-246567000</v>
          </cell>
          <cell r="AB1561">
            <v>135225673.52999997</v>
          </cell>
          <cell r="AC1561">
            <v>391834418</v>
          </cell>
          <cell r="AD1561">
            <v>0</v>
          </cell>
          <cell r="AE1561">
            <v>0</v>
          </cell>
          <cell r="AF1561">
            <v>0</v>
          </cell>
          <cell r="AG1561">
            <v>408817236</v>
          </cell>
          <cell r="AH1561">
            <v>0</v>
          </cell>
          <cell r="AI1561">
            <v>0</v>
          </cell>
          <cell r="AJ1561">
            <v>0</v>
          </cell>
          <cell r="AK1561">
            <v>4000000</v>
          </cell>
          <cell r="AL1561">
            <v>0</v>
          </cell>
          <cell r="AM1561">
            <v>0</v>
          </cell>
          <cell r="AN1561">
            <v>4000000</v>
          </cell>
          <cell r="AO1561">
            <v>0</v>
          </cell>
          <cell r="AP1561">
            <v>17871997</v>
          </cell>
          <cell r="AQ1561">
            <v>1422546958.3</v>
          </cell>
          <cell r="AR1561">
            <v>1055711295</v>
          </cell>
          <cell r="AS1561" t="e">
            <v>#REF!</v>
          </cell>
          <cell r="AU1561">
            <v>891855029</v>
          </cell>
          <cell r="AV1561" t="str">
            <v>EMPRESA SOCIAL DEL ESTADO HOSPITAL DE YO</v>
          </cell>
          <cell r="AW1561">
            <v>0</v>
          </cell>
          <cell r="AX1561">
            <v>0</v>
          </cell>
          <cell r="AY1561">
            <v>0</v>
          </cell>
          <cell r="AZ1561">
            <v>0</v>
          </cell>
          <cell r="BA1561">
            <v>0</v>
          </cell>
          <cell r="BB1561">
            <v>0</v>
          </cell>
          <cell r="BC1561">
            <v>0</v>
          </cell>
          <cell r="BD1561">
            <v>0</v>
          </cell>
          <cell r="BE1561">
            <v>0</v>
          </cell>
          <cell r="BF1561">
            <v>0</v>
          </cell>
          <cell r="BG1561">
            <v>0.74212755427182309</v>
          </cell>
          <cell r="BH1561">
            <v>0.44767138702908327</v>
          </cell>
          <cell r="BI1561" t="str">
            <v>23/12/2014 (yelitza y constanza) devolver 246.567 de los costos a la 1420 29/07/2014 MAIL Constanza causar HASTA 150MM AL COSTO SIN INGRESOS</v>
          </cell>
        </row>
        <row r="1562">
          <cell r="A1562" t="str">
            <v>2100-341</v>
          </cell>
          <cell r="B1562" t="str">
            <v xml:space="preserve">AIU-VCENCIO-C EDIFICAR FU                         </v>
          </cell>
          <cell r="C1562">
            <v>35500000</v>
          </cell>
          <cell r="D1562">
            <v>0</v>
          </cell>
          <cell r="E1562">
            <v>395697979</v>
          </cell>
          <cell r="F1562">
            <v>0</v>
          </cell>
          <cell r="G1562">
            <v>222999728</v>
          </cell>
          <cell r="H1562">
            <v>21400000</v>
          </cell>
          <cell r="I1562">
            <v>34100000</v>
          </cell>
          <cell r="J1562">
            <v>0</v>
          </cell>
          <cell r="K1562">
            <v>0</v>
          </cell>
          <cell r="L1562">
            <v>0</v>
          </cell>
          <cell r="M1562">
            <v>199585187</v>
          </cell>
          <cell r="N1562">
            <v>-199585187</v>
          </cell>
          <cell r="O1562">
            <v>709697707</v>
          </cell>
          <cell r="P1562">
            <v>29260831</v>
          </cell>
          <cell r="Q1562">
            <v>0</v>
          </cell>
          <cell r="R1562">
            <v>325804389</v>
          </cell>
          <cell r="S1562">
            <v>0</v>
          </cell>
          <cell r="T1562">
            <v>183622202</v>
          </cell>
          <cell r="U1562">
            <v>17598470</v>
          </cell>
          <cell r="V1562">
            <v>777993</v>
          </cell>
          <cell r="W1562">
            <v>750293</v>
          </cell>
          <cell r="X1562">
            <v>0</v>
          </cell>
          <cell r="Y1562">
            <v>0</v>
          </cell>
          <cell r="Z1562">
            <v>0</v>
          </cell>
          <cell r="AA1562">
            <v>0</v>
          </cell>
          <cell r="AB1562">
            <v>557814178</v>
          </cell>
          <cell r="AC1562">
            <v>0</v>
          </cell>
          <cell r="AD1562">
            <v>0</v>
          </cell>
          <cell r="AE1562">
            <v>0</v>
          </cell>
          <cell r="AF1562">
            <v>0</v>
          </cell>
          <cell r="AG1562">
            <v>0</v>
          </cell>
          <cell r="AH1562">
            <v>0</v>
          </cell>
          <cell r="AI1562">
            <v>0</v>
          </cell>
          <cell r="AJ1562">
            <v>0</v>
          </cell>
          <cell r="AK1562">
            <v>0</v>
          </cell>
          <cell r="AL1562">
            <v>0</v>
          </cell>
          <cell r="AM1562">
            <v>0</v>
          </cell>
          <cell r="AN1562">
            <v>0</v>
          </cell>
          <cell r="AO1562">
            <v>0</v>
          </cell>
          <cell r="AP1562">
            <v>0</v>
          </cell>
          <cell r="AQ1562">
            <v>954777286.71000004</v>
          </cell>
          <cell r="AR1562">
            <v>786131462</v>
          </cell>
          <cell r="AS1562" t="e">
            <v>#REF!</v>
          </cell>
          <cell r="AU1562">
            <v>900412644</v>
          </cell>
          <cell r="AV1562" t="str">
            <v xml:space="preserve">CONSORCIO EDIFICAR FUTURO               </v>
          </cell>
          <cell r="AW1562">
            <v>0</v>
          </cell>
          <cell r="AX1562">
            <v>0</v>
          </cell>
          <cell r="AY1562">
            <v>0</v>
          </cell>
          <cell r="AZ1562">
            <v>0</v>
          </cell>
          <cell r="BA1562">
            <v>0</v>
          </cell>
          <cell r="BB1562">
            <v>0</v>
          </cell>
          <cell r="BC1562">
            <v>0</v>
          </cell>
          <cell r="BD1562">
            <v>0</v>
          </cell>
          <cell r="BE1562">
            <v>0</v>
          </cell>
          <cell r="BF1562">
            <v>0</v>
          </cell>
          <cell r="BG1562">
            <v>0.82336632107040919</v>
          </cell>
          <cell r="BH1562">
            <v>0.78598841802373187</v>
          </cell>
          <cell r="BI1562" t="str">
            <v>29/07/2014 MAIL Constanza contrato CERRADO</v>
          </cell>
        </row>
        <row r="1563">
          <cell r="A1563" t="str">
            <v>2100-342</v>
          </cell>
          <cell r="B1563" t="str">
            <v xml:space="preserve">AIU-BTA-COMPENSAR                                 </v>
          </cell>
          <cell r="C1563">
            <v>0</v>
          </cell>
          <cell r="D1563">
            <v>113985102</v>
          </cell>
          <cell r="E1563">
            <v>67060844</v>
          </cell>
          <cell r="F1563">
            <v>0</v>
          </cell>
          <cell r="G1563">
            <v>82818535</v>
          </cell>
          <cell r="H1563">
            <v>92794182</v>
          </cell>
          <cell r="I1563">
            <v>14844212</v>
          </cell>
          <cell r="J1563">
            <v>71493775</v>
          </cell>
          <cell r="K1563">
            <v>0</v>
          </cell>
          <cell r="L1563">
            <v>107623324</v>
          </cell>
          <cell r="M1563">
            <v>0</v>
          </cell>
          <cell r="N1563">
            <v>131912504</v>
          </cell>
          <cell r="O1563">
            <v>682532478</v>
          </cell>
          <cell r="P1563">
            <v>0</v>
          </cell>
          <cell r="Q1563">
            <v>97066678</v>
          </cell>
          <cell r="R1563">
            <v>57107229</v>
          </cell>
          <cell r="S1563">
            <v>0</v>
          </cell>
          <cell r="T1563">
            <v>70526059</v>
          </cell>
          <cell r="U1563">
            <v>79021054</v>
          </cell>
          <cell r="V1563">
            <v>12640936</v>
          </cell>
          <cell r="W1563">
            <v>60882195</v>
          </cell>
          <cell r="X1563">
            <v>0</v>
          </cell>
          <cell r="Y1563">
            <v>91649157</v>
          </cell>
          <cell r="Z1563">
            <v>0</v>
          </cell>
          <cell r="AA1563">
            <v>112333176</v>
          </cell>
          <cell r="AB1563">
            <v>581226484</v>
          </cell>
          <cell r="AC1563">
            <v>64382563.560000002</v>
          </cell>
          <cell r="AD1563">
            <v>0</v>
          </cell>
          <cell r="AE1563">
            <v>0</v>
          </cell>
          <cell r="AF1563">
            <v>0</v>
          </cell>
          <cell r="AG1563">
            <v>0</v>
          </cell>
          <cell r="AH1563">
            <v>0</v>
          </cell>
          <cell r="AI1563">
            <v>34200</v>
          </cell>
          <cell r="AJ1563">
            <v>1359926</v>
          </cell>
          <cell r="AK1563">
            <v>0</v>
          </cell>
          <cell r="AL1563">
            <v>0</v>
          </cell>
          <cell r="AM1563">
            <v>0</v>
          </cell>
          <cell r="AN1563">
            <v>1394126</v>
          </cell>
          <cell r="AO1563">
            <v>0</v>
          </cell>
          <cell r="AP1563">
            <v>73290254</v>
          </cell>
          <cell r="AQ1563">
            <v>672382843.12</v>
          </cell>
          <cell r="AR1563">
            <v>572583325</v>
          </cell>
          <cell r="AS1563" t="e">
            <v>#REF!</v>
          </cell>
          <cell r="AU1563" t="str">
            <v/>
          </cell>
          <cell r="AV1563" t="str">
            <v/>
          </cell>
          <cell r="AW1563">
            <v>0</v>
          </cell>
          <cell r="AX1563">
            <v>0</v>
          </cell>
          <cell r="AY1563">
            <v>0</v>
          </cell>
          <cell r="AZ1563">
            <v>0</v>
          </cell>
          <cell r="BA1563">
            <v>0</v>
          </cell>
          <cell r="BB1563">
            <v>0</v>
          </cell>
          <cell r="BC1563">
            <v>0</v>
          </cell>
          <cell r="BD1563">
            <v>0</v>
          </cell>
          <cell r="BE1563">
            <v>0</v>
          </cell>
          <cell r="BF1563">
            <v>0</v>
          </cell>
          <cell r="BG1563">
            <v>0.85157337201391259</v>
          </cell>
          <cell r="BH1563">
            <v>0.85157337230771313</v>
          </cell>
        </row>
        <row r="1564">
          <cell r="A1564" t="str">
            <v>2100-343</v>
          </cell>
          <cell r="B1564" t="str">
            <v xml:space="preserve">AIU-BTA-EKKO PROMOTORA SA                         </v>
          </cell>
          <cell r="C1564">
            <v>0</v>
          </cell>
          <cell r="D1564">
            <v>396169707</v>
          </cell>
          <cell r="E1564">
            <v>312936740</v>
          </cell>
          <cell r="F1564">
            <v>722337767</v>
          </cell>
          <cell r="G1564">
            <v>322245395</v>
          </cell>
          <cell r="H1564">
            <v>0</v>
          </cell>
          <cell r="I1564">
            <v>246577001</v>
          </cell>
          <cell r="J1564">
            <v>0</v>
          </cell>
          <cell r="K1564">
            <v>58095514</v>
          </cell>
          <cell r="L1564">
            <v>0</v>
          </cell>
          <cell r="M1564">
            <v>0</v>
          </cell>
          <cell r="N1564">
            <v>149700744</v>
          </cell>
          <cell r="O1564">
            <v>2208062868</v>
          </cell>
          <cell r="P1564">
            <v>1634835</v>
          </cell>
          <cell r="Q1564">
            <v>333402063</v>
          </cell>
          <cell r="R1564">
            <v>263356216</v>
          </cell>
          <cell r="S1564">
            <v>607893000</v>
          </cell>
          <cell r="T1564">
            <v>270000000</v>
          </cell>
          <cell r="U1564">
            <v>0</v>
          </cell>
          <cell r="V1564">
            <v>207510265</v>
          </cell>
          <cell r="W1564">
            <v>0</v>
          </cell>
          <cell r="X1564">
            <v>48891078</v>
          </cell>
          <cell r="Y1564">
            <v>0</v>
          </cell>
          <cell r="Z1564">
            <v>0</v>
          </cell>
          <cell r="AA1564">
            <v>125982719</v>
          </cell>
          <cell r="AB1564">
            <v>1858670176</v>
          </cell>
          <cell r="AC1564">
            <v>208314597.41999999</v>
          </cell>
          <cell r="AD1564">
            <v>0</v>
          </cell>
          <cell r="AE1564">
            <v>0</v>
          </cell>
          <cell r="AF1564">
            <v>0</v>
          </cell>
          <cell r="AG1564">
            <v>100226426</v>
          </cell>
          <cell r="AH1564">
            <v>0</v>
          </cell>
          <cell r="AI1564">
            <v>0</v>
          </cell>
          <cell r="AJ1564">
            <v>16175760</v>
          </cell>
          <cell r="AK1564">
            <v>31500</v>
          </cell>
          <cell r="AL1564">
            <v>0</v>
          </cell>
          <cell r="AM1564">
            <v>0</v>
          </cell>
          <cell r="AN1564">
            <v>16207260</v>
          </cell>
          <cell r="AO1564">
            <v>98678301</v>
          </cell>
          <cell r="AP1564">
            <v>237801372.88</v>
          </cell>
          <cell r="AQ1564">
            <v>2531389923.3499999</v>
          </cell>
          <cell r="AR1564">
            <v>2130325990</v>
          </cell>
          <cell r="AS1564" t="e">
            <v>#REF!</v>
          </cell>
          <cell r="AU1564">
            <v>860513318</v>
          </cell>
          <cell r="AV1564" t="str">
            <v xml:space="preserve">EKKO PROMOTORA S.A.S.                   </v>
          </cell>
          <cell r="AW1564">
            <v>0</v>
          </cell>
          <cell r="AX1564">
            <v>0</v>
          </cell>
          <cell r="AY1564">
            <v>0</v>
          </cell>
          <cell r="AZ1564">
            <v>0</v>
          </cell>
          <cell r="BA1564">
            <v>0</v>
          </cell>
          <cell r="BB1564">
            <v>0</v>
          </cell>
          <cell r="BC1564">
            <v>0</v>
          </cell>
          <cell r="BD1564">
            <v>0</v>
          </cell>
          <cell r="BE1564">
            <v>0</v>
          </cell>
          <cell r="BF1564">
            <v>0</v>
          </cell>
          <cell r="BG1564">
            <v>0.8415637473901143</v>
          </cell>
          <cell r="BH1564">
            <v>0.84176506155530351</v>
          </cell>
        </row>
        <row r="1565">
          <cell r="A1565" t="str">
            <v>2100-344</v>
          </cell>
          <cell r="B1565" t="str">
            <v xml:space="preserve">BTA-DS CONSTRUCCIONES SA                          </v>
          </cell>
          <cell r="C1565">
            <v>6900000</v>
          </cell>
          <cell r="D1565">
            <v>76986178</v>
          </cell>
          <cell r="E1565">
            <v>1400000</v>
          </cell>
          <cell r="F1565">
            <v>4600000</v>
          </cell>
          <cell r="G1565">
            <v>60000</v>
          </cell>
          <cell r="H1565">
            <v>1500000</v>
          </cell>
          <cell r="I1565">
            <v>30740000</v>
          </cell>
          <cell r="J1565">
            <v>0</v>
          </cell>
          <cell r="K1565">
            <v>0</v>
          </cell>
          <cell r="L1565">
            <v>0</v>
          </cell>
          <cell r="M1565">
            <v>0</v>
          </cell>
          <cell r="N1565">
            <v>0</v>
          </cell>
          <cell r="O1565">
            <v>122186178</v>
          </cell>
          <cell r="P1565">
            <v>5018955</v>
          </cell>
          <cell r="Q1565">
            <v>55992544</v>
          </cell>
          <cell r="R1565">
            <v>1009698</v>
          </cell>
          <cell r="S1565">
            <v>3349665.55</v>
          </cell>
          <cell r="T1565">
            <v>58527</v>
          </cell>
          <cell r="U1565">
            <v>1082765</v>
          </cell>
          <cell r="V1565">
            <v>0</v>
          </cell>
          <cell r="W1565">
            <v>0</v>
          </cell>
          <cell r="X1565">
            <v>0</v>
          </cell>
          <cell r="Y1565">
            <v>116700</v>
          </cell>
          <cell r="Z1565">
            <v>0</v>
          </cell>
          <cell r="AA1565">
            <v>0</v>
          </cell>
          <cell r="AB1565">
            <v>66628854.549999997</v>
          </cell>
          <cell r="AC1565">
            <v>0</v>
          </cell>
          <cell r="AD1565">
            <v>0</v>
          </cell>
          <cell r="AE1565">
            <v>0</v>
          </cell>
          <cell r="AF1565">
            <v>0</v>
          </cell>
          <cell r="AG1565">
            <v>0</v>
          </cell>
          <cell r="AH1565">
            <v>0</v>
          </cell>
          <cell r="AI1565">
            <v>0</v>
          </cell>
          <cell r="AJ1565">
            <v>0</v>
          </cell>
          <cell r="AK1565">
            <v>0</v>
          </cell>
          <cell r="AL1565">
            <v>0</v>
          </cell>
          <cell r="AM1565">
            <v>0</v>
          </cell>
          <cell r="AN1565">
            <v>0</v>
          </cell>
          <cell r="AO1565">
            <v>0</v>
          </cell>
          <cell r="AP1565">
            <v>0</v>
          </cell>
          <cell r="AQ1565">
            <v>194218441</v>
          </cell>
          <cell r="AR1565">
            <v>141251967</v>
          </cell>
          <cell r="AS1565" t="e">
            <v>#REF!</v>
          </cell>
          <cell r="AU1565">
            <v>830013054</v>
          </cell>
          <cell r="AV1565" t="str">
            <v xml:space="preserve">DS CONSTRUCCIONES SA                    </v>
          </cell>
          <cell r="AW1565">
            <v>0</v>
          </cell>
          <cell r="AX1565">
            <v>0</v>
          </cell>
          <cell r="AY1565">
            <v>0</v>
          </cell>
          <cell r="AZ1565">
            <v>0</v>
          </cell>
          <cell r="BA1565">
            <v>0</v>
          </cell>
          <cell r="BB1565">
            <v>0</v>
          </cell>
          <cell r="BC1565">
            <v>0</v>
          </cell>
          <cell r="BD1565">
            <v>0</v>
          </cell>
          <cell r="BE1565">
            <v>0</v>
          </cell>
          <cell r="BF1565">
            <v>0</v>
          </cell>
          <cell r="BG1565">
            <v>0.72728401212941463</v>
          </cell>
          <cell r="BH1565">
            <v>0.54530598829271837</v>
          </cell>
          <cell r="BI1565" t="str">
            <v>29/07/2014 MAIL Constanza contrato CERRADO</v>
          </cell>
        </row>
        <row r="1566">
          <cell r="A1566" t="str">
            <v>2100-345</v>
          </cell>
          <cell r="B1566" t="str">
            <v xml:space="preserve">AIU-ARAUCA-AS INGENIERIA                          </v>
          </cell>
          <cell r="C1566">
            <v>0</v>
          </cell>
          <cell r="D1566">
            <v>0</v>
          </cell>
          <cell r="E1566">
            <v>0</v>
          </cell>
          <cell r="F1566">
            <v>0</v>
          </cell>
          <cell r="G1566">
            <v>194451161</v>
          </cell>
          <cell r="H1566">
            <v>162908350</v>
          </cell>
          <cell r="I1566">
            <v>39572434</v>
          </cell>
          <cell r="J1566">
            <v>3013323</v>
          </cell>
          <cell r="K1566">
            <v>35200000</v>
          </cell>
          <cell r="L1566">
            <v>216649641</v>
          </cell>
          <cell r="M1566">
            <v>0</v>
          </cell>
          <cell r="N1566">
            <v>0</v>
          </cell>
          <cell r="O1566">
            <v>651794909</v>
          </cell>
          <cell r="P1566">
            <v>0</v>
          </cell>
          <cell r="Q1566">
            <v>0</v>
          </cell>
          <cell r="R1566">
            <v>0</v>
          </cell>
          <cell r="S1566">
            <v>0</v>
          </cell>
          <cell r="T1566">
            <v>148171274</v>
          </cell>
          <cell r="U1566">
            <v>109873236</v>
          </cell>
          <cell r="V1566">
            <v>44545543</v>
          </cell>
          <cell r="W1566">
            <v>2107775</v>
          </cell>
          <cell r="X1566">
            <v>26879603</v>
          </cell>
          <cell r="Y1566">
            <v>3280079</v>
          </cell>
          <cell r="Z1566">
            <v>190000</v>
          </cell>
          <cell r="AA1566">
            <v>0</v>
          </cell>
          <cell r="AB1566">
            <v>335047510</v>
          </cell>
          <cell r="AC1566">
            <v>0</v>
          </cell>
          <cell r="AD1566">
            <v>553988</v>
          </cell>
          <cell r="AE1566">
            <v>0</v>
          </cell>
          <cell r="AF1566">
            <v>0</v>
          </cell>
          <cell r="AG1566">
            <v>0</v>
          </cell>
          <cell r="AH1566">
            <v>0</v>
          </cell>
          <cell r="AI1566">
            <v>0</v>
          </cell>
          <cell r="AJ1566">
            <v>0</v>
          </cell>
          <cell r="AK1566">
            <v>0</v>
          </cell>
          <cell r="AL1566">
            <v>0</v>
          </cell>
          <cell r="AM1566">
            <v>0</v>
          </cell>
          <cell r="AN1566">
            <v>0</v>
          </cell>
          <cell r="AO1566">
            <v>144599091</v>
          </cell>
          <cell r="AP1566">
            <v>0</v>
          </cell>
          <cell r="AQ1566">
            <v>790793005</v>
          </cell>
          <cell r="AR1566">
            <v>602582192</v>
          </cell>
          <cell r="AS1566" t="e">
            <v>#REF!</v>
          </cell>
          <cell r="AU1566" t="str">
            <v/>
          </cell>
          <cell r="AV1566" t="str">
            <v/>
          </cell>
          <cell r="AW1566">
            <v>0</v>
          </cell>
          <cell r="AX1566">
            <v>0</v>
          </cell>
          <cell r="AY1566">
            <v>0</v>
          </cell>
          <cell r="AZ1566">
            <v>0</v>
          </cell>
          <cell r="BA1566">
            <v>0</v>
          </cell>
          <cell r="BB1566">
            <v>0</v>
          </cell>
          <cell r="BC1566">
            <v>0</v>
          </cell>
          <cell r="BD1566">
            <v>0</v>
          </cell>
          <cell r="BE1566">
            <v>0</v>
          </cell>
          <cell r="BF1566">
            <v>0</v>
          </cell>
          <cell r="BG1566">
            <v>0.76199737249825572</v>
          </cell>
          <cell r="BH1566">
            <v>0.51403824327814751</v>
          </cell>
          <cell r="BI1566" t="str">
            <v>Contrato cerrado (Yelitza)</v>
          </cell>
        </row>
        <row r="1567">
          <cell r="A1567" t="str">
            <v>2100-346</v>
          </cell>
          <cell r="B1567" t="str">
            <v xml:space="preserve">AIU-CUC-DS CONSTRUCCIONES                         </v>
          </cell>
          <cell r="C1567">
            <v>0</v>
          </cell>
          <cell r="D1567">
            <v>0</v>
          </cell>
          <cell r="E1567">
            <v>0</v>
          </cell>
          <cell r="F1567">
            <v>0</v>
          </cell>
          <cell r="G1567">
            <v>0</v>
          </cell>
          <cell r="H1567">
            <v>45194343</v>
          </cell>
          <cell r="I1567">
            <v>0</v>
          </cell>
          <cell r="J1567">
            <v>3400000</v>
          </cell>
          <cell r="K1567">
            <v>356033304</v>
          </cell>
          <cell r="L1567">
            <v>107515881</v>
          </cell>
          <cell r="M1567">
            <v>-48000000</v>
          </cell>
          <cell r="N1567">
            <v>156785437</v>
          </cell>
          <cell r="O1567">
            <v>620928965</v>
          </cell>
          <cell r="P1567">
            <v>0</v>
          </cell>
          <cell r="Q1567">
            <v>0</v>
          </cell>
          <cell r="R1567">
            <v>0</v>
          </cell>
          <cell r="S1567">
            <v>0</v>
          </cell>
          <cell r="T1567">
            <v>0</v>
          </cell>
          <cell r="U1567">
            <v>36706522</v>
          </cell>
          <cell r="V1567">
            <v>3031358</v>
          </cell>
          <cell r="W1567">
            <v>0</v>
          </cell>
          <cell r="X1567">
            <v>288394567</v>
          </cell>
          <cell r="Y1567">
            <v>-2513112</v>
          </cell>
          <cell r="Z1567">
            <v>51205486</v>
          </cell>
          <cell r="AA1567">
            <v>126908792</v>
          </cell>
          <cell r="AB1567">
            <v>503733613</v>
          </cell>
          <cell r="AC1567">
            <v>0</v>
          </cell>
          <cell r="AD1567">
            <v>0</v>
          </cell>
          <cell r="AE1567">
            <v>0</v>
          </cell>
          <cell r="AF1567">
            <v>122000000</v>
          </cell>
          <cell r="AG1567">
            <v>13162220</v>
          </cell>
          <cell r="AH1567">
            <v>10125262</v>
          </cell>
          <cell r="AI1567">
            <v>9982642</v>
          </cell>
          <cell r="AJ1567">
            <v>0</v>
          </cell>
          <cell r="AK1567">
            <v>25000</v>
          </cell>
          <cell r="AL1567">
            <v>0</v>
          </cell>
          <cell r="AM1567">
            <v>0</v>
          </cell>
          <cell r="AN1567">
            <v>10007642</v>
          </cell>
          <cell r="AO1567">
            <v>218814133</v>
          </cell>
          <cell r="AP1567">
            <v>0</v>
          </cell>
          <cell r="AQ1567">
            <v>639801702.04999995</v>
          </cell>
          <cell r="AR1567">
            <v>519485748</v>
          </cell>
          <cell r="AS1567" t="e">
            <v>#REF!</v>
          </cell>
          <cell r="AU1567" t="str">
            <v/>
          </cell>
          <cell r="AV1567" t="str">
            <v/>
          </cell>
          <cell r="AW1567">
            <v>0</v>
          </cell>
          <cell r="AX1567">
            <v>0</v>
          </cell>
          <cell r="AY1567">
            <v>0</v>
          </cell>
          <cell r="AZ1567">
            <v>0</v>
          </cell>
          <cell r="BA1567">
            <v>0</v>
          </cell>
          <cell r="BB1567">
            <v>0</v>
          </cell>
          <cell r="BC1567">
            <v>0</v>
          </cell>
          <cell r="BD1567">
            <v>0</v>
          </cell>
          <cell r="BE1567">
            <v>0</v>
          </cell>
          <cell r="BF1567">
            <v>0</v>
          </cell>
          <cell r="BG1567">
            <v>0.81194805567960593</v>
          </cell>
          <cell r="BH1567">
            <v>0.81125803657750128</v>
          </cell>
        </row>
        <row r="1568">
          <cell r="A1568" t="str">
            <v>2100-347</v>
          </cell>
          <cell r="B1568" t="str">
            <v xml:space="preserve">AIU-BTA-TORRE DE KRISTAL                          </v>
          </cell>
          <cell r="C1568">
            <v>0</v>
          </cell>
          <cell r="D1568">
            <v>0</v>
          </cell>
          <cell r="E1568">
            <v>0</v>
          </cell>
          <cell r="F1568">
            <v>0</v>
          </cell>
          <cell r="G1568">
            <v>0</v>
          </cell>
          <cell r="H1568">
            <v>44656903</v>
          </cell>
          <cell r="I1568">
            <v>58025043</v>
          </cell>
          <cell r="J1568">
            <v>175807314</v>
          </cell>
          <cell r="K1568">
            <v>274833270</v>
          </cell>
          <cell r="L1568">
            <v>194343819</v>
          </cell>
          <cell r="M1568">
            <v>0</v>
          </cell>
          <cell r="N1568">
            <v>263014586</v>
          </cell>
          <cell r="O1568">
            <v>1010680935</v>
          </cell>
          <cell r="P1568">
            <v>0</v>
          </cell>
          <cell r="Q1568">
            <v>0</v>
          </cell>
          <cell r="R1568">
            <v>0</v>
          </cell>
          <cell r="S1568">
            <v>0</v>
          </cell>
          <cell r="T1568">
            <v>0</v>
          </cell>
          <cell r="U1568">
            <v>38059247</v>
          </cell>
          <cell r="V1568">
            <v>49452364</v>
          </cell>
          <cell r="W1568">
            <v>149833364</v>
          </cell>
          <cell r="X1568">
            <v>234229125</v>
          </cell>
          <cell r="Y1568">
            <v>165631267</v>
          </cell>
          <cell r="Z1568">
            <v>0</v>
          </cell>
          <cell r="AA1568">
            <v>224156545</v>
          </cell>
          <cell r="AB1568">
            <v>861361912</v>
          </cell>
          <cell r="AC1568">
            <v>3050416</v>
          </cell>
          <cell r="AD1568">
            <v>0</v>
          </cell>
          <cell r="AE1568">
            <v>0</v>
          </cell>
          <cell r="AF1568">
            <v>0</v>
          </cell>
          <cell r="AG1568">
            <v>34436432</v>
          </cell>
          <cell r="AH1568">
            <v>0</v>
          </cell>
          <cell r="AI1568">
            <v>0</v>
          </cell>
          <cell r="AJ1568">
            <v>3685607</v>
          </cell>
          <cell r="AK1568">
            <v>0</v>
          </cell>
          <cell r="AL1568">
            <v>0</v>
          </cell>
          <cell r="AM1568">
            <v>0</v>
          </cell>
          <cell r="AN1568">
            <v>3685607</v>
          </cell>
          <cell r="AO1568">
            <v>0</v>
          </cell>
          <cell r="AP1568">
            <v>72832471</v>
          </cell>
          <cell r="AQ1568">
            <v>1068998604.36</v>
          </cell>
          <cell r="AR1568">
            <v>911063670</v>
          </cell>
          <cell r="AS1568" t="e">
            <v>#REF!</v>
          </cell>
          <cell r="AU1568" t="str">
            <v/>
          </cell>
          <cell r="AV1568" t="str">
            <v/>
          </cell>
          <cell r="AW1568">
            <v>0</v>
          </cell>
          <cell r="AX1568">
            <v>0</v>
          </cell>
          <cell r="AY1568">
            <v>0</v>
          </cell>
          <cell r="AZ1568">
            <v>0</v>
          </cell>
          <cell r="BA1568">
            <v>0</v>
          </cell>
          <cell r="BB1568">
            <v>0</v>
          </cell>
          <cell r="BC1568">
            <v>0</v>
          </cell>
          <cell r="BD1568">
            <v>0</v>
          </cell>
          <cell r="BE1568">
            <v>0</v>
          </cell>
          <cell r="BF1568">
            <v>0</v>
          </cell>
          <cell r="BG1568">
            <v>0.85225898919245624</v>
          </cell>
          <cell r="BH1568">
            <v>0.8522589891338952</v>
          </cell>
        </row>
        <row r="1569">
          <cell r="A1569" t="str">
            <v>2100-348</v>
          </cell>
          <cell r="B1569" t="str">
            <v xml:space="preserve">AIU-BTA-CC SANTA FE                               </v>
          </cell>
          <cell r="C1569">
            <v>0</v>
          </cell>
          <cell r="D1569">
            <v>0</v>
          </cell>
          <cell r="E1569">
            <v>0</v>
          </cell>
          <cell r="F1569">
            <v>0</v>
          </cell>
          <cell r="G1569">
            <v>0</v>
          </cell>
          <cell r="H1569">
            <v>0</v>
          </cell>
          <cell r="I1569">
            <v>88094482</v>
          </cell>
          <cell r="J1569">
            <v>212751755</v>
          </cell>
          <cell r="K1569">
            <v>330207720</v>
          </cell>
          <cell r="L1569">
            <v>73506801</v>
          </cell>
          <cell r="M1569">
            <v>0</v>
          </cell>
          <cell r="N1569">
            <v>41295737</v>
          </cell>
          <cell r="O1569">
            <v>745856495</v>
          </cell>
          <cell r="P1569">
            <v>0</v>
          </cell>
          <cell r="Q1569">
            <v>0</v>
          </cell>
          <cell r="R1569">
            <v>0</v>
          </cell>
          <cell r="S1569">
            <v>0</v>
          </cell>
          <cell r="T1569">
            <v>0</v>
          </cell>
          <cell r="U1569">
            <v>0</v>
          </cell>
          <cell r="V1569">
            <v>75629076</v>
          </cell>
          <cell r="W1569">
            <v>182647292</v>
          </cell>
          <cell r="X1569">
            <v>283483189</v>
          </cell>
          <cell r="Y1569">
            <v>63105558</v>
          </cell>
          <cell r="Z1569">
            <v>0</v>
          </cell>
          <cell r="AA1569">
            <v>35452373</v>
          </cell>
          <cell r="AB1569">
            <v>640317488</v>
          </cell>
          <cell r="AC1569">
            <v>94529919</v>
          </cell>
          <cell r="AD1569">
            <v>0</v>
          </cell>
          <cell r="AE1569">
            <v>0</v>
          </cell>
          <cell r="AF1569">
            <v>0</v>
          </cell>
          <cell r="AG1569">
            <v>30990513</v>
          </cell>
          <cell r="AH1569">
            <v>0</v>
          </cell>
          <cell r="AI1569">
            <v>441000</v>
          </cell>
          <cell r="AJ1569">
            <v>3989749</v>
          </cell>
          <cell r="AK1569">
            <v>0</v>
          </cell>
          <cell r="AL1569">
            <v>0</v>
          </cell>
          <cell r="AM1569">
            <v>0</v>
          </cell>
          <cell r="AN1569">
            <v>4430749</v>
          </cell>
          <cell r="AO1569">
            <v>0</v>
          </cell>
          <cell r="AP1569">
            <v>53472010</v>
          </cell>
          <cell r="AQ1569">
            <v>845254710</v>
          </cell>
          <cell r="AR1569">
            <v>725650814.23999989</v>
          </cell>
          <cell r="AS1569" t="e">
            <v>#REF!</v>
          </cell>
          <cell r="AU1569" t="str">
            <v/>
          </cell>
          <cell r="AV1569" t="str">
            <v/>
          </cell>
          <cell r="AW1569">
            <v>0</v>
          </cell>
          <cell r="AX1569">
            <v>0</v>
          </cell>
          <cell r="AY1569">
            <v>0</v>
          </cell>
          <cell r="AZ1569">
            <v>0</v>
          </cell>
          <cell r="BA1569">
            <v>0</v>
          </cell>
          <cell r="BB1569">
            <v>0</v>
          </cell>
          <cell r="BC1569">
            <v>0</v>
          </cell>
          <cell r="BD1569">
            <v>0</v>
          </cell>
          <cell r="BE1569">
            <v>0</v>
          </cell>
          <cell r="BF1569">
            <v>0</v>
          </cell>
          <cell r="BG1569">
            <v>0.8584995808423237</v>
          </cell>
          <cell r="BH1569">
            <v>0.85849958040520913</v>
          </cell>
        </row>
        <row r="1570">
          <cell r="A1570" t="str">
            <v>2100-349</v>
          </cell>
          <cell r="B1570" t="str">
            <v xml:space="preserve">AIU-YOPAL-UT CONTEIN                              </v>
          </cell>
          <cell r="C1570">
            <v>0</v>
          </cell>
          <cell r="D1570">
            <v>0</v>
          </cell>
          <cell r="E1570">
            <v>0</v>
          </cell>
          <cell r="F1570">
            <v>0</v>
          </cell>
          <cell r="G1570">
            <v>0</v>
          </cell>
          <cell r="H1570">
            <v>122090869</v>
          </cell>
          <cell r="I1570">
            <v>474090869</v>
          </cell>
          <cell r="J1570">
            <v>79757300</v>
          </cell>
          <cell r="K1570">
            <v>0</v>
          </cell>
          <cell r="L1570">
            <v>43828585</v>
          </cell>
          <cell r="M1570">
            <v>0</v>
          </cell>
          <cell r="N1570">
            <v>0</v>
          </cell>
          <cell r="O1570">
            <v>719767623</v>
          </cell>
          <cell r="P1570">
            <v>0</v>
          </cell>
          <cell r="Q1570">
            <v>0</v>
          </cell>
          <cell r="R1570">
            <v>0</v>
          </cell>
          <cell r="S1570">
            <v>0</v>
          </cell>
          <cell r="T1570">
            <v>0</v>
          </cell>
          <cell r="U1570">
            <v>100965858</v>
          </cell>
          <cell r="V1570">
            <v>392000000</v>
          </cell>
          <cell r="W1570">
            <v>55048422</v>
          </cell>
          <cell r="X1570">
            <v>11000000</v>
          </cell>
          <cell r="Y1570">
            <v>23599200</v>
          </cell>
          <cell r="Z1570">
            <v>755066</v>
          </cell>
          <cell r="AA1570">
            <v>-3679867</v>
          </cell>
          <cell r="AB1570">
            <v>579688679</v>
          </cell>
          <cell r="AC1570">
            <v>0</v>
          </cell>
          <cell r="AD1570">
            <v>0</v>
          </cell>
          <cell r="AE1570">
            <v>0</v>
          </cell>
          <cell r="AF1570">
            <v>0</v>
          </cell>
          <cell r="AG1570">
            <v>0</v>
          </cell>
          <cell r="AH1570">
            <v>0</v>
          </cell>
          <cell r="AI1570">
            <v>0</v>
          </cell>
          <cell r="AJ1570">
            <v>0</v>
          </cell>
          <cell r="AK1570">
            <v>0</v>
          </cell>
          <cell r="AL1570">
            <v>0</v>
          </cell>
          <cell r="AM1570">
            <v>0</v>
          </cell>
          <cell r="AN1570">
            <v>0</v>
          </cell>
          <cell r="AO1570">
            <v>147231714</v>
          </cell>
          <cell r="AP1570">
            <v>14904543</v>
          </cell>
          <cell r="AQ1570">
            <v>692812024.20000005</v>
          </cell>
          <cell r="AR1570">
            <v>572889810</v>
          </cell>
          <cell r="AS1570" t="e">
            <v>#REF!</v>
          </cell>
          <cell r="AU1570" t="str">
            <v/>
          </cell>
          <cell r="AV1570" t="str">
            <v/>
          </cell>
          <cell r="AW1570">
            <v>0</v>
          </cell>
          <cell r="AX1570">
            <v>0</v>
          </cell>
          <cell r="AY1570">
            <v>0</v>
          </cell>
          <cell r="AZ1570">
            <v>0</v>
          </cell>
          <cell r="BA1570">
            <v>0</v>
          </cell>
          <cell r="BB1570">
            <v>0</v>
          </cell>
          <cell r="BC1570">
            <v>0</v>
          </cell>
          <cell r="BD1570">
            <v>0</v>
          </cell>
          <cell r="BE1570">
            <v>0</v>
          </cell>
          <cell r="BF1570">
            <v>0</v>
          </cell>
          <cell r="BG1570">
            <v>0.82690511998766769</v>
          </cell>
          <cell r="BH1570">
            <v>0.80538309931731955</v>
          </cell>
        </row>
        <row r="1571">
          <cell r="A1571" t="str">
            <v>2100-350</v>
          </cell>
          <cell r="B1571" t="str">
            <v xml:space="preserve">BTA-CC Y DE NEGOCIOS                              </v>
          </cell>
          <cell r="C1571">
            <v>0</v>
          </cell>
          <cell r="D1571">
            <v>0</v>
          </cell>
          <cell r="E1571">
            <v>0</v>
          </cell>
          <cell r="F1571">
            <v>0</v>
          </cell>
          <cell r="G1571">
            <v>0</v>
          </cell>
          <cell r="H1571">
            <v>0</v>
          </cell>
          <cell r="I1571">
            <v>0</v>
          </cell>
          <cell r="J1571">
            <v>0</v>
          </cell>
          <cell r="K1571">
            <v>3116088</v>
          </cell>
          <cell r="L1571">
            <v>0</v>
          </cell>
          <cell r="M1571">
            <v>0</v>
          </cell>
          <cell r="N1571">
            <v>0</v>
          </cell>
          <cell r="O1571">
            <v>3116088</v>
          </cell>
          <cell r="P1571">
            <v>0</v>
          </cell>
          <cell r="Q1571">
            <v>0</v>
          </cell>
          <cell r="R1571">
            <v>0</v>
          </cell>
          <cell r="S1571">
            <v>0</v>
          </cell>
          <cell r="T1571">
            <v>0</v>
          </cell>
          <cell r="U1571">
            <v>0</v>
          </cell>
          <cell r="V1571">
            <v>0</v>
          </cell>
          <cell r="W1571">
            <v>0</v>
          </cell>
          <cell r="X1571">
            <v>2308126</v>
          </cell>
          <cell r="Y1571">
            <v>-15946</v>
          </cell>
          <cell r="Z1571">
            <v>0</v>
          </cell>
          <cell r="AA1571">
            <v>0</v>
          </cell>
          <cell r="AB1571">
            <v>2292180</v>
          </cell>
          <cell r="AC1571">
            <v>0</v>
          </cell>
          <cell r="AD1571">
            <v>0</v>
          </cell>
          <cell r="AE1571">
            <v>0</v>
          </cell>
          <cell r="AF1571">
            <v>0</v>
          </cell>
          <cell r="AG1571">
            <v>0</v>
          </cell>
          <cell r="AH1571">
            <v>0</v>
          </cell>
          <cell r="AI1571">
            <v>0</v>
          </cell>
          <cell r="AJ1571">
            <v>0</v>
          </cell>
          <cell r="AK1571">
            <v>0</v>
          </cell>
          <cell r="AL1571">
            <v>0</v>
          </cell>
          <cell r="AM1571">
            <v>0</v>
          </cell>
          <cell r="AN1571">
            <v>0</v>
          </cell>
          <cell r="AO1571">
            <v>0</v>
          </cell>
          <cell r="AP1571">
            <v>0</v>
          </cell>
          <cell r="AQ1571">
            <v>3116088</v>
          </cell>
          <cell r="AR1571">
            <v>2345296</v>
          </cell>
          <cell r="AS1571" t="e">
            <v>#REF!</v>
          </cell>
          <cell r="AU1571" t="str">
            <v/>
          </cell>
          <cell r="AV1571" t="str">
            <v/>
          </cell>
          <cell r="AW1571">
            <v>0</v>
          </cell>
          <cell r="AX1571">
            <v>0</v>
          </cell>
          <cell r="AY1571">
            <v>0</v>
          </cell>
          <cell r="AZ1571">
            <v>0</v>
          </cell>
          <cell r="BA1571">
            <v>0</v>
          </cell>
          <cell r="BB1571">
            <v>0</v>
          </cell>
          <cell r="BC1571">
            <v>0</v>
          </cell>
          <cell r="BD1571">
            <v>0</v>
          </cell>
          <cell r="BE1571">
            <v>0</v>
          </cell>
          <cell r="BF1571">
            <v>0</v>
          </cell>
          <cell r="BG1571">
            <v>0.75264113208612848</v>
          </cell>
          <cell r="BH1571">
            <v>0.73559540038663862</v>
          </cell>
        </row>
        <row r="1572">
          <cell r="A1572" t="str">
            <v>2100-351</v>
          </cell>
          <cell r="B1572" t="str">
            <v xml:space="preserve">AIU-VCENCIO-MECANELECTRO                          </v>
          </cell>
          <cell r="C1572">
            <v>0</v>
          </cell>
          <cell r="D1572">
            <v>0</v>
          </cell>
          <cell r="E1572">
            <v>0</v>
          </cell>
          <cell r="F1572">
            <v>0</v>
          </cell>
          <cell r="G1572">
            <v>0</v>
          </cell>
          <cell r="H1572">
            <v>0</v>
          </cell>
          <cell r="I1572">
            <v>0</v>
          </cell>
          <cell r="J1572">
            <v>123850296</v>
          </cell>
          <cell r="K1572">
            <v>23340691</v>
          </cell>
          <cell r="L1572">
            <v>0</v>
          </cell>
          <cell r="M1572">
            <v>24648762</v>
          </cell>
          <cell r="N1572">
            <v>0</v>
          </cell>
          <cell r="O1572">
            <v>171839749</v>
          </cell>
          <cell r="P1572">
            <v>0</v>
          </cell>
          <cell r="Q1572">
            <v>0</v>
          </cell>
          <cell r="R1572">
            <v>0</v>
          </cell>
          <cell r="S1572">
            <v>0</v>
          </cell>
          <cell r="T1572">
            <v>0</v>
          </cell>
          <cell r="U1572">
            <v>0</v>
          </cell>
          <cell r="V1572">
            <v>0</v>
          </cell>
          <cell r="W1572">
            <v>101439199</v>
          </cell>
          <cell r="X1572">
            <v>19117120</v>
          </cell>
          <cell r="Y1572">
            <v>0</v>
          </cell>
          <cell r="Z1572">
            <v>7332487</v>
          </cell>
          <cell r="AA1572">
            <v>30272</v>
          </cell>
          <cell r="AB1572">
            <v>127919078</v>
          </cell>
          <cell r="AC1572">
            <v>0</v>
          </cell>
          <cell r="AD1572">
            <v>0</v>
          </cell>
          <cell r="AE1572">
            <v>0</v>
          </cell>
          <cell r="AF1572">
            <v>0</v>
          </cell>
          <cell r="AG1572">
            <v>0</v>
          </cell>
          <cell r="AH1572">
            <v>0</v>
          </cell>
          <cell r="AI1572">
            <v>0</v>
          </cell>
          <cell r="AJ1572">
            <v>0</v>
          </cell>
          <cell r="AK1572">
            <v>0</v>
          </cell>
          <cell r="AL1572">
            <v>0</v>
          </cell>
          <cell r="AM1572">
            <v>0</v>
          </cell>
          <cell r="AN1572">
            <v>0</v>
          </cell>
          <cell r="AO1572">
            <v>82463397.920000002</v>
          </cell>
          <cell r="AP1572">
            <v>0</v>
          </cell>
          <cell r="AQ1572">
            <v>148630069.69999999</v>
          </cell>
          <cell r="AR1572">
            <v>121734996</v>
          </cell>
          <cell r="AS1572" t="e">
            <v>#REF!</v>
          </cell>
          <cell r="AU1572" t="str">
            <v/>
          </cell>
          <cell r="AV1572" t="str">
            <v/>
          </cell>
          <cell r="AW1572">
            <v>0</v>
          </cell>
          <cell r="AX1572">
            <v>0</v>
          </cell>
          <cell r="AY1572">
            <v>0</v>
          </cell>
          <cell r="AZ1572">
            <v>0</v>
          </cell>
          <cell r="BA1572">
            <v>0</v>
          </cell>
          <cell r="BB1572">
            <v>0</v>
          </cell>
          <cell r="BC1572">
            <v>0</v>
          </cell>
          <cell r="BD1572">
            <v>0</v>
          </cell>
          <cell r="BE1572">
            <v>0</v>
          </cell>
          <cell r="BF1572">
            <v>0</v>
          </cell>
          <cell r="BG1572">
            <v>0.81904688765681177</v>
          </cell>
          <cell r="BH1572">
            <v>0.74440912969443407</v>
          </cell>
          <cell r="BI1572" t="str">
            <v>Trasladar saldos cuenta cerrada</v>
          </cell>
        </row>
        <row r="1573">
          <cell r="A1573" t="str">
            <v>2100-352</v>
          </cell>
          <cell r="B1573" t="str">
            <v xml:space="preserve">AIU-IBAGUE-SUPER NUEVO M                          </v>
          </cell>
          <cell r="C1573">
            <v>0</v>
          </cell>
          <cell r="D1573">
            <v>0</v>
          </cell>
          <cell r="E1573">
            <v>0</v>
          </cell>
          <cell r="F1573">
            <v>0</v>
          </cell>
          <cell r="G1573">
            <v>0</v>
          </cell>
          <cell r="H1573">
            <v>0</v>
          </cell>
          <cell r="I1573">
            <v>0</v>
          </cell>
          <cell r="J1573">
            <v>0</v>
          </cell>
          <cell r="K1573">
            <v>131087717</v>
          </cell>
          <cell r="L1573">
            <v>32624059</v>
          </cell>
          <cell r="M1573">
            <v>0</v>
          </cell>
          <cell r="N1573">
            <v>3415531</v>
          </cell>
          <cell r="O1573">
            <v>167127307</v>
          </cell>
          <cell r="P1573">
            <v>0</v>
          </cell>
          <cell r="Q1573">
            <v>0</v>
          </cell>
          <cell r="R1573">
            <v>0</v>
          </cell>
          <cell r="S1573">
            <v>0</v>
          </cell>
          <cell r="T1573">
            <v>0</v>
          </cell>
          <cell r="U1573">
            <v>0</v>
          </cell>
          <cell r="V1573">
            <v>0</v>
          </cell>
          <cell r="W1573">
            <v>0</v>
          </cell>
          <cell r="X1573">
            <v>108611295</v>
          </cell>
          <cell r="Y1573">
            <v>18584679</v>
          </cell>
          <cell r="Z1573">
            <v>8403151</v>
          </cell>
          <cell r="AA1573">
            <v>372349</v>
          </cell>
          <cell r="AB1573">
            <v>135971474</v>
          </cell>
          <cell r="AC1573">
            <v>0</v>
          </cell>
          <cell r="AD1573">
            <v>0</v>
          </cell>
          <cell r="AE1573">
            <v>0</v>
          </cell>
          <cell r="AF1573">
            <v>0</v>
          </cell>
          <cell r="AG1573">
            <v>0</v>
          </cell>
          <cell r="AH1573">
            <v>0</v>
          </cell>
          <cell r="AI1573">
            <v>0</v>
          </cell>
          <cell r="AJ1573">
            <v>4540000</v>
          </cell>
          <cell r="AK1573">
            <v>13130</v>
          </cell>
          <cell r="AL1573">
            <v>0</v>
          </cell>
          <cell r="AM1573">
            <v>0</v>
          </cell>
          <cell r="AN1573">
            <v>4553130</v>
          </cell>
          <cell r="AO1573">
            <v>19031583</v>
          </cell>
          <cell r="AP1573">
            <v>0</v>
          </cell>
          <cell r="AQ1573">
            <v>163711223.59999999</v>
          </cell>
          <cell r="AR1573">
            <v>135641145</v>
          </cell>
          <cell r="AS1573" t="e">
            <v>#REF!</v>
          </cell>
          <cell r="AU1573" t="str">
            <v/>
          </cell>
          <cell r="AV1573" t="str">
            <v/>
          </cell>
          <cell r="AW1573">
            <v>0</v>
          </cell>
          <cell r="AX1573">
            <v>0</v>
          </cell>
          <cell r="AY1573">
            <v>0</v>
          </cell>
          <cell r="AZ1573">
            <v>0</v>
          </cell>
          <cell r="BA1573">
            <v>0</v>
          </cell>
          <cell r="BB1573">
            <v>0</v>
          </cell>
          <cell r="BC1573">
            <v>0</v>
          </cell>
          <cell r="BD1573">
            <v>0</v>
          </cell>
          <cell r="BE1573">
            <v>0</v>
          </cell>
          <cell r="BF1573">
            <v>0</v>
          </cell>
          <cell r="BG1573">
            <v>0.82853907030476803</v>
          </cell>
          <cell r="BH1573">
            <v>0.81358023677124169</v>
          </cell>
        </row>
        <row r="1574">
          <cell r="A1574" t="str">
            <v>2100-353</v>
          </cell>
          <cell r="B1574" t="str">
            <v xml:space="preserve">AIU-BTA-OPTIMUS CONSTRUCC                         </v>
          </cell>
          <cell r="C1574">
            <v>0</v>
          </cell>
          <cell r="D1574">
            <v>0</v>
          </cell>
          <cell r="E1574">
            <v>0</v>
          </cell>
          <cell r="F1574">
            <v>0</v>
          </cell>
          <cell r="G1574">
            <v>0</v>
          </cell>
          <cell r="H1574">
            <v>0</v>
          </cell>
          <cell r="I1574">
            <v>0</v>
          </cell>
          <cell r="J1574">
            <v>0</v>
          </cell>
          <cell r="K1574">
            <v>386949818</v>
          </cell>
          <cell r="L1574">
            <v>309978983</v>
          </cell>
          <cell r="M1574">
            <v>339868698</v>
          </cell>
          <cell r="N1574">
            <v>122526375</v>
          </cell>
          <cell r="O1574">
            <v>1159323874</v>
          </cell>
          <cell r="P1574">
            <v>0</v>
          </cell>
          <cell r="Q1574">
            <v>0</v>
          </cell>
          <cell r="R1574">
            <v>0</v>
          </cell>
          <cell r="S1574">
            <v>0</v>
          </cell>
          <cell r="T1574">
            <v>0</v>
          </cell>
          <cell r="U1574">
            <v>0</v>
          </cell>
          <cell r="V1574">
            <v>0</v>
          </cell>
          <cell r="W1574">
            <v>0</v>
          </cell>
          <cell r="X1574">
            <v>321026470</v>
          </cell>
          <cell r="Y1574">
            <v>257168899</v>
          </cell>
          <cell r="Z1574">
            <v>281966403</v>
          </cell>
          <cell r="AA1574">
            <v>101651966</v>
          </cell>
          <cell r="AB1574">
            <v>961813738</v>
          </cell>
          <cell r="AC1574">
            <v>743690924</v>
          </cell>
          <cell r="AD1574">
            <v>0</v>
          </cell>
          <cell r="AE1574">
            <v>0</v>
          </cell>
          <cell r="AF1574">
            <v>0</v>
          </cell>
          <cell r="AG1574">
            <v>394786679</v>
          </cell>
          <cell r="AH1574">
            <v>0</v>
          </cell>
          <cell r="AI1574">
            <v>24458600</v>
          </cell>
          <cell r="AJ1574">
            <v>20066802</v>
          </cell>
          <cell r="AK1574">
            <v>0</v>
          </cell>
          <cell r="AL1574">
            <v>0</v>
          </cell>
          <cell r="AM1574">
            <v>0</v>
          </cell>
          <cell r="AN1574">
            <v>44525402</v>
          </cell>
          <cell r="AO1574">
            <v>10000</v>
          </cell>
          <cell r="AP1574">
            <v>81275565</v>
          </cell>
          <cell r="AQ1574">
            <v>2485920451</v>
          </cell>
          <cell r="AR1574">
            <v>2062402485</v>
          </cell>
          <cell r="AS1574" t="e">
            <v>#REF!</v>
          </cell>
          <cell r="AU1574" t="str">
            <v/>
          </cell>
          <cell r="AV1574" t="str">
            <v/>
          </cell>
          <cell r="AW1574">
            <v>0</v>
          </cell>
          <cell r="AX1574">
            <v>0</v>
          </cell>
          <cell r="AY1574">
            <v>0</v>
          </cell>
          <cell r="AZ1574">
            <v>0</v>
          </cell>
          <cell r="BA1574">
            <v>0</v>
          </cell>
          <cell r="BB1574">
            <v>0</v>
          </cell>
          <cell r="BC1574">
            <v>0</v>
          </cell>
          <cell r="BD1574">
            <v>0</v>
          </cell>
          <cell r="BE1574">
            <v>0</v>
          </cell>
          <cell r="BF1574">
            <v>0</v>
          </cell>
          <cell r="BG1574">
            <v>0.82963333930108929</v>
          </cell>
          <cell r="BH1574">
            <v>0.82963334023430968</v>
          </cell>
        </row>
        <row r="1575">
          <cell r="A1575" t="str">
            <v>2100-354</v>
          </cell>
          <cell r="B1575" t="str">
            <v xml:space="preserve">BTA-POLITECNICO GRAN COLO                         </v>
          </cell>
          <cell r="C1575">
            <v>0</v>
          </cell>
          <cell r="D1575">
            <v>0</v>
          </cell>
          <cell r="E1575">
            <v>0</v>
          </cell>
          <cell r="F1575">
            <v>0</v>
          </cell>
          <cell r="G1575">
            <v>0</v>
          </cell>
          <cell r="H1575">
            <v>0</v>
          </cell>
          <cell r="I1575">
            <v>0</v>
          </cell>
          <cell r="J1575">
            <v>0</v>
          </cell>
          <cell r="K1575">
            <v>0</v>
          </cell>
          <cell r="L1575">
            <v>43739762</v>
          </cell>
          <cell r="M1575">
            <v>42972649</v>
          </cell>
          <cell r="N1575">
            <v>-6400000</v>
          </cell>
          <cell r="O1575">
            <v>80312411</v>
          </cell>
          <cell r="P1575">
            <v>0</v>
          </cell>
          <cell r="Q1575">
            <v>0</v>
          </cell>
          <cell r="R1575">
            <v>0</v>
          </cell>
          <cell r="S1575">
            <v>0</v>
          </cell>
          <cell r="T1575">
            <v>0</v>
          </cell>
          <cell r="U1575">
            <v>0</v>
          </cell>
          <cell r="V1575">
            <v>0</v>
          </cell>
          <cell r="W1575">
            <v>0</v>
          </cell>
          <cell r="X1575">
            <v>0</v>
          </cell>
          <cell r="Y1575">
            <v>32433034</v>
          </cell>
          <cell r="Z1575">
            <v>18717536</v>
          </cell>
          <cell r="AA1575">
            <v>8381092</v>
          </cell>
          <cell r="AB1575">
            <v>59531662</v>
          </cell>
          <cell r="AC1575">
            <v>0</v>
          </cell>
          <cell r="AD1575">
            <v>0</v>
          </cell>
          <cell r="AE1575">
            <v>0</v>
          </cell>
          <cell r="AF1575">
            <v>6400000</v>
          </cell>
          <cell r="AG1575">
            <v>0</v>
          </cell>
          <cell r="AH1575">
            <v>0</v>
          </cell>
          <cell r="AI1575">
            <v>0</v>
          </cell>
          <cell r="AJ1575">
            <v>2086375</v>
          </cell>
          <cell r="AK1575">
            <v>0</v>
          </cell>
          <cell r="AL1575">
            <v>0</v>
          </cell>
          <cell r="AM1575">
            <v>0</v>
          </cell>
          <cell r="AN1575">
            <v>2086375</v>
          </cell>
          <cell r="AO1575">
            <v>48483417</v>
          </cell>
          <cell r="AP1575">
            <v>0</v>
          </cell>
          <cell r="AQ1575">
            <v>86713095</v>
          </cell>
          <cell r="AR1575">
            <v>64299290.569300003</v>
          </cell>
          <cell r="AS1575" t="e">
            <v>#REF!</v>
          </cell>
          <cell r="AU1575" t="str">
            <v/>
          </cell>
          <cell r="AV1575" t="str">
            <v/>
          </cell>
          <cell r="AW1575">
            <v>0</v>
          </cell>
          <cell r="AX1575">
            <v>0</v>
          </cell>
          <cell r="AY1575">
            <v>0</v>
          </cell>
          <cell r="AZ1575">
            <v>0</v>
          </cell>
          <cell r="BA1575">
            <v>0</v>
          </cell>
          <cell r="BB1575">
            <v>0</v>
          </cell>
          <cell r="BC1575">
            <v>0</v>
          </cell>
          <cell r="BD1575">
            <v>0</v>
          </cell>
          <cell r="BE1575">
            <v>0</v>
          </cell>
          <cell r="BF1575">
            <v>0</v>
          </cell>
          <cell r="BG1575">
            <v>0.74151765162228389</v>
          </cell>
          <cell r="BH1575">
            <v>0.7412510875809718</v>
          </cell>
          <cell r="BI1575" t="str">
            <v>Contrato cerrado</v>
          </cell>
        </row>
        <row r="1576">
          <cell r="A1576" t="str">
            <v>2100-355</v>
          </cell>
          <cell r="B1576" t="str">
            <v xml:space="preserve">BTA-MASSIMO DUTTI CC UNIC                         </v>
          </cell>
          <cell r="C1576">
            <v>0</v>
          </cell>
          <cell r="D1576">
            <v>0</v>
          </cell>
          <cell r="E1576">
            <v>0</v>
          </cell>
          <cell r="F1576">
            <v>0</v>
          </cell>
          <cell r="G1576">
            <v>0</v>
          </cell>
          <cell r="H1576">
            <v>0</v>
          </cell>
          <cell r="I1576">
            <v>0</v>
          </cell>
          <cell r="J1576">
            <v>0</v>
          </cell>
          <cell r="K1576">
            <v>25500000</v>
          </cell>
          <cell r="L1576">
            <v>51000000</v>
          </cell>
          <cell r="M1576">
            <v>0</v>
          </cell>
          <cell r="N1576">
            <v>18895280</v>
          </cell>
          <cell r="O1576">
            <v>95395280</v>
          </cell>
          <cell r="P1576">
            <v>0</v>
          </cell>
          <cell r="Q1576">
            <v>0</v>
          </cell>
          <cell r="R1576">
            <v>0</v>
          </cell>
          <cell r="S1576">
            <v>0</v>
          </cell>
          <cell r="T1576">
            <v>0</v>
          </cell>
          <cell r="U1576">
            <v>0</v>
          </cell>
          <cell r="V1576">
            <v>0</v>
          </cell>
          <cell r="W1576">
            <v>0</v>
          </cell>
          <cell r="X1576">
            <v>22651690</v>
          </cell>
          <cell r="Y1576">
            <v>45303300</v>
          </cell>
          <cell r="Z1576">
            <v>0</v>
          </cell>
          <cell r="AA1576">
            <v>18722488</v>
          </cell>
          <cell r="AB1576">
            <v>86677478</v>
          </cell>
          <cell r="AC1576">
            <v>0</v>
          </cell>
          <cell r="AD1576">
            <v>0</v>
          </cell>
          <cell r="AE1576">
            <v>0</v>
          </cell>
          <cell r="AF1576">
            <v>0</v>
          </cell>
          <cell r="AG1576">
            <v>0</v>
          </cell>
          <cell r="AH1576">
            <v>0</v>
          </cell>
          <cell r="AI1576">
            <v>0</v>
          </cell>
          <cell r="AJ1576">
            <v>0</v>
          </cell>
          <cell r="AK1576">
            <v>0</v>
          </cell>
          <cell r="AL1576">
            <v>0</v>
          </cell>
          <cell r="AM1576">
            <v>0</v>
          </cell>
          <cell r="AN1576">
            <v>0</v>
          </cell>
          <cell r="AO1576">
            <v>21370619</v>
          </cell>
          <cell r="AP1576">
            <v>0</v>
          </cell>
          <cell r="AQ1576">
            <v>85000000</v>
          </cell>
          <cell r="AR1576">
            <v>75505634</v>
          </cell>
          <cell r="AS1576" t="e">
            <v>#REF!</v>
          </cell>
          <cell r="AU1576" t="str">
            <v/>
          </cell>
          <cell r="AV1576" t="str">
            <v/>
          </cell>
          <cell r="AW1576">
            <v>0</v>
          </cell>
          <cell r="AX1576">
            <v>0</v>
          </cell>
          <cell r="AY1576">
            <v>0</v>
          </cell>
          <cell r="AZ1576">
            <v>0</v>
          </cell>
          <cell r="BA1576">
            <v>0</v>
          </cell>
          <cell r="BB1576">
            <v>0</v>
          </cell>
          <cell r="BC1576">
            <v>0</v>
          </cell>
          <cell r="BD1576">
            <v>0</v>
          </cell>
          <cell r="BE1576">
            <v>0</v>
          </cell>
          <cell r="BF1576">
            <v>0</v>
          </cell>
          <cell r="BG1576">
            <v>0.88830157647058827</v>
          </cell>
          <cell r="BH1576">
            <v>0.90861390626454475</v>
          </cell>
          <cell r="BI1576" t="str">
            <v>Contrato cerrado</v>
          </cell>
        </row>
        <row r="1577">
          <cell r="A1577" t="str">
            <v>2100-356</v>
          </cell>
          <cell r="B1577" t="str">
            <v xml:space="preserve">IBAGUE-CIMCOL SA                                  </v>
          </cell>
          <cell r="C1577">
            <v>0</v>
          </cell>
          <cell r="D1577">
            <v>0</v>
          </cell>
          <cell r="E1577">
            <v>0</v>
          </cell>
          <cell r="F1577">
            <v>0</v>
          </cell>
          <cell r="G1577">
            <v>0</v>
          </cell>
          <cell r="H1577">
            <v>0</v>
          </cell>
          <cell r="I1577">
            <v>0</v>
          </cell>
          <cell r="J1577">
            <v>0</v>
          </cell>
          <cell r="K1577">
            <v>0</v>
          </cell>
          <cell r="L1577">
            <v>0</v>
          </cell>
          <cell r="M1577">
            <v>97369826</v>
          </cell>
          <cell r="N1577">
            <v>0</v>
          </cell>
          <cell r="O1577">
            <v>97369826</v>
          </cell>
          <cell r="P1577">
            <v>0</v>
          </cell>
          <cell r="Q1577">
            <v>0</v>
          </cell>
          <cell r="R1577">
            <v>0</v>
          </cell>
          <cell r="S1577">
            <v>0</v>
          </cell>
          <cell r="T1577">
            <v>0</v>
          </cell>
          <cell r="U1577">
            <v>0</v>
          </cell>
          <cell r="V1577">
            <v>0</v>
          </cell>
          <cell r="W1577">
            <v>0</v>
          </cell>
          <cell r="X1577">
            <v>324584</v>
          </cell>
          <cell r="Y1577">
            <v>-324584</v>
          </cell>
          <cell r="Z1577">
            <v>77821429</v>
          </cell>
          <cell r="AA1577">
            <v>0</v>
          </cell>
          <cell r="AB1577">
            <v>77821429</v>
          </cell>
          <cell r="AC1577">
            <v>50517787</v>
          </cell>
          <cell r="AD1577">
            <v>0</v>
          </cell>
          <cell r="AE1577">
            <v>0</v>
          </cell>
          <cell r="AF1577">
            <v>0</v>
          </cell>
          <cell r="AG1577">
            <v>0</v>
          </cell>
          <cell r="AH1577">
            <v>0</v>
          </cell>
          <cell r="AI1577">
            <v>0</v>
          </cell>
          <cell r="AJ1577">
            <v>0</v>
          </cell>
          <cell r="AK1577">
            <v>56696</v>
          </cell>
          <cell r="AL1577">
            <v>0</v>
          </cell>
          <cell r="AM1577">
            <v>0</v>
          </cell>
          <cell r="AN1577">
            <v>56696</v>
          </cell>
          <cell r="AO1577">
            <v>91001601</v>
          </cell>
          <cell r="AP1577">
            <v>0</v>
          </cell>
          <cell r="AQ1577">
            <v>144280172</v>
          </cell>
          <cell r="AR1577">
            <v>115313847</v>
          </cell>
          <cell r="AS1577" t="e">
            <v>#REF!</v>
          </cell>
          <cell r="AU1577" t="str">
            <v/>
          </cell>
          <cell r="AV1577" t="str">
            <v/>
          </cell>
          <cell r="AW1577">
            <v>0</v>
          </cell>
          <cell r="AX1577">
            <v>0</v>
          </cell>
          <cell r="AY1577">
            <v>0</v>
          </cell>
          <cell r="AZ1577">
            <v>0</v>
          </cell>
          <cell r="BA1577">
            <v>0</v>
          </cell>
          <cell r="BB1577">
            <v>0</v>
          </cell>
          <cell r="BC1577">
            <v>0</v>
          </cell>
          <cell r="BD1577">
            <v>0</v>
          </cell>
          <cell r="BE1577">
            <v>0</v>
          </cell>
          <cell r="BF1577">
            <v>0</v>
          </cell>
          <cell r="BG1577">
            <v>0.79923558034017317</v>
          </cell>
          <cell r="BH1577">
            <v>0.79923557632731113</v>
          </cell>
        </row>
        <row r="1578">
          <cell r="A1578" t="str">
            <v>2100-358</v>
          </cell>
          <cell r="B1578" t="str">
            <v xml:space="preserve">BTA-DS CONSTRUCCIONES SA                          </v>
          </cell>
          <cell r="C1578">
            <v>0</v>
          </cell>
          <cell r="D1578">
            <v>0</v>
          </cell>
          <cell r="E1578">
            <v>0</v>
          </cell>
          <cell r="F1578">
            <v>0</v>
          </cell>
          <cell r="G1578">
            <v>0</v>
          </cell>
          <cell r="H1578">
            <v>0</v>
          </cell>
          <cell r="I1578">
            <v>0</v>
          </cell>
          <cell r="J1578">
            <v>0</v>
          </cell>
          <cell r="K1578">
            <v>0</v>
          </cell>
          <cell r="L1578">
            <v>0</v>
          </cell>
          <cell r="M1578">
            <v>0</v>
          </cell>
          <cell r="N1578">
            <v>12887680</v>
          </cell>
          <cell r="O1578">
            <v>12887680</v>
          </cell>
          <cell r="P1578">
            <v>0</v>
          </cell>
          <cell r="Q1578">
            <v>0</v>
          </cell>
          <cell r="R1578">
            <v>0</v>
          </cell>
          <cell r="S1578">
            <v>0</v>
          </cell>
          <cell r="T1578">
            <v>0</v>
          </cell>
          <cell r="U1578">
            <v>0</v>
          </cell>
          <cell r="V1578">
            <v>0</v>
          </cell>
          <cell r="W1578">
            <v>0</v>
          </cell>
          <cell r="X1578">
            <v>0</v>
          </cell>
          <cell r="Y1578">
            <v>0</v>
          </cell>
          <cell r="Z1578">
            <v>0</v>
          </cell>
          <cell r="AA1578">
            <v>10543411</v>
          </cell>
          <cell r="AB1578">
            <v>10543411</v>
          </cell>
          <cell r="AC1578">
            <v>2805078</v>
          </cell>
          <cell r="AD1578">
            <v>0</v>
          </cell>
          <cell r="AE1578">
            <v>0</v>
          </cell>
          <cell r="AF1578">
            <v>0</v>
          </cell>
          <cell r="AG1578">
            <v>0</v>
          </cell>
          <cell r="AH1578">
            <v>0</v>
          </cell>
          <cell r="AI1578">
            <v>0</v>
          </cell>
          <cell r="AJ1578">
            <v>0</v>
          </cell>
          <cell r="AK1578">
            <v>0</v>
          </cell>
          <cell r="AL1578">
            <v>0</v>
          </cell>
          <cell r="AM1578">
            <v>0</v>
          </cell>
          <cell r="AN1578">
            <v>0</v>
          </cell>
          <cell r="AO1578">
            <v>14691953</v>
          </cell>
          <cell r="AP1578">
            <v>0</v>
          </cell>
          <cell r="AQ1578">
            <v>0</v>
          </cell>
          <cell r="AR1578">
            <v>0</v>
          </cell>
          <cell r="AS1578" t="e">
            <v>#REF!</v>
          </cell>
          <cell r="AU1578" t="str">
            <v/>
          </cell>
          <cell r="AV1578" t="str">
            <v/>
          </cell>
          <cell r="AW1578">
            <v>0</v>
          </cell>
          <cell r="AX1578">
            <v>0</v>
          </cell>
          <cell r="AY1578">
            <v>0</v>
          </cell>
          <cell r="AZ1578">
            <v>0</v>
          </cell>
          <cell r="BA1578">
            <v>0</v>
          </cell>
          <cell r="BB1578">
            <v>0</v>
          </cell>
          <cell r="BC1578">
            <v>0</v>
          </cell>
          <cell r="BD1578">
            <v>0</v>
          </cell>
          <cell r="BE1578">
            <v>0</v>
          </cell>
          <cell r="BF1578">
            <v>0</v>
          </cell>
          <cell r="BG1578" t="str">
            <v/>
          </cell>
          <cell r="BH1578">
            <v>0.81809999937925215</v>
          </cell>
        </row>
        <row r="1579">
          <cell r="A1579" t="str">
            <v>2100-359</v>
          </cell>
          <cell r="B1579" t="str">
            <v xml:space="preserve">AIU-PIEDECUE-CINE COLOMBI                         </v>
          </cell>
          <cell r="C1579">
            <v>0</v>
          </cell>
          <cell r="D1579">
            <v>0</v>
          </cell>
          <cell r="E1579">
            <v>0</v>
          </cell>
          <cell r="F1579">
            <v>0</v>
          </cell>
          <cell r="G1579">
            <v>0</v>
          </cell>
          <cell r="H1579">
            <v>0</v>
          </cell>
          <cell r="I1579">
            <v>0</v>
          </cell>
          <cell r="J1579">
            <v>0</v>
          </cell>
          <cell r="K1579">
            <v>0</v>
          </cell>
          <cell r="L1579">
            <v>0</v>
          </cell>
          <cell r="M1579">
            <v>0</v>
          </cell>
          <cell r="N1579">
            <v>0</v>
          </cell>
          <cell r="O1579">
            <v>0</v>
          </cell>
          <cell r="P1579">
            <v>0</v>
          </cell>
          <cell r="Q1579">
            <v>0</v>
          </cell>
          <cell r="R1579">
            <v>0</v>
          </cell>
          <cell r="S1579">
            <v>0</v>
          </cell>
          <cell r="T1579">
            <v>0</v>
          </cell>
          <cell r="U1579">
            <v>0</v>
          </cell>
          <cell r="V1579">
            <v>0</v>
          </cell>
          <cell r="W1579">
            <v>0</v>
          </cell>
          <cell r="X1579">
            <v>0</v>
          </cell>
          <cell r="Y1579">
            <v>0</v>
          </cell>
          <cell r="Z1579">
            <v>0</v>
          </cell>
          <cell r="AA1579">
            <v>71000</v>
          </cell>
          <cell r="AB1579">
            <v>71000</v>
          </cell>
          <cell r="AC1579">
            <v>0</v>
          </cell>
          <cell r="AD1579">
            <v>0</v>
          </cell>
          <cell r="AE1579">
            <v>0</v>
          </cell>
          <cell r="AF1579">
            <v>0</v>
          </cell>
          <cell r="AG1579">
            <v>0</v>
          </cell>
          <cell r="AH1579">
            <v>0</v>
          </cell>
          <cell r="AI1579">
            <v>0</v>
          </cell>
          <cell r="AJ1579">
            <v>0</v>
          </cell>
          <cell r="AK1579">
            <v>0</v>
          </cell>
          <cell r="AL1579">
            <v>0</v>
          </cell>
          <cell r="AM1579">
            <v>0</v>
          </cell>
          <cell r="AN1579">
            <v>0</v>
          </cell>
          <cell r="AO1579">
            <v>0</v>
          </cell>
          <cell r="AP1579">
            <v>0</v>
          </cell>
          <cell r="AQ1579">
            <v>0</v>
          </cell>
          <cell r="AR1579">
            <v>0</v>
          </cell>
          <cell r="AS1579" t="e">
            <v>#REF!</v>
          </cell>
          <cell r="AU1579" t="str">
            <v/>
          </cell>
          <cell r="AV1579" t="str">
            <v/>
          </cell>
          <cell r="AW1579">
            <v>0</v>
          </cell>
          <cell r="AX1579">
            <v>0</v>
          </cell>
          <cell r="AY1579">
            <v>0</v>
          </cell>
          <cell r="AZ1579">
            <v>0</v>
          </cell>
          <cell r="BA1579">
            <v>0</v>
          </cell>
          <cell r="BB1579">
            <v>0</v>
          </cell>
          <cell r="BC1579">
            <v>0</v>
          </cell>
          <cell r="BD1579">
            <v>0</v>
          </cell>
          <cell r="BE1579">
            <v>0</v>
          </cell>
          <cell r="BF1579">
            <v>0</v>
          </cell>
          <cell r="BG1579" t="str">
            <v/>
          </cell>
          <cell r="BH1579" t="str">
            <v/>
          </cell>
        </row>
        <row r="1580">
          <cell r="A1580" t="str">
            <v>2100-360</v>
          </cell>
          <cell r="B1580" t="str">
            <v xml:space="preserve">AIU-BMGA-DS CONSTRUCCIONE                         </v>
          </cell>
          <cell r="C1580">
            <v>0</v>
          </cell>
          <cell r="D1580">
            <v>0</v>
          </cell>
          <cell r="E1580">
            <v>0</v>
          </cell>
          <cell r="F1580">
            <v>0</v>
          </cell>
          <cell r="G1580">
            <v>0</v>
          </cell>
          <cell r="H1580">
            <v>0</v>
          </cell>
          <cell r="I1580">
            <v>0</v>
          </cell>
          <cell r="J1580">
            <v>0</v>
          </cell>
          <cell r="K1580">
            <v>0</v>
          </cell>
          <cell r="L1580">
            <v>0</v>
          </cell>
          <cell r="M1580">
            <v>0</v>
          </cell>
          <cell r="N1580">
            <v>84931476</v>
          </cell>
          <cell r="O1580">
            <v>84931476</v>
          </cell>
          <cell r="P1580">
            <v>0</v>
          </cell>
          <cell r="Q1580">
            <v>0</v>
          </cell>
          <cell r="R1580">
            <v>0</v>
          </cell>
          <cell r="S1580">
            <v>0</v>
          </cell>
          <cell r="T1580">
            <v>0</v>
          </cell>
          <cell r="U1580">
            <v>0</v>
          </cell>
          <cell r="V1580">
            <v>0</v>
          </cell>
          <cell r="W1580">
            <v>0</v>
          </cell>
          <cell r="X1580">
            <v>0</v>
          </cell>
          <cell r="Y1580">
            <v>0</v>
          </cell>
          <cell r="Z1580">
            <v>0</v>
          </cell>
          <cell r="AA1580">
            <v>65033842</v>
          </cell>
          <cell r="AB1580">
            <v>65033842</v>
          </cell>
          <cell r="AC1580">
            <v>0</v>
          </cell>
          <cell r="AD1580">
            <v>0</v>
          </cell>
          <cell r="AE1580">
            <v>0</v>
          </cell>
          <cell r="AF1580">
            <v>36000000</v>
          </cell>
          <cell r="AG1580">
            <v>0</v>
          </cell>
          <cell r="AH1580">
            <v>0</v>
          </cell>
          <cell r="AI1580">
            <v>0</v>
          </cell>
          <cell r="AJ1580">
            <v>0</v>
          </cell>
          <cell r="AK1580">
            <v>0</v>
          </cell>
          <cell r="AL1580">
            <v>0</v>
          </cell>
          <cell r="AM1580">
            <v>0</v>
          </cell>
          <cell r="AN1580">
            <v>0</v>
          </cell>
          <cell r="AO1580">
            <v>119203883</v>
          </cell>
          <cell r="AP1580">
            <v>0</v>
          </cell>
          <cell r="AQ1580">
            <v>151164345</v>
          </cell>
          <cell r="AR1580">
            <v>115724553</v>
          </cell>
          <cell r="AS1580" t="e">
            <v>#REF!</v>
          </cell>
          <cell r="AU1580" t="str">
            <v/>
          </cell>
          <cell r="AV1580" t="str">
            <v/>
          </cell>
          <cell r="AW1580">
            <v>0</v>
          </cell>
          <cell r="AX1580">
            <v>0</v>
          </cell>
          <cell r="AY1580">
            <v>0</v>
          </cell>
          <cell r="AZ1580">
            <v>0</v>
          </cell>
          <cell r="BA1580">
            <v>0</v>
          </cell>
          <cell r="BB1580">
            <v>0</v>
          </cell>
          <cell r="BC1580">
            <v>0</v>
          </cell>
          <cell r="BD1580">
            <v>0</v>
          </cell>
          <cell r="BE1580">
            <v>0</v>
          </cell>
          <cell r="BF1580">
            <v>0</v>
          </cell>
          <cell r="BG1580">
            <v>0.76555455587096277</v>
          </cell>
          <cell r="BH1580">
            <v>0.76572132103297019</v>
          </cell>
        </row>
        <row r="1581">
          <cell r="A1581" t="str">
            <v>2200-003</v>
          </cell>
          <cell r="B1581" t="str">
            <v xml:space="preserve">BTA-LAB ICA-HEYMOCOL                              </v>
          </cell>
          <cell r="C1581">
            <v>0</v>
          </cell>
          <cell r="D1581">
            <v>0</v>
          </cell>
          <cell r="E1581">
            <v>0</v>
          </cell>
          <cell r="F1581">
            <v>0</v>
          </cell>
          <cell r="G1581">
            <v>0</v>
          </cell>
          <cell r="H1581">
            <v>0</v>
          </cell>
          <cell r="I1581">
            <v>0</v>
          </cell>
          <cell r="J1581">
            <v>0</v>
          </cell>
          <cell r="K1581">
            <v>0</v>
          </cell>
          <cell r="L1581">
            <v>0</v>
          </cell>
          <cell r="M1581">
            <v>0</v>
          </cell>
          <cell r="N1581">
            <v>0</v>
          </cell>
          <cell r="O1581">
            <v>0</v>
          </cell>
          <cell r="P1581">
            <v>0</v>
          </cell>
          <cell r="Q1581">
            <v>0</v>
          </cell>
          <cell r="R1581">
            <v>0</v>
          </cell>
          <cell r="S1581">
            <v>0</v>
          </cell>
          <cell r="T1581">
            <v>0</v>
          </cell>
          <cell r="U1581">
            <v>0</v>
          </cell>
          <cell r="V1581">
            <v>0</v>
          </cell>
          <cell r="W1581">
            <v>0</v>
          </cell>
          <cell r="X1581">
            <v>0</v>
          </cell>
          <cell r="Y1581">
            <v>0</v>
          </cell>
          <cell r="Z1581">
            <v>0</v>
          </cell>
          <cell r="AA1581">
            <v>0</v>
          </cell>
          <cell r="AB1581">
            <v>0</v>
          </cell>
          <cell r="AC1581">
            <v>0</v>
          </cell>
          <cell r="AD1581">
            <v>0</v>
          </cell>
          <cell r="AE1581">
            <v>0</v>
          </cell>
          <cell r="AF1581">
            <v>0</v>
          </cell>
          <cell r="AG1581">
            <v>0</v>
          </cell>
          <cell r="AH1581">
            <v>0</v>
          </cell>
          <cell r="AI1581">
            <v>0</v>
          </cell>
          <cell r="AJ1581">
            <v>0</v>
          </cell>
          <cell r="AK1581">
            <v>0</v>
          </cell>
          <cell r="AL1581">
            <v>0</v>
          </cell>
          <cell r="AM1581">
            <v>0</v>
          </cell>
          <cell r="AN1581">
            <v>0</v>
          </cell>
          <cell r="AO1581">
            <v>0</v>
          </cell>
          <cell r="AP1581">
            <v>0</v>
          </cell>
          <cell r="AQ1581">
            <v>0</v>
          </cell>
          <cell r="AR1581">
            <v>0</v>
          </cell>
          <cell r="AS1581" t="e">
            <v>#REF!</v>
          </cell>
          <cell r="AU1581" t="str">
            <v/>
          </cell>
          <cell r="AV1581" t="str">
            <v/>
          </cell>
          <cell r="AW1581">
            <v>0</v>
          </cell>
          <cell r="AX1581">
            <v>25671000</v>
          </cell>
          <cell r="AY1581">
            <v>0</v>
          </cell>
          <cell r="AZ1581">
            <v>0</v>
          </cell>
          <cell r="BA1581">
            <v>25671000</v>
          </cell>
          <cell r="BB1581">
            <v>0</v>
          </cell>
          <cell r="BC1581">
            <v>16694743.720000001</v>
          </cell>
          <cell r="BD1581">
            <v>0</v>
          </cell>
          <cell r="BE1581">
            <v>0</v>
          </cell>
          <cell r="BF1581">
            <v>16694743.720000001</v>
          </cell>
          <cell r="BG1581" t="str">
            <v/>
          </cell>
          <cell r="BH1581" t="str">
            <v/>
          </cell>
        </row>
        <row r="1582">
          <cell r="A1582" t="str">
            <v>2300-001</v>
          </cell>
          <cell r="B1582" t="str">
            <v xml:space="preserve">BTA-TECNICONFORT ANDINO                           </v>
          </cell>
          <cell r="C1582">
            <v>0</v>
          </cell>
          <cell r="D1582">
            <v>13318293</v>
          </cell>
          <cell r="E1582">
            <v>7449695</v>
          </cell>
          <cell r="F1582">
            <v>0</v>
          </cell>
          <cell r="G1582">
            <v>1372954</v>
          </cell>
          <cell r="H1582">
            <v>0</v>
          </cell>
          <cell r="I1582">
            <v>0</v>
          </cell>
          <cell r="J1582">
            <v>0</v>
          </cell>
          <cell r="K1582">
            <v>0</v>
          </cell>
          <cell r="L1582">
            <v>0</v>
          </cell>
          <cell r="M1582">
            <v>0</v>
          </cell>
          <cell r="N1582">
            <v>0</v>
          </cell>
          <cell r="O1582">
            <v>22140942</v>
          </cell>
          <cell r="P1582">
            <v>0</v>
          </cell>
          <cell r="Q1582">
            <v>11400000</v>
          </cell>
          <cell r="R1582">
            <v>6630229</v>
          </cell>
          <cell r="S1582">
            <v>0</v>
          </cell>
          <cell r="T1582">
            <v>4538297</v>
          </cell>
          <cell r="U1582">
            <v>0</v>
          </cell>
          <cell r="V1582">
            <v>0</v>
          </cell>
          <cell r="W1582">
            <v>0</v>
          </cell>
          <cell r="X1582">
            <v>0</v>
          </cell>
          <cell r="Y1582">
            <v>0</v>
          </cell>
          <cell r="Z1582">
            <v>0</v>
          </cell>
          <cell r="AA1582">
            <v>0</v>
          </cell>
          <cell r="AB1582">
            <v>22568526</v>
          </cell>
          <cell r="AC1582">
            <v>0</v>
          </cell>
          <cell r="AD1582">
            <v>0</v>
          </cell>
          <cell r="AE1582">
            <v>0</v>
          </cell>
          <cell r="AF1582">
            <v>0</v>
          </cell>
          <cell r="AG1582">
            <v>0</v>
          </cell>
          <cell r="AH1582">
            <v>0</v>
          </cell>
          <cell r="AI1582">
            <v>0</v>
          </cell>
          <cell r="AJ1582">
            <v>0</v>
          </cell>
          <cell r="AK1582">
            <v>0</v>
          </cell>
          <cell r="AL1582">
            <v>0</v>
          </cell>
          <cell r="AM1582">
            <v>0</v>
          </cell>
          <cell r="AN1582">
            <v>0</v>
          </cell>
          <cell r="AO1582">
            <v>0</v>
          </cell>
          <cell r="AP1582">
            <v>0</v>
          </cell>
          <cell r="AQ1582">
            <v>0</v>
          </cell>
          <cell r="AR1582">
            <v>0</v>
          </cell>
          <cell r="AS1582" t="e">
            <v>#REF!</v>
          </cell>
          <cell r="AU1582" t="str">
            <v/>
          </cell>
          <cell r="AV1582" t="str">
            <v/>
          </cell>
          <cell r="AW1582">
            <v>0</v>
          </cell>
          <cell r="AX1582">
            <v>0</v>
          </cell>
          <cell r="AY1582">
            <v>0</v>
          </cell>
          <cell r="AZ1582">
            <v>0</v>
          </cell>
          <cell r="BA1582">
            <v>0</v>
          </cell>
          <cell r="BB1582">
            <v>0</v>
          </cell>
          <cell r="BC1582">
            <v>0</v>
          </cell>
          <cell r="BD1582">
            <v>0</v>
          </cell>
          <cell r="BE1582">
            <v>0</v>
          </cell>
          <cell r="BF1582">
            <v>0</v>
          </cell>
          <cell r="BG1582" t="str">
            <v/>
          </cell>
          <cell r="BH1582">
            <v>1.0193119154550876</v>
          </cell>
        </row>
        <row r="1583">
          <cell r="A1583" t="str">
            <v>2300-002</v>
          </cell>
          <cell r="B1583" t="str">
            <v xml:space="preserve">BQ-REFRILITORAL                                   </v>
          </cell>
          <cell r="C1583">
            <v>0</v>
          </cell>
          <cell r="D1583">
            <v>0</v>
          </cell>
          <cell r="E1583">
            <v>0</v>
          </cell>
          <cell r="F1583">
            <v>0</v>
          </cell>
          <cell r="G1583">
            <v>990000</v>
          </cell>
          <cell r="H1583">
            <v>0</v>
          </cell>
          <cell r="I1583">
            <v>0</v>
          </cell>
          <cell r="J1583">
            <v>0</v>
          </cell>
          <cell r="K1583">
            <v>0</v>
          </cell>
          <cell r="L1583">
            <v>0</v>
          </cell>
          <cell r="M1583">
            <v>0</v>
          </cell>
          <cell r="N1583">
            <v>0</v>
          </cell>
          <cell r="O1583">
            <v>990000</v>
          </cell>
          <cell r="P1583">
            <v>0</v>
          </cell>
          <cell r="Q1583">
            <v>0</v>
          </cell>
          <cell r="R1583">
            <v>0</v>
          </cell>
          <cell r="S1583">
            <v>0</v>
          </cell>
          <cell r="T1583">
            <v>0</v>
          </cell>
          <cell r="U1583">
            <v>0</v>
          </cell>
          <cell r="V1583">
            <v>128050</v>
          </cell>
          <cell r="W1583">
            <v>0</v>
          </cell>
          <cell r="X1583">
            <v>0</v>
          </cell>
          <cell r="Y1583">
            <v>0</v>
          </cell>
          <cell r="Z1583">
            <v>0</v>
          </cell>
          <cell r="AA1583">
            <v>0</v>
          </cell>
          <cell r="AB1583">
            <v>128050</v>
          </cell>
          <cell r="AC1583">
            <v>0</v>
          </cell>
          <cell r="AD1583">
            <v>0</v>
          </cell>
          <cell r="AE1583">
            <v>0</v>
          </cell>
          <cell r="AF1583">
            <v>0</v>
          </cell>
          <cell r="AG1583">
            <v>0</v>
          </cell>
          <cell r="AH1583">
            <v>0</v>
          </cell>
          <cell r="AI1583">
            <v>0</v>
          </cell>
          <cell r="AJ1583">
            <v>0</v>
          </cell>
          <cell r="AK1583">
            <v>0</v>
          </cell>
          <cell r="AL1583">
            <v>0</v>
          </cell>
          <cell r="AM1583">
            <v>0</v>
          </cell>
          <cell r="AN1583">
            <v>0</v>
          </cell>
          <cell r="AO1583">
            <v>0</v>
          </cell>
          <cell r="AP1583">
            <v>0</v>
          </cell>
          <cell r="AQ1583">
            <v>0</v>
          </cell>
          <cell r="AR1583">
            <v>0</v>
          </cell>
          <cell r="AS1583" t="e">
            <v>#REF!</v>
          </cell>
          <cell r="AU1583" t="str">
            <v/>
          </cell>
          <cell r="AV1583" t="str">
            <v/>
          </cell>
          <cell r="AW1583">
            <v>0</v>
          </cell>
          <cell r="AX1583">
            <v>0</v>
          </cell>
          <cell r="AY1583">
            <v>0</v>
          </cell>
          <cell r="AZ1583">
            <v>0</v>
          </cell>
          <cell r="BA1583">
            <v>0</v>
          </cell>
          <cell r="BB1583">
            <v>0</v>
          </cell>
          <cell r="BC1583">
            <v>0</v>
          </cell>
          <cell r="BD1583">
            <v>0</v>
          </cell>
          <cell r="BE1583">
            <v>0</v>
          </cell>
          <cell r="BF1583">
            <v>0</v>
          </cell>
          <cell r="BG1583" t="str">
            <v/>
          </cell>
          <cell r="BH1583">
            <v>0.12934343434343434</v>
          </cell>
        </row>
        <row r="1584">
          <cell r="A1584" t="str">
            <v>2300-003</v>
          </cell>
          <cell r="B1584" t="str">
            <v xml:space="preserve">BTA-P&amp;M METALSHOP                                 </v>
          </cell>
          <cell r="C1584">
            <v>0</v>
          </cell>
          <cell r="D1584">
            <v>0</v>
          </cell>
          <cell r="E1584">
            <v>0</v>
          </cell>
          <cell r="F1584">
            <v>0</v>
          </cell>
          <cell r="G1584">
            <v>2135000</v>
          </cell>
          <cell r="H1584">
            <v>0</v>
          </cell>
          <cell r="I1584">
            <v>0</v>
          </cell>
          <cell r="J1584">
            <v>0</v>
          </cell>
          <cell r="K1584">
            <v>1708000</v>
          </cell>
          <cell r="L1584">
            <v>0</v>
          </cell>
          <cell r="M1584">
            <v>0</v>
          </cell>
          <cell r="N1584">
            <v>0</v>
          </cell>
          <cell r="O1584">
            <v>3843000</v>
          </cell>
          <cell r="P1584">
            <v>0</v>
          </cell>
          <cell r="Q1584">
            <v>0</v>
          </cell>
          <cell r="R1584">
            <v>0</v>
          </cell>
          <cell r="S1584">
            <v>0</v>
          </cell>
          <cell r="T1584">
            <v>104800</v>
          </cell>
          <cell r="U1584">
            <v>225360</v>
          </cell>
          <cell r="V1584">
            <v>146091</v>
          </cell>
          <cell r="W1584">
            <v>0</v>
          </cell>
          <cell r="X1584">
            <v>131525</v>
          </cell>
          <cell r="Y1584">
            <v>0</v>
          </cell>
          <cell r="Z1584">
            <v>0</v>
          </cell>
          <cell r="AA1584">
            <v>0</v>
          </cell>
          <cell r="AB1584">
            <v>607776</v>
          </cell>
          <cell r="AC1584">
            <v>0</v>
          </cell>
          <cell r="AD1584">
            <v>0</v>
          </cell>
          <cell r="AE1584">
            <v>0</v>
          </cell>
          <cell r="AF1584">
            <v>0</v>
          </cell>
          <cell r="AG1584">
            <v>0</v>
          </cell>
          <cell r="AH1584">
            <v>0</v>
          </cell>
          <cell r="AI1584">
            <v>0</v>
          </cell>
          <cell r="AJ1584">
            <v>0</v>
          </cell>
          <cell r="AK1584">
            <v>0</v>
          </cell>
          <cell r="AL1584">
            <v>0</v>
          </cell>
          <cell r="AM1584">
            <v>0</v>
          </cell>
          <cell r="AN1584">
            <v>0</v>
          </cell>
          <cell r="AO1584">
            <v>1912960</v>
          </cell>
          <cell r="AP1584">
            <v>0</v>
          </cell>
          <cell r="AQ1584">
            <v>0</v>
          </cell>
          <cell r="AR1584">
            <v>0</v>
          </cell>
          <cell r="AS1584" t="e">
            <v>#REF!</v>
          </cell>
          <cell r="AU1584" t="str">
            <v/>
          </cell>
          <cell r="AV1584" t="str">
            <v/>
          </cell>
          <cell r="AW1584">
            <v>0</v>
          </cell>
          <cell r="AX1584">
            <v>0</v>
          </cell>
          <cell r="AY1584">
            <v>0</v>
          </cell>
          <cell r="AZ1584">
            <v>0</v>
          </cell>
          <cell r="BA1584">
            <v>0</v>
          </cell>
          <cell r="BB1584">
            <v>0</v>
          </cell>
          <cell r="BC1584">
            <v>0</v>
          </cell>
          <cell r="BD1584">
            <v>0</v>
          </cell>
          <cell r="BE1584">
            <v>0</v>
          </cell>
          <cell r="BF1584">
            <v>0</v>
          </cell>
          <cell r="BG1584" t="str">
            <v/>
          </cell>
          <cell r="BH1584">
            <v>0.15815144418423108</v>
          </cell>
        </row>
        <row r="1585">
          <cell r="A1585" t="str">
            <v>2300-004</v>
          </cell>
          <cell r="B1585" t="str">
            <v xml:space="preserve">BTA-FG INGENIEROS                                 </v>
          </cell>
          <cell r="C1585">
            <v>0</v>
          </cell>
          <cell r="D1585">
            <v>0</v>
          </cell>
          <cell r="E1585">
            <v>0</v>
          </cell>
          <cell r="F1585">
            <v>0</v>
          </cell>
          <cell r="G1585">
            <v>5000000</v>
          </cell>
          <cell r="H1585">
            <v>0</v>
          </cell>
          <cell r="I1585">
            <v>0</v>
          </cell>
          <cell r="J1585">
            <v>0</v>
          </cell>
          <cell r="K1585">
            <v>0</v>
          </cell>
          <cell r="L1585">
            <v>0</v>
          </cell>
          <cell r="M1585">
            <v>0</v>
          </cell>
          <cell r="N1585">
            <v>0</v>
          </cell>
          <cell r="O1585">
            <v>5000000</v>
          </cell>
          <cell r="P1585">
            <v>0</v>
          </cell>
          <cell r="Q1585">
            <v>0</v>
          </cell>
          <cell r="R1585">
            <v>0</v>
          </cell>
          <cell r="S1585">
            <v>0</v>
          </cell>
          <cell r="T1585">
            <v>0</v>
          </cell>
          <cell r="U1585">
            <v>0</v>
          </cell>
          <cell r="V1585">
            <v>0</v>
          </cell>
          <cell r="W1585">
            <v>0</v>
          </cell>
          <cell r="X1585">
            <v>0</v>
          </cell>
          <cell r="Y1585">
            <v>0</v>
          </cell>
          <cell r="Z1585">
            <v>0</v>
          </cell>
          <cell r="AA1585">
            <v>0</v>
          </cell>
          <cell r="AB1585">
            <v>0</v>
          </cell>
          <cell r="AC1585">
            <v>0</v>
          </cell>
          <cell r="AD1585">
            <v>0</v>
          </cell>
          <cell r="AE1585">
            <v>0</v>
          </cell>
          <cell r="AF1585">
            <v>0</v>
          </cell>
          <cell r="AG1585">
            <v>0</v>
          </cell>
          <cell r="AH1585">
            <v>0</v>
          </cell>
          <cell r="AI1585">
            <v>0</v>
          </cell>
          <cell r="AJ1585">
            <v>0</v>
          </cell>
          <cell r="AK1585">
            <v>0</v>
          </cell>
          <cell r="AL1585">
            <v>0</v>
          </cell>
          <cell r="AM1585">
            <v>0</v>
          </cell>
          <cell r="AN1585">
            <v>0</v>
          </cell>
          <cell r="AO1585">
            <v>0</v>
          </cell>
          <cell r="AP1585">
            <v>0</v>
          </cell>
          <cell r="AQ1585">
            <v>0</v>
          </cell>
          <cell r="AR1585">
            <v>0</v>
          </cell>
          <cell r="AS1585" t="e">
            <v>#REF!</v>
          </cell>
          <cell r="AU1585" t="str">
            <v/>
          </cell>
          <cell r="AV1585" t="str">
            <v/>
          </cell>
          <cell r="AW1585">
            <v>0</v>
          </cell>
          <cell r="AX1585">
            <v>0</v>
          </cell>
          <cell r="AY1585">
            <v>0</v>
          </cell>
          <cell r="AZ1585">
            <v>0</v>
          </cell>
          <cell r="BA1585">
            <v>0</v>
          </cell>
          <cell r="BB1585">
            <v>0</v>
          </cell>
          <cell r="BC1585">
            <v>0</v>
          </cell>
          <cell r="BD1585">
            <v>0</v>
          </cell>
          <cell r="BE1585">
            <v>0</v>
          </cell>
          <cell r="BF1585">
            <v>0</v>
          </cell>
          <cell r="BG1585" t="str">
            <v/>
          </cell>
          <cell r="BH1585">
            <v>0</v>
          </cell>
        </row>
        <row r="1586">
          <cell r="A1586" t="str">
            <v>3013-012</v>
          </cell>
          <cell r="B1586" t="str">
            <v xml:space="preserve">BTA-CONSORCIO VHAC                                </v>
          </cell>
          <cell r="C1586">
            <v>0</v>
          </cell>
          <cell r="D1586">
            <v>0</v>
          </cell>
          <cell r="E1586">
            <v>0</v>
          </cell>
          <cell r="F1586">
            <v>0</v>
          </cell>
          <cell r="G1586">
            <v>0</v>
          </cell>
          <cell r="H1586">
            <v>0</v>
          </cell>
          <cell r="I1586">
            <v>0</v>
          </cell>
          <cell r="J1586">
            <v>0</v>
          </cell>
          <cell r="K1586">
            <v>0</v>
          </cell>
          <cell r="L1586">
            <v>0</v>
          </cell>
          <cell r="M1586">
            <v>0</v>
          </cell>
          <cell r="N1586">
            <v>0</v>
          </cell>
          <cell r="O1586">
            <v>0</v>
          </cell>
          <cell r="P1586">
            <v>0</v>
          </cell>
          <cell r="Q1586">
            <v>0</v>
          </cell>
          <cell r="R1586">
            <v>0</v>
          </cell>
          <cell r="S1586">
            <v>0</v>
          </cell>
          <cell r="T1586">
            <v>1271880</v>
          </cell>
          <cell r="U1586">
            <v>1909667</v>
          </cell>
          <cell r="V1586">
            <v>549689</v>
          </cell>
          <cell r="W1586">
            <v>150000</v>
          </cell>
          <cell r="X1586">
            <v>0</v>
          </cell>
          <cell r="Y1586">
            <v>878000</v>
          </cell>
          <cell r="Z1586">
            <v>0</v>
          </cell>
          <cell r="AA1586">
            <v>0</v>
          </cell>
          <cell r="AB1586">
            <v>4759236</v>
          </cell>
          <cell r="AC1586">
            <v>0</v>
          </cell>
          <cell r="AD1586">
            <v>0</v>
          </cell>
          <cell r="AE1586">
            <v>0</v>
          </cell>
          <cell r="AF1586">
            <v>0</v>
          </cell>
          <cell r="AG1586">
            <v>0</v>
          </cell>
          <cell r="AH1586">
            <v>0</v>
          </cell>
          <cell r="AI1586">
            <v>0</v>
          </cell>
          <cell r="AJ1586">
            <v>0</v>
          </cell>
          <cell r="AK1586">
            <v>0</v>
          </cell>
          <cell r="AL1586">
            <v>0</v>
          </cell>
          <cell r="AM1586">
            <v>0</v>
          </cell>
          <cell r="AN1586">
            <v>0</v>
          </cell>
          <cell r="AO1586">
            <v>0</v>
          </cell>
          <cell r="AP1586">
            <v>0</v>
          </cell>
          <cell r="AQ1586">
            <v>0</v>
          </cell>
          <cell r="AR1586">
            <v>0</v>
          </cell>
          <cell r="AS1586" t="e">
            <v>#REF!</v>
          </cell>
          <cell r="AU1586" t="str">
            <v/>
          </cell>
          <cell r="AV1586" t="str">
            <v/>
          </cell>
          <cell r="AW1586">
            <v>0</v>
          </cell>
          <cell r="AX1586">
            <v>0</v>
          </cell>
          <cell r="AY1586">
            <v>0</v>
          </cell>
          <cell r="AZ1586">
            <v>0</v>
          </cell>
          <cell r="BA1586">
            <v>0</v>
          </cell>
          <cell r="BB1586">
            <v>0</v>
          </cell>
          <cell r="BC1586">
            <v>0</v>
          </cell>
          <cell r="BD1586">
            <v>0</v>
          </cell>
          <cell r="BE1586">
            <v>0</v>
          </cell>
          <cell r="BF1586">
            <v>0</v>
          </cell>
          <cell r="BG1586" t="str">
            <v/>
          </cell>
          <cell r="BH1586" t="str">
            <v/>
          </cell>
        </row>
        <row r="1587">
          <cell r="A1587" t="str">
            <v>3051-002</v>
          </cell>
          <cell r="B1587" t="str">
            <v xml:space="preserve">MD-CC SANTA FE                                    </v>
          </cell>
          <cell r="C1587">
            <v>0</v>
          </cell>
          <cell r="D1587">
            <v>0</v>
          </cell>
          <cell r="E1587">
            <v>0</v>
          </cell>
          <cell r="F1587">
            <v>0</v>
          </cell>
          <cell r="G1587">
            <v>0</v>
          </cell>
          <cell r="H1587">
            <v>0</v>
          </cell>
          <cell r="I1587">
            <v>0</v>
          </cell>
          <cell r="J1587">
            <v>0</v>
          </cell>
          <cell r="K1587">
            <v>0</v>
          </cell>
          <cell r="L1587">
            <v>0</v>
          </cell>
          <cell r="M1587">
            <v>0</v>
          </cell>
          <cell r="N1587">
            <v>0</v>
          </cell>
          <cell r="O1587">
            <v>0</v>
          </cell>
          <cell r="P1587">
            <v>0</v>
          </cell>
          <cell r="Q1587">
            <v>0</v>
          </cell>
          <cell r="R1587">
            <v>0</v>
          </cell>
          <cell r="S1587">
            <v>23560</v>
          </cell>
          <cell r="T1587">
            <v>0</v>
          </cell>
          <cell r="U1587">
            <v>0</v>
          </cell>
          <cell r="V1587">
            <v>0</v>
          </cell>
          <cell r="W1587">
            <v>0</v>
          </cell>
          <cell r="X1587">
            <v>0</v>
          </cell>
          <cell r="Y1587">
            <v>0</v>
          </cell>
          <cell r="Z1587">
            <v>0</v>
          </cell>
          <cell r="AA1587">
            <v>0</v>
          </cell>
          <cell r="AB1587">
            <v>23560</v>
          </cell>
          <cell r="AC1587">
            <v>0</v>
          </cell>
          <cell r="AD1587">
            <v>0</v>
          </cell>
          <cell r="AE1587">
            <v>0</v>
          </cell>
          <cell r="AF1587">
            <v>0</v>
          </cell>
          <cell r="AG1587">
            <v>0</v>
          </cell>
          <cell r="AH1587">
            <v>0</v>
          </cell>
          <cell r="AI1587">
            <v>0</v>
          </cell>
          <cell r="AJ1587">
            <v>0</v>
          </cell>
          <cell r="AK1587">
            <v>0</v>
          </cell>
          <cell r="AL1587">
            <v>0</v>
          </cell>
          <cell r="AM1587">
            <v>0</v>
          </cell>
          <cell r="AN1587">
            <v>0</v>
          </cell>
          <cell r="AO1587">
            <v>0</v>
          </cell>
          <cell r="AP1587">
            <v>0</v>
          </cell>
          <cell r="AQ1587">
            <v>0</v>
          </cell>
          <cell r="AR1587">
            <v>0</v>
          </cell>
          <cell r="AS1587" t="e">
            <v>#REF!</v>
          </cell>
          <cell r="AU1587" t="str">
            <v/>
          </cell>
          <cell r="AV1587" t="str">
            <v/>
          </cell>
          <cell r="AW1587">
            <v>0</v>
          </cell>
          <cell r="AX1587">
            <v>0</v>
          </cell>
          <cell r="AY1587">
            <v>1675000</v>
          </cell>
          <cell r="AZ1587">
            <v>0</v>
          </cell>
          <cell r="BA1587">
            <v>1675000</v>
          </cell>
          <cell r="BB1587">
            <v>0</v>
          </cell>
          <cell r="BC1587">
            <v>0</v>
          </cell>
          <cell r="BD1587">
            <v>1000000</v>
          </cell>
          <cell r="BE1587">
            <v>0</v>
          </cell>
          <cell r="BF1587">
            <v>1000000</v>
          </cell>
          <cell r="BG1587" t="str">
            <v/>
          </cell>
          <cell r="BH1587" t="str">
            <v/>
          </cell>
        </row>
        <row r="1588">
          <cell r="A1588" t="str">
            <v>3051-006</v>
          </cell>
          <cell r="B1588" t="str">
            <v xml:space="preserve">MD-CORPORACION RUTA N                             </v>
          </cell>
          <cell r="C1588">
            <v>0</v>
          </cell>
          <cell r="D1588">
            <v>0</v>
          </cell>
          <cell r="E1588">
            <v>0</v>
          </cell>
          <cell r="F1588">
            <v>0</v>
          </cell>
          <cell r="G1588">
            <v>0</v>
          </cell>
          <cell r="H1588">
            <v>0</v>
          </cell>
          <cell r="I1588">
            <v>0</v>
          </cell>
          <cell r="J1588">
            <v>0</v>
          </cell>
          <cell r="K1588">
            <v>0</v>
          </cell>
          <cell r="L1588">
            <v>0</v>
          </cell>
          <cell r="M1588">
            <v>0</v>
          </cell>
          <cell r="N1588">
            <v>0</v>
          </cell>
          <cell r="O1588">
            <v>0</v>
          </cell>
          <cell r="P1588">
            <v>0</v>
          </cell>
          <cell r="Q1588">
            <v>0</v>
          </cell>
          <cell r="R1588">
            <v>0</v>
          </cell>
          <cell r="S1588">
            <v>0</v>
          </cell>
          <cell r="T1588">
            <v>0</v>
          </cell>
          <cell r="U1588">
            <v>0</v>
          </cell>
          <cell r="V1588">
            <v>0</v>
          </cell>
          <cell r="W1588">
            <v>0</v>
          </cell>
          <cell r="X1588">
            <v>0</v>
          </cell>
          <cell r="Y1588">
            <v>0</v>
          </cell>
          <cell r="Z1588">
            <v>0</v>
          </cell>
          <cell r="AA1588">
            <v>0</v>
          </cell>
          <cell r="AB1588">
            <v>0</v>
          </cell>
          <cell r="AC1588">
            <v>0</v>
          </cell>
          <cell r="AD1588">
            <v>0</v>
          </cell>
          <cell r="AE1588">
            <v>0</v>
          </cell>
          <cell r="AF1588">
            <v>0</v>
          </cell>
          <cell r="AG1588">
            <v>0</v>
          </cell>
          <cell r="AH1588">
            <v>0</v>
          </cell>
          <cell r="AI1588">
            <v>0</v>
          </cell>
          <cell r="AJ1588">
            <v>0</v>
          </cell>
          <cell r="AK1588">
            <v>0</v>
          </cell>
          <cell r="AL1588">
            <v>0</v>
          </cell>
          <cell r="AM1588">
            <v>0</v>
          </cell>
          <cell r="AN1588">
            <v>0</v>
          </cell>
          <cell r="AO1588">
            <v>0</v>
          </cell>
          <cell r="AP1588">
            <v>0</v>
          </cell>
          <cell r="AQ1588">
            <v>0</v>
          </cell>
          <cell r="AR1588">
            <v>0</v>
          </cell>
          <cell r="AS1588" t="e">
            <v>#REF!</v>
          </cell>
          <cell r="AU1588">
            <v>900323466</v>
          </cell>
          <cell r="AV1588" t="str">
            <v xml:space="preserve">CORPORACION RUTA N MEDELLIN             </v>
          </cell>
          <cell r="AW1588">
            <v>0</v>
          </cell>
          <cell r="AX1588">
            <v>0</v>
          </cell>
          <cell r="AY1588">
            <v>0</v>
          </cell>
          <cell r="AZ1588">
            <v>0</v>
          </cell>
          <cell r="BA1588">
            <v>0</v>
          </cell>
          <cell r="BB1588">
            <v>0</v>
          </cell>
          <cell r="BC1588">
            <v>0</v>
          </cell>
          <cell r="BD1588">
            <v>0</v>
          </cell>
          <cell r="BE1588">
            <v>0</v>
          </cell>
          <cell r="BF1588">
            <v>0</v>
          </cell>
          <cell r="BG1588" t="str">
            <v/>
          </cell>
          <cell r="BH1588" t="str">
            <v/>
          </cell>
        </row>
        <row r="1589">
          <cell r="A1589" t="str">
            <v>3051-007</v>
          </cell>
          <cell r="B1589" t="str">
            <v xml:space="preserve">MD-FIDEICOMISO HOTEL IBIS                         </v>
          </cell>
          <cell r="C1589">
            <v>0</v>
          </cell>
          <cell r="D1589">
            <v>0</v>
          </cell>
          <cell r="E1589">
            <v>0</v>
          </cell>
          <cell r="F1589">
            <v>0</v>
          </cell>
          <cell r="G1589">
            <v>0</v>
          </cell>
          <cell r="H1589">
            <v>0</v>
          </cell>
          <cell r="I1589">
            <v>0</v>
          </cell>
          <cell r="J1589">
            <v>0</v>
          </cell>
          <cell r="K1589">
            <v>0</v>
          </cell>
          <cell r="L1589">
            <v>0</v>
          </cell>
          <cell r="M1589">
            <v>0</v>
          </cell>
          <cell r="N1589">
            <v>0</v>
          </cell>
          <cell r="O1589">
            <v>0</v>
          </cell>
          <cell r="P1589">
            <v>0</v>
          </cell>
          <cell r="Q1589">
            <v>0</v>
          </cell>
          <cell r="R1589">
            <v>1293212</v>
          </cell>
          <cell r="S1589">
            <v>0</v>
          </cell>
          <cell r="T1589">
            <v>0</v>
          </cell>
          <cell r="U1589">
            <v>0</v>
          </cell>
          <cell r="V1589">
            <v>0</v>
          </cell>
          <cell r="W1589">
            <v>0</v>
          </cell>
          <cell r="X1589">
            <v>0</v>
          </cell>
          <cell r="Y1589">
            <v>0</v>
          </cell>
          <cell r="Z1589">
            <v>0</v>
          </cell>
          <cell r="AA1589">
            <v>0</v>
          </cell>
          <cell r="AB1589">
            <v>1293212</v>
          </cell>
          <cell r="AC1589">
            <v>0</v>
          </cell>
          <cell r="AD1589">
            <v>0</v>
          </cell>
          <cell r="AE1589">
            <v>0</v>
          </cell>
          <cell r="AF1589">
            <v>0</v>
          </cell>
          <cell r="AG1589">
            <v>0</v>
          </cell>
          <cell r="AH1589">
            <v>0</v>
          </cell>
          <cell r="AI1589">
            <v>0</v>
          </cell>
          <cell r="AJ1589">
            <v>0</v>
          </cell>
          <cell r="AK1589">
            <v>0</v>
          </cell>
          <cell r="AL1589">
            <v>0</v>
          </cell>
          <cell r="AM1589">
            <v>0</v>
          </cell>
          <cell r="AN1589">
            <v>0</v>
          </cell>
          <cell r="AO1589">
            <v>0</v>
          </cell>
          <cell r="AP1589">
            <v>0</v>
          </cell>
          <cell r="AQ1589">
            <v>0</v>
          </cell>
          <cell r="AR1589">
            <v>0</v>
          </cell>
          <cell r="AS1589" t="e">
            <v>#REF!</v>
          </cell>
          <cell r="AU1589">
            <v>830053812</v>
          </cell>
          <cell r="AV1589" t="str">
            <v xml:space="preserve">ALIANZA FIDUCIARIA SA FIDEICOMISO HOTEL </v>
          </cell>
          <cell r="AW1589">
            <v>0</v>
          </cell>
          <cell r="AX1589">
            <v>0</v>
          </cell>
          <cell r="AY1589">
            <v>0</v>
          </cell>
          <cell r="AZ1589">
            <v>0</v>
          </cell>
          <cell r="BA1589">
            <v>0</v>
          </cell>
          <cell r="BB1589">
            <v>0</v>
          </cell>
          <cell r="BC1589">
            <v>0</v>
          </cell>
          <cell r="BD1589">
            <v>0</v>
          </cell>
          <cell r="BE1589">
            <v>0</v>
          </cell>
          <cell r="BF1589">
            <v>0</v>
          </cell>
          <cell r="BG1589" t="str">
            <v/>
          </cell>
          <cell r="BH1589" t="str">
            <v/>
          </cell>
        </row>
        <row r="1590">
          <cell r="A1590" t="str">
            <v>3051-008</v>
          </cell>
          <cell r="B1590" t="str">
            <v xml:space="preserve">MD-ALIANZA FIDUCIARIA SA                          </v>
          </cell>
          <cell r="C1590">
            <v>0</v>
          </cell>
          <cell r="D1590">
            <v>0</v>
          </cell>
          <cell r="E1590">
            <v>0</v>
          </cell>
          <cell r="F1590">
            <v>0</v>
          </cell>
          <cell r="G1590">
            <v>0</v>
          </cell>
          <cell r="H1590">
            <v>0</v>
          </cell>
          <cell r="I1590">
            <v>0</v>
          </cell>
          <cell r="J1590">
            <v>0</v>
          </cell>
          <cell r="K1590">
            <v>0</v>
          </cell>
          <cell r="L1590">
            <v>0</v>
          </cell>
          <cell r="M1590">
            <v>0</v>
          </cell>
          <cell r="N1590">
            <v>2545400</v>
          </cell>
          <cell r="O1590">
            <v>2545400</v>
          </cell>
          <cell r="P1590">
            <v>0</v>
          </cell>
          <cell r="Q1590">
            <v>0</v>
          </cell>
          <cell r="R1590">
            <v>0</v>
          </cell>
          <cell r="S1590">
            <v>0</v>
          </cell>
          <cell r="T1590">
            <v>0</v>
          </cell>
          <cell r="U1590">
            <v>0</v>
          </cell>
          <cell r="V1590">
            <v>0</v>
          </cell>
          <cell r="W1590">
            <v>0</v>
          </cell>
          <cell r="X1590">
            <v>0</v>
          </cell>
          <cell r="Y1590">
            <v>0</v>
          </cell>
          <cell r="Z1590">
            <v>0</v>
          </cell>
          <cell r="AA1590">
            <v>314280</v>
          </cell>
          <cell r="AB1590">
            <v>314280</v>
          </cell>
          <cell r="AC1590">
            <v>0</v>
          </cell>
          <cell r="AD1590">
            <v>0</v>
          </cell>
          <cell r="AE1590">
            <v>0</v>
          </cell>
          <cell r="AF1590">
            <v>0</v>
          </cell>
          <cell r="AG1590">
            <v>0</v>
          </cell>
          <cell r="AH1590">
            <v>0</v>
          </cell>
          <cell r="AI1590">
            <v>0</v>
          </cell>
          <cell r="AJ1590">
            <v>0</v>
          </cell>
          <cell r="AK1590">
            <v>0</v>
          </cell>
          <cell r="AL1590">
            <v>0</v>
          </cell>
          <cell r="AM1590">
            <v>0</v>
          </cell>
          <cell r="AN1590">
            <v>0</v>
          </cell>
          <cell r="AO1590">
            <v>2789758</v>
          </cell>
          <cell r="AP1590">
            <v>0</v>
          </cell>
          <cell r="AQ1590">
            <v>0</v>
          </cell>
          <cell r="AR1590">
            <v>0</v>
          </cell>
          <cell r="AS1590" t="e">
            <v>#REF!</v>
          </cell>
          <cell r="AU1590" t="str">
            <v/>
          </cell>
          <cell r="AV1590" t="str">
            <v/>
          </cell>
          <cell r="AW1590">
            <v>0</v>
          </cell>
          <cell r="AX1590">
            <v>0</v>
          </cell>
          <cell r="AY1590">
            <v>0</v>
          </cell>
          <cell r="AZ1590">
            <v>0</v>
          </cell>
          <cell r="BA1590">
            <v>0</v>
          </cell>
          <cell r="BB1590">
            <v>0</v>
          </cell>
          <cell r="BC1590">
            <v>0</v>
          </cell>
          <cell r="BD1590">
            <v>0</v>
          </cell>
          <cell r="BE1590">
            <v>0</v>
          </cell>
          <cell r="BF1590">
            <v>0</v>
          </cell>
          <cell r="BG1590" t="str">
            <v/>
          </cell>
          <cell r="BH1590">
            <v>0.12346978863832797</v>
          </cell>
        </row>
        <row r="1591">
          <cell r="A1591" t="str">
            <v>3061-007</v>
          </cell>
          <cell r="B1591" t="str">
            <v xml:space="preserve">MD-POLITECNICO GRANCOLOMB                         </v>
          </cell>
          <cell r="C1591">
            <v>0</v>
          </cell>
          <cell r="D1591">
            <v>0</v>
          </cell>
          <cell r="E1591">
            <v>0</v>
          </cell>
          <cell r="F1591">
            <v>0</v>
          </cell>
          <cell r="G1591">
            <v>0</v>
          </cell>
          <cell r="H1591">
            <v>0</v>
          </cell>
          <cell r="I1591">
            <v>0</v>
          </cell>
          <cell r="J1591">
            <v>0</v>
          </cell>
          <cell r="K1591">
            <v>0</v>
          </cell>
          <cell r="L1591">
            <v>0</v>
          </cell>
          <cell r="M1591">
            <v>0</v>
          </cell>
          <cell r="N1591">
            <v>0</v>
          </cell>
          <cell r="O1591">
            <v>0</v>
          </cell>
          <cell r="P1591">
            <v>0</v>
          </cell>
          <cell r="Q1591">
            <v>0</v>
          </cell>
          <cell r="R1591">
            <v>0</v>
          </cell>
          <cell r="S1591">
            <v>0</v>
          </cell>
          <cell r="T1591">
            <v>0</v>
          </cell>
          <cell r="U1591">
            <v>0</v>
          </cell>
          <cell r="V1591">
            <v>0</v>
          </cell>
          <cell r="W1591">
            <v>0</v>
          </cell>
          <cell r="X1591">
            <v>0</v>
          </cell>
          <cell r="Y1591">
            <v>0</v>
          </cell>
          <cell r="Z1591">
            <v>0</v>
          </cell>
          <cell r="AA1591">
            <v>0</v>
          </cell>
          <cell r="AB1591">
            <v>0</v>
          </cell>
          <cell r="AC1591">
            <v>0</v>
          </cell>
          <cell r="AD1591">
            <v>0</v>
          </cell>
          <cell r="AE1591">
            <v>0</v>
          </cell>
          <cell r="AF1591">
            <v>0</v>
          </cell>
          <cell r="AG1591">
            <v>0</v>
          </cell>
          <cell r="AH1591">
            <v>0</v>
          </cell>
          <cell r="AI1591">
            <v>0</v>
          </cell>
          <cell r="AJ1591">
            <v>0</v>
          </cell>
          <cell r="AK1591">
            <v>0</v>
          </cell>
          <cell r="AL1591">
            <v>0</v>
          </cell>
          <cell r="AM1591">
            <v>0</v>
          </cell>
          <cell r="AN1591">
            <v>0</v>
          </cell>
          <cell r="AO1591">
            <v>17028430</v>
          </cell>
          <cell r="AP1591">
            <v>0</v>
          </cell>
          <cell r="AQ1591">
            <v>0</v>
          </cell>
          <cell r="AR1591">
            <v>0</v>
          </cell>
          <cell r="AS1591" t="e">
            <v>#REF!</v>
          </cell>
          <cell r="AU1591">
            <v>860078643</v>
          </cell>
          <cell r="AV1591" t="str">
            <v xml:space="preserve">POLITECNICO GRANCOLOMBIANO              </v>
          </cell>
          <cell r="AW1591">
            <v>0</v>
          </cell>
          <cell r="AX1591">
            <v>0</v>
          </cell>
          <cell r="AY1591">
            <v>0</v>
          </cell>
          <cell r="AZ1591">
            <v>0</v>
          </cell>
          <cell r="BA1591">
            <v>0</v>
          </cell>
          <cell r="BB1591">
            <v>0</v>
          </cell>
          <cell r="BC1591">
            <v>0</v>
          </cell>
          <cell r="BD1591">
            <v>0</v>
          </cell>
          <cell r="BE1591">
            <v>2800</v>
          </cell>
          <cell r="BF1591">
            <v>2800</v>
          </cell>
          <cell r="BG1591" t="str">
            <v/>
          </cell>
          <cell r="BH1591" t="str">
            <v/>
          </cell>
        </row>
        <row r="1592">
          <cell r="A1592" t="str">
            <v>3071-001</v>
          </cell>
          <cell r="B1592" t="str">
            <v xml:space="preserve">MD-ACEIS SA                                       </v>
          </cell>
          <cell r="C1592">
            <v>3856021</v>
          </cell>
          <cell r="D1592">
            <v>0</v>
          </cell>
          <cell r="E1592">
            <v>0</v>
          </cell>
          <cell r="F1592">
            <v>0</v>
          </cell>
          <cell r="G1592">
            <v>0</v>
          </cell>
          <cell r="H1592">
            <v>112000</v>
          </cell>
          <cell r="I1592">
            <v>0</v>
          </cell>
          <cell r="J1592">
            <v>0</v>
          </cell>
          <cell r="K1592">
            <v>0</v>
          </cell>
          <cell r="L1592">
            <v>0</v>
          </cell>
          <cell r="M1592">
            <v>0</v>
          </cell>
          <cell r="N1592">
            <v>0</v>
          </cell>
          <cell r="O1592">
            <v>3968021</v>
          </cell>
          <cell r="P1592">
            <v>2196216</v>
          </cell>
          <cell r="Q1592">
            <v>5978</v>
          </cell>
          <cell r="R1592">
            <v>0</v>
          </cell>
          <cell r="S1592">
            <v>0</v>
          </cell>
          <cell r="T1592">
            <v>0</v>
          </cell>
          <cell r="U1592">
            <v>0</v>
          </cell>
          <cell r="V1592">
            <v>0</v>
          </cell>
          <cell r="W1592">
            <v>0</v>
          </cell>
          <cell r="X1592">
            <v>0</v>
          </cell>
          <cell r="Y1592">
            <v>0</v>
          </cell>
          <cell r="Z1592">
            <v>0</v>
          </cell>
          <cell r="AA1592">
            <v>0</v>
          </cell>
          <cell r="AB1592">
            <v>2202194</v>
          </cell>
          <cell r="AC1592">
            <v>0</v>
          </cell>
          <cell r="AD1592">
            <v>0</v>
          </cell>
          <cell r="AE1592">
            <v>0</v>
          </cell>
          <cell r="AF1592">
            <v>0</v>
          </cell>
          <cell r="AG1592">
            <v>0</v>
          </cell>
          <cell r="AH1592">
            <v>0</v>
          </cell>
          <cell r="AI1592">
            <v>0</v>
          </cell>
          <cell r="AJ1592">
            <v>0</v>
          </cell>
          <cell r="AK1592">
            <v>0</v>
          </cell>
          <cell r="AL1592">
            <v>0</v>
          </cell>
          <cell r="AM1592">
            <v>0</v>
          </cell>
          <cell r="AN1592">
            <v>0</v>
          </cell>
          <cell r="AO1592">
            <v>0</v>
          </cell>
          <cell r="AP1592">
            <v>0</v>
          </cell>
          <cell r="AQ1592">
            <v>0</v>
          </cell>
          <cell r="AR1592">
            <v>0</v>
          </cell>
          <cell r="AS1592" t="e">
            <v>#REF!</v>
          </cell>
          <cell r="AU1592">
            <v>890932025</v>
          </cell>
          <cell r="AV1592" t="str">
            <v>ADM DE COPROPIEDADES Y EDIFICIOS ISAZA S</v>
          </cell>
          <cell r="AW1592">
            <v>0</v>
          </cell>
          <cell r="AX1592">
            <v>0</v>
          </cell>
          <cell r="AY1592">
            <v>0</v>
          </cell>
          <cell r="AZ1592">
            <v>0</v>
          </cell>
          <cell r="BA1592">
            <v>0</v>
          </cell>
          <cell r="BB1592">
            <v>55400</v>
          </cell>
          <cell r="BC1592">
            <v>0</v>
          </cell>
          <cell r="BD1592">
            <v>0</v>
          </cell>
          <cell r="BE1592">
            <v>0</v>
          </cell>
          <cell r="BF1592">
            <v>55400</v>
          </cell>
          <cell r="BG1592" t="str">
            <v/>
          </cell>
          <cell r="BH1592">
            <v>0.55498547008697785</v>
          </cell>
        </row>
        <row r="1593">
          <cell r="A1593" t="str">
            <v>3071-002</v>
          </cell>
          <cell r="B1593" t="str">
            <v xml:space="preserve">MD-TEXAL S.A.                                     </v>
          </cell>
          <cell r="C1593">
            <v>0</v>
          </cell>
          <cell r="D1593">
            <v>0</v>
          </cell>
          <cell r="E1593">
            <v>0</v>
          </cell>
          <cell r="F1593">
            <v>0</v>
          </cell>
          <cell r="G1593">
            <v>0</v>
          </cell>
          <cell r="H1593">
            <v>0</v>
          </cell>
          <cell r="I1593">
            <v>0</v>
          </cell>
          <cell r="J1593">
            <v>0</v>
          </cell>
          <cell r="K1593">
            <v>0</v>
          </cell>
          <cell r="L1593">
            <v>0</v>
          </cell>
          <cell r="M1593">
            <v>0</v>
          </cell>
          <cell r="N1593">
            <v>0</v>
          </cell>
          <cell r="O1593">
            <v>0</v>
          </cell>
          <cell r="P1593">
            <v>0</v>
          </cell>
          <cell r="Q1593">
            <v>0</v>
          </cell>
          <cell r="R1593">
            <v>0</v>
          </cell>
          <cell r="S1593">
            <v>0</v>
          </cell>
          <cell r="T1593">
            <v>0</v>
          </cell>
          <cell r="U1593">
            <v>0</v>
          </cell>
          <cell r="V1593">
            <v>0</v>
          </cell>
          <cell r="W1593">
            <v>0</v>
          </cell>
          <cell r="X1593">
            <v>0</v>
          </cell>
          <cell r="Y1593">
            <v>0</v>
          </cell>
          <cell r="Z1593">
            <v>0</v>
          </cell>
          <cell r="AA1593">
            <v>0</v>
          </cell>
          <cell r="AB1593">
            <v>0</v>
          </cell>
          <cell r="AC1593">
            <v>0</v>
          </cell>
          <cell r="AD1593">
            <v>0</v>
          </cell>
          <cell r="AE1593">
            <v>0</v>
          </cell>
          <cell r="AF1593">
            <v>0</v>
          </cell>
          <cell r="AG1593">
            <v>0</v>
          </cell>
          <cell r="AH1593">
            <v>0</v>
          </cell>
          <cell r="AI1593">
            <v>0</v>
          </cell>
          <cell r="AJ1593">
            <v>0</v>
          </cell>
          <cell r="AK1593">
            <v>0</v>
          </cell>
          <cell r="AL1593">
            <v>0</v>
          </cell>
          <cell r="AM1593">
            <v>0</v>
          </cell>
          <cell r="AN1593">
            <v>0</v>
          </cell>
          <cell r="AO1593">
            <v>0</v>
          </cell>
          <cell r="AP1593">
            <v>0</v>
          </cell>
          <cell r="AQ1593">
            <v>0</v>
          </cell>
          <cell r="AR1593">
            <v>0</v>
          </cell>
          <cell r="AS1593" t="e">
            <v>#REF!</v>
          </cell>
          <cell r="AU1593" t="str">
            <v/>
          </cell>
          <cell r="AV1593" t="str">
            <v/>
          </cell>
          <cell r="AW1593">
            <v>1432092</v>
          </cell>
          <cell r="AX1593">
            <v>2250000</v>
          </cell>
          <cell r="AY1593">
            <v>0</v>
          </cell>
          <cell r="AZ1593">
            <v>0</v>
          </cell>
          <cell r="BA1593">
            <v>3682092</v>
          </cell>
          <cell r="BB1593">
            <v>49000</v>
          </cell>
          <cell r="BC1593">
            <v>550163.56999999995</v>
          </cell>
          <cell r="BD1593">
            <v>0</v>
          </cell>
          <cell r="BE1593">
            <v>0</v>
          </cell>
          <cell r="BF1593">
            <v>599163.56999999995</v>
          </cell>
          <cell r="BG1593" t="str">
            <v/>
          </cell>
          <cell r="BH1593" t="str">
            <v/>
          </cell>
        </row>
        <row r="1594">
          <cell r="A1594" t="str">
            <v>3071-007</v>
          </cell>
          <cell r="B1594" t="str">
            <v xml:space="preserve">MD-KIMBERLY                                       </v>
          </cell>
          <cell r="C1594">
            <v>230000</v>
          </cell>
          <cell r="D1594">
            <v>792187</v>
          </cell>
          <cell r="E1594">
            <v>0</v>
          </cell>
          <cell r="F1594">
            <v>0</v>
          </cell>
          <cell r="G1594">
            <v>230000</v>
          </cell>
          <cell r="H1594">
            <v>792187</v>
          </cell>
          <cell r="I1594">
            <v>0</v>
          </cell>
          <cell r="J1594">
            <v>562187</v>
          </cell>
          <cell r="K1594">
            <v>562187</v>
          </cell>
          <cell r="L1594">
            <v>0</v>
          </cell>
          <cell r="M1594">
            <v>562187</v>
          </cell>
          <cell r="N1594">
            <v>562187</v>
          </cell>
          <cell r="O1594">
            <v>4293122</v>
          </cell>
          <cell r="P1594">
            <v>153085</v>
          </cell>
          <cell r="Q1594">
            <v>163574</v>
          </cell>
          <cell r="R1594">
            <v>22603</v>
          </cell>
          <cell r="S1594">
            <v>154328.85999999999</v>
          </cell>
          <cell r="T1594">
            <v>36898</v>
          </cell>
          <cell r="U1594">
            <v>213591</v>
          </cell>
          <cell r="V1594">
            <v>4324</v>
          </cell>
          <cell r="W1594">
            <v>131508</v>
          </cell>
          <cell r="X1594">
            <v>122090</v>
          </cell>
          <cell r="Y1594">
            <v>10592</v>
          </cell>
          <cell r="Z1594">
            <v>105061</v>
          </cell>
          <cell r="AA1594">
            <v>309201</v>
          </cell>
          <cell r="AB1594">
            <v>1426855.8599999999</v>
          </cell>
          <cell r="AC1594">
            <v>0</v>
          </cell>
          <cell r="AD1594">
            <v>0</v>
          </cell>
          <cell r="AE1594">
            <v>0</v>
          </cell>
          <cell r="AF1594">
            <v>0</v>
          </cell>
          <cell r="AG1594">
            <v>0</v>
          </cell>
          <cell r="AH1594">
            <v>0</v>
          </cell>
          <cell r="AI1594">
            <v>0</v>
          </cell>
          <cell r="AJ1594">
            <v>0</v>
          </cell>
          <cell r="AK1594">
            <v>0</v>
          </cell>
          <cell r="AL1594">
            <v>0</v>
          </cell>
          <cell r="AM1594">
            <v>0</v>
          </cell>
          <cell r="AN1594">
            <v>0</v>
          </cell>
          <cell r="AO1594">
            <v>69311</v>
          </cell>
          <cell r="AP1594">
            <v>0</v>
          </cell>
          <cell r="AQ1594">
            <v>0</v>
          </cell>
          <cell r="AR1594">
            <v>0</v>
          </cell>
          <cell r="AS1594" t="e">
            <v>#REF!</v>
          </cell>
          <cell r="AU1594">
            <v>860015753</v>
          </cell>
          <cell r="AV1594" t="str">
            <v xml:space="preserve">COLOMBIANA KIMBERLY COLPAPEL S.A.       </v>
          </cell>
          <cell r="AW1594">
            <v>0</v>
          </cell>
          <cell r="AX1594">
            <v>773548</v>
          </cell>
          <cell r="AY1594">
            <v>2976995</v>
          </cell>
          <cell r="AZ1594">
            <v>4694744</v>
          </cell>
          <cell r="BA1594">
            <v>8445287</v>
          </cell>
          <cell r="BB1594">
            <v>0</v>
          </cell>
          <cell r="BC1594">
            <v>435322.72</v>
          </cell>
          <cell r="BD1594">
            <v>1955245</v>
          </cell>
          <cell r="BE1594">
            <v>599515</v>
          </cell>
          <cell r="BF1594">
            <v>2990082.7199999997</v>
          </cell>
          <cell r="BG1594" t="str">
            <v/>
          </cell>
          <cell r="BH1594">
            <v>0.33235856330195135</v>
          </cell>
        </row>
        <row r="1595">
          <cell r="A1595" t="str">
            <v>3071-010</v>
          </cell>
          <cell r="B1595" t="str">
            <v xml:space="preserve">MD-FALABELLA                                      </v>
          </cell>
          <cell r="C1595">
            <v>0</v>
          </cell>
          <cell r="D1595">
            <v>0</v>
          </cell>
          <cell r="E1595">
            <v>0</v>
          </cell>
          <cell r="F1595">
            <v>0</v>
          </cell>
          <cell r="G1595">
            <v>0</v>
          </cell>
          <cell r="H1595">
            <v>0</v>
          </cell>
          <cell r="I1595">
            <v>0</v>
          </cell>
          <cell r="J1595">
            <v>0</v>
          </cell>
          <cell r="K1595">
            <v>0</v>
          </cell>
          <cell r="L1595">
            <v>0</v>
          </cell>
          <cell r="M1595">
            <v>0</v>
          </cell>
          <cell r="N1595">
            <v>0</v>
          </cell>
          <cell r="O1595">
            <v>0</v>
          </cell>
          <cell r="P1595">
            <v>0</v>
          </cell>
          <cell r="Q1595">
            <v>0</v>
          </cell>
          <cell r="R1595">
            <v>0</v>
          </cell>
          <cell r="S1595">
            <v>0</v>
          </cell>
          <cell r="T1595">
            <v>0</v>
          </cell>
          <cell r="U1595">
            <v>0</v>
          </cell>
          <cell r="V1595">
            <v>0</v>
          </cell>
          <cell r="W1595">
            <v>0</v>
          </cell>
          <cell r="X1595">
            <v>0</v>
          </cell>
          <cell r="Y1595">
            <v>0</v>
          </cell>
          <cell r="Z1595">
            <v>0</v>
          </cell>
          <cell r="AA1595">
            <v>0</v>
          </cell>
          <cell r="AB1595">
            <v>0</v>
          </cell>
          <cell r="AC1595">
            <v>0</v>
          </cell>
          <cell r="AD1595">
            <v>0</v>
          </cell>
          <cell r="AE1595">
            <v>0</v>
          </cell>
          <cell r="AF1595">
            <v>0</v>
          </cell>
          <cell r="AG1595">
            <v>0</v>
          </cell>
          <cell r="AH1595">
            <v>0</v>
          </cell>
          <cell r="AI1595">
            <v>0</v>
          </cell>
          <cell r="AJ1595">
            <v>0</v>
          </cell>
          <cell r="AK1595">
            <v>0</v>
          </cell>
          <cell r="AL1595">
            <v>0</v>
          </cell>
          <cell r="AM1595">
            <v>0</v>
          </cell>
          <cell r="AN1595">
            <v>0</v>
          </cell>
          <cell r="AO1595">
            <v>0</v>
          </cell>
          <cell r="AP1595">
            <v>0</v>
          </cell>
          <cell r="AQ1595">
            <v>0</v>
          </cell>
          <cell r="AR1595">
            <v>0</v>
          </cell>
          <cell r="AS1595" t="e">
            <v>#REF!</v>
          </cell>
          <cell r="AU1595" t="str">
            <v/>
          </cell>
          <cell r="AV1595" t="str">
            <v/>
          </cell>
          <cell r="AW1595">
            <v>0</v>
          </cell>
          <cell r="AX1595">
            <v>0</v>
          </cell>
          <cell r="AY1595">
            <v>26000000</v>
          </cell>
          <cell r="AZ1595">
            <v>0</v>
          </cell>
          <cell r="BA1595">
            <v>26000000</v>
          </cell>
          <cell r="BB1595">
            <v>0</v>
          </cell>
          <cell r="BC1595">
            <v>21400</v>
          </cell>
          <cell r="BD1595">
            <v>12374028</v>
          </cell>
          <cell r="BE1595">
            <v>179502</v>
          </cell>
          <cell r="BF1595">
            <v>12574930</v>
          </cell>
          <cell r="BG1595" t="str">
            <v/>
          </cell>
          <cell r="BH1595" t="str">
            <v/>
          </cell>
        </row>
        <row r="1596">
          <cell r="A1596" t="str">
            <v>3071-011</v>
          </cell>
          <cell r="B1596" t="str">
            <v xml:space="preserve">ITAGUI-HOSPITAL SAN RAFAE                         </v>
          </cell>
          <cell r="C1596">
            <v>0</v>
          </cell>
          <cell r="D1596">
            <v>0</v>
          </cell>
          <cell r="E1596">
            <v>0</v>
          </cell>
          <cell r="F1596">
            <v>0</v>
          </cell>
          <cell r="G1596">
            <v>0</v>
          </cell>
          <cell r="H1596">
            <v>0</v>
          </cell>
          <cell r="I1596">
            <v>0</v>
          </cell>
          <cell r="J1596">
            <v>0</v>
          </cell>
          <cell r="K1596">
            <v>0</v>
          </cell>
          <cell r="L1596">
            <v>0</v>
          </cell>
          <cell r="M1596">
            <v>0</v>
          </cell>
          <cell r="N1596">
            <v>0</v>
          </cell>
          <cell r="O1596">
            <v>0</v>
          </cell>
          <cell r="P1596">
            <v>0</v>
          </cell>
          <cell r="Q1596">
            <v>0</v>
          </cell>
          <cell r="R1596">
            <v>0</v>
          </cell>
          <cell r="S1596">
            <v>215704</v>
          </cell>
          <cell r="T1596">
            <v>0</v>
          </cell>
          <cell r="U1596">
            <v>0</v>
          </cell>
          <cell r="V1596">
            <v>0</v>
          </cell>
          <cell r="W1596">
            <v>0</v>
          </cell>
          <cell r="X1596">
            <v>0</v>
          </cell>
          <cell r="Y1596">
            <v>0</v>
          </cell>
          <cell r="Z1596">
            <v>0</v>
          </cell>
          <cell r="AA1596">
            <v>0</v>
          </cell>
          <cell r="AB1596">
            <v>215704</v>
          </cell>
          <cell r="AC1596">
            <v>0</v>
          </cell>
          <cell r="AD1596">
            <v>0</v>
          </cell>
          <cell r="AE1596">
            <v>0</v>
          </cell>
          <cell r="AF1596">
            <v>0</v>
          </cell>
          <cell r="AG1596">
            <v>0</v>
          </cell>
          <cell r="AH1596">
            <v>0</v>
          </cell>
          <cell r="AI1596">
            <v>0</v>
          </cell>
          <cell r="AJ1596">
            <v>0</v>
          </cell>
          <cell r="AK1596">
            <v>0</v>
          </cell>
          <cell r="AL1596">
            <v>0</v>
          </cell>
          <cell r="AM1596">
            <v>0</v>
          </cell>
          <cell r="AN1596">
            <v>0</v>
          </cell>
          <cell r="AO1596">
            <v>0</v>
          </cell>
          <cell r="AP1596">
            <v>0</v>
          </cell>
          <cell r="AQ1596">
            <v>0</v>
          </cell>
          <cell r="AR1596">
            <v>0</v>
          </cell>
          <cell r="AS1596" t="e">
            <v>#REF!</v>
          </cell>
          <cell r="AU1596" t="str">
            <v/>
          </cell>
          <cell r="AV1596" t="str">
            <v/>
          </cell>
          <cell r="AW1596">
            <v>0</v>
          </cell>
          <cell r="AX1596">
            <v>0</v>
          </cell>
          <cell r="AY1596">
            <v>7528320</v>
          </cell>
          <cell r="AZ1596">
            <v>1254720</v>
          </cell>
          <cell r="BA1596">
            <v>8783040</v>
          </cell>
          <cell r="BB1596">
            <v>0</v>
          </cell>
          <cell r="BC1596">
            <v>0</v>
          </cell>
          <cell r="BD1596">
            <v>3524760</v>
          </cell>
          <cell r="BE1596">
            <v>61262</v>
          </cell>
          <cell r="BF1596">
            <v>3586022</v>
          </cell>
          <cell r="BG1596" t="str">
            <v/>
          </cell>
          <cell r="BH1596" t="str">
            <v/>
          </cell>
        </row>
        <row r="1597">
          <cell r="A1597" t="str">
            <v>3071-012</v>
          </cell>
          <cell r="B1597" t="str">
            <v xml:space="preserve">MD-PTO SECO PH                                    </v>
          </cell>
          <cell r="C1597">
            <v>0</v>
          </cell>
          <cell r="D1597">
            <v>0</v>
          </cell>
          <cell r="E1597">
            <v>0</v>
          </cell>
          <cell r="F1597">
            <v>0</v>
          </cell>
          <cell r="G1597">
            <v>0</v>
          </cell>
          <cell r="H1597">
            <v>0</v>
          </cell>
          <cell r="I1597">
            <v>0</v>
          </cell>
          <cell r="J1597">
            <v>0</v>
          </cell>
          <cell r="K1597">
            <v>0</v>
          </cell>
          <cell r="L1597">
            <v>0</v>
          </cell>
          <cell r="M1597">
            <v>0</v>
          </cell>
          <cell r="N1597">
            <v>0</v>
          </cell>
          <cell r="O1597">
            <v>0</v>
          </cell>
          <cell r="P1597">
            <v>0</v>
          </cell>
          <cell r="Q1597">
            <v>0</v>
          </cell>
          <cell r="R1597">
            <v>0</v>
          </cell>
          <cell r="S1597">
            <v>0</v>
          </cell>
          <cell r="T1597">
            <v>0</v>
          </cell>
          <cell r="U1597">
            <v>0</v>
          </cell>
          <cell r="V1597">
            <v>0</v>
          </cell>
          <cell r="W1597">
            <v>0</v>
          </cell>
          <cell r="X1597">
            <v>0</v>
          </cell>
          <cell r="Y1597">
            <v>0</v>
          </cell>
          <cell r="Z1597">
            <v>0</v>
          </cell>
          <cell r="AA1597">
            <v>0</v>
          </cell>
          <cell r="AB1597">
            <v>0</v>
          </cell>
          <cell r="AC1597">
            <v>0</v>
          </cell>
          <cell r="AD1597">
            <v>0</v>
          </cell>
          <cell r="AE1597">
            <v>0</v>
          </cell>
          <cell r="AF1597">
            <v>0</v>
          </cell>
          <cell r="AG1597">
            <v>0</v>
          </cell>
          <cell r="AH1597">
            <v>0</v>
          </cell>
          <cell r="AI1597">
            <v>0</v>
          </cell>
          <cell r="AJ1597">
            <v>0</v>
          </cell>
          <cell r="AK1597">
            <v>0</v>
          </cell>
          <cell r="AL1597">
            <v>0</v>
          </cell>
          <cell r="AM1597">
            <v>0</v>
          </cell>
          <cell r="AN1597">
            <v>0</v>
          </cell>
          <cell r="AO1597">
            <v>0</v>
          </cell>
          <cell r="AP1597">
            <v>0</v>
          </cell>
          <cell r="AQ1597">
            <v>0</v>
          </cell>
          <cell r="AR1597">
            <v>0</v>
          </cell>
          <cell r="AS1597" t="e">
            <v>#REF!</v>
          </cell>
          <cell r="AU1597">
            <v>900377079</v>
          </cell>
          <cell r="AV1597" t="str">
            <v>CENTRO EMPRESARIAL PUERTO SECO PROPIEDAD</v>
          </cell>
          <cell r="AW1597">
            <v>0</v>
          </cell>
          <cell r="AX1597">
            <v>0</v>
          </cell>
          <cell r="AY1597">
            <v>12638304</v>
          </cell>
          <cell r="AZ1597">
            <v>40851618</v>
          </cell>
          <cell r="BA1597">
            <v>53489922</v>
          </cell>
          <cell r="BB1597">
            <v>0</v>
          </cell>
          <cell r="BC1597">
            <v>0</v>
          </cell>
          <cell r="BD1597">
            <v>8722821</v>
          </cell>
          <cell r="BE1597">
            <v>19658416</v>
          </cell>
          <cell r="BF1597">
            <v>28381237</v>
          </cell>
          <cell r="BG1597" t="str">
            <v/>
          </cell>
          <cell r="BH1597" t="str">
            <v/>
          </cell>
        </row>
        <row r="1598">
          <cell r="A1598" t="str">
            <v>3071-013</v>
          </cell>
          <cell r="B1598" t="str">
            <v xml:space="preserve">MD-CC SANTA FE PH                                 </v>
          </cell>
          <cell r="C1598">
            <v>0</v>
          </cell>
          <cell r="D1598">
            <v>3473871</v>
          </cell>
          <cell r="E1598">
            <v>3473871</v>
          </cell>
          <cell r="F1598">
            <v>6947742</v>
          </cell>
          <cell r="G1598">
            <v>3473871</v>
          </cell>
          <cell r="H1598">
            <v>3473871</v>
          </cell>
          <cell r="I1598">
            <v>3473871</v>
          </cell>
          <cell r="J1598">
            <v>3473871</v>
          </cell>
          <cell r="K1598">
            <v>0</v>
          </cell>
          <cell r="L1598">
            <v>7291122</v>
          </cell>
          <cell r="M1598">
            <v>3645561</v>
          </cell>
          <cell r="N1598">
            <v>3645561</v>
          </cell>
          <cell r="O1598">
            <v>42373212</v>
          </cell>
          <cell r="P1598">
            <v>1399813</v>
          </cell>
          <cell r="Q1598">
            <v>2064413</v>
          </cell>
          <cell r="R1598">
            <v>1607932</v>
          </cell>
          <cell r="S1598">
            <v>1978775.08</v>
          </cell>
          <cell r="T1598">
            <v>2548617</v>
          </cell>
          <cell r="U1598">
            <v>1960550</v>
          </cell>
          <cell r="V1598">
            <v>2046287</v>
          </cell>
          <cell r="W1598">
            <v>1788215</v>
          </cell>
          <cell r="X1598">
            <v>2294391</v>
          </cell>
          <cell r="Y1598">
            <v>1955403</v>
          </cell>
          <cell r="Z1598">
            <v>2425136</v>
          </cell>
          <cell r="AA1598">
            <v>2485764</v>
          </cell>
          <cell r="AB1598">
            <v>24555296.079999998</v>
          </cell>
          <cell r="AC1598">
            <v>0</v>
          </cell>
          <cell r="AD1598">
            <v>0</v>
          </cell>
          <cell r="AE1598">
            <v>0</v>
          </cell>
          <cell r="AF1598">
            <v>0</v>
          </cell>
          <cell r="AG1598">
            <v>0</v>
          </cell>
          <cell r="AH1598">
            <v>0</v>
          </cell>
          <cell r="AI1598">
            <v>0</v>
          </cell>
          <cell r="AJ1598">
            <v>0</v>
          </cell>
          <cell r="AK1598">
            <v>0</v>
          </cell>
          <cell r="AL1598">
            <v>0</v>
          </cell>
          <cell r="AM1598">
            <v>0</v>
          </cell>
          <cell r="AN1598">
            <v>0</v>
          </cell>
          <cell r="AO1598">
            <v>0</v>
          </cell>
          <cell r="AP1598">
            <v>0</v>
          </cell>
          <cell r="AQ1598">
            <v>0</v>
          </cell>
          <cell r="AR1598">
            <v>0</v>
          </cell>
          <cell r="AS1598" t="e">
            <v>#REF!</v>
          </cell>
          <cell r="AU1598">
            <v>900083038</v>
          </cell>
          <cell r="AV1598" t="str">
            <v xml:space="preserve">CENTRO COMERCIAL SANTAFE                </v>
          </cell>
          <cell r="AW1598">
            <v>0</v>
          </cell>
          <cell r="AX1598">
            <v>0</v>
          </cell>
          <cell r="AY1598">
            <v>15629000</v>
          </cell>
          <cell r="AZ1598">
            <v>35059164</v>
          </cell>
          <cell r="BA1598">
            <v>50688164</v>
          </cell>
          <cell r="BB1598">
            <v>0</v>
          </cell>
          <cell r="BC1598">
            <v>0</v>
          </cell>
          <cell r="BD1598">
            <v>6580759</v>
          </cell>
          <cell r="BE1598">
            <v>27167991</v>
          </cell>
          <cell r="BF1598">
            <v>33748750</v>
          </cell>
          <cell r="BG1598" t="str">
            <v/>
          </cell>
          <cell r="BH1598">
            <v>0.57950046552996737</v>
          </cell>
        </row>
        <row r="1599">
          <cell r="A1599" t="str">
            <v>3071-014</v>
          </cell>
          <cell r="B1599" t="str">
            <v xml:space="preserve">MD-CLOFAN                                         </v>
          </cell>
          <cell r="C1599">
            <v>0</v>
          </cell>
          <cell r="D1599">
            <v>0</v>
          </cell>
          <cell r="E1599">
            <v>0</v>
          </cell>
          <cell r="F1599">
            <v>0</v>
          </cell>
          <cell r="G1599">
            <v>0</v>
          </cell>
          <cell r="H1599">
            <v>0</v>
          </cell>
          <cell r="I1599">
            <v>0</v>
          </cell>
          <cell r="J1599">
            <v>0</v>
          </cell>
          <cell r="K1599">
            <v>0</v>
          </cell>
          <cell r="L1599">
            <v>0</v>
          </cell>
          <cell r="M1599">
            <v>0</v>
          </cell>
          <cell r="N1599">
            <v>0</v>
          </cell>
          <cell r="O1599">
            <v>0</v>
          </cell>
          <cell r="P1599">
            <v>0</v>
          </cell>
          <cell r="Q1599">
            <v>0</v>
          </cell>
          <cell r="R1599">
            <v>0</v>
          </cell>
          <cell r="S1599">
            <v>0</v>
          </cell>
          <cell r="T1599">
            <v>0</v>
          </cell>
          <cell r="U1599">
            <v>0</v>
          </cell>
          <cell r="V1599">
            <v>0</v>
          </cell>
          <cell r="W1599">
            <v>0</v>
          </cell>
          <cell r="X1599">
            <v>0</v>
          </cell>
          <cell r="Y1599">
            <v>0</v>
          </cell>
          <cell r="Z1599">
            <v>0</v>
          </cell>
          <cell r="AA1599">
            <v>0</v>
          </cell>
          <cell r="AB1599">
            <v>0</v>
          </cell>
          <cell r="AC1599">
            <v>0</v>
          </cell>
          <cell r="AD1599">
            <v>0</v>
          </cell>
          <cell r="AE1599">
            <v>0</v>
          </cell>
          <cell r="AF1599">
            <v>0</v>
          </cell>
          <cell r="AG1599">
            <v>0</v>
          </cell>
          <cell r="AH1599">
            <v>0</v>
          </cell>
          <cell r="AI1599">
            <v>0</v>
          </cell>
          <cell r="AJ1599">
            <v>0</v>
          </cell>
          <cell r="AK1599">
            <v>0</v>
          </cell>
          <cell r="AL1599">
            <v>0</v>
          </cell>
          <cell r="AM1599">
            <v>0</v>
          </cell>
          <cell r="AN1599">
            <v>0</v>
          </cell>
          <cell r="AO1599">
            <v>0</v>
          </cell>
          <cell r="AP1599">
            <v>0</v>
          </cell>
          <cell r="AQ1599">
            <v>0</v>
          </cell>
          <cell r="AR1599">
            <v>0</v>
          </cell>
          <cell r="AS1599" t="e">
            <v>#REF!</v>
          </cell>
          <cell r="AU1599" t="str">
            <v/>
          </cell>
          <cell r="AV1599" t="str">
            <v/>
          </cell>
          <cell r="AW1599">
            <v>0</v>
          </cell>
          <cell r="AX1599">
            <v>0</v>
          </cell>
          <cell r="AY1599">
            <v>9329808</v>
          </cell>
          <cell r="AZ1599">
            <v>18659616</v>
          </cell>
          <cell r="BA1599">
            <v>27989424</v>
          </cell>
          <cell r="BB1599">
            <v>0</v>
          </cell>
          <cell r="BC1599">
            <v>0</v>
          </cell>
          <cell r="BD1599">
            <v>2118392</v>
          </cell>
          <cell r="BE1599">
            <v>10027942</v>
          </cell>
          <cell r="BF1599">
            <v>12146334</v>
          </cell>
          <cell r="BG1599" t="str">
            <v/>
          </cell>
          <cell r="BH1599" t="str">
            <v/>
          </cell>
        </row>
        <row r="1600">
          <cell r="A1600" t="str">
            <v>3071-015</v>
          </cell>
          <cell r="B1600" t="str">
            <v xml:space="preserve">MD-TORRE MEDICA                                   </v>
          </cell>
          <cell r="C1600">
            <v>0</v>
          </cell>
          <cell r="D1600">
            <v>0</v>
          </cell>
          <cell r="E1600">
            <v>0</v>
          </cell>
          <cell r="F1600">
            <v>0</v>
          </cell>
          <cell r="G1600">
            <v>0</v>
          </cell>
          <cell r="H1600">
            <v>0</v>
          </cell>
          <cell r="I1600">
            <v>0</v>
          </cell>
          <cell r="J1600">
            <v>0</v>
          </cell>
          <cell r="K1600">
            <v>0</v>
          </cell>
          <cell r="L1600">
            <v>0</v>
          </cell>
          <cell r="M1600">
            <v>0</v>
          </cell>
          <cell r="N1600">
            <v>0</v>
          </cell>
          <cell r="O1600">
            <v>0</v>
          </cell>
          <cell r="P1600">
            <v>0</v>
          </cell>
          <cell r="Q1600">
            <v>0</v>
          </cell>
          <cell r="R1600">
            <v>0</v>
          </cell>
          <cell r="S1600">
            <v>0</v>
          </cell>
          <cell r="T1600">
            <v>0</v>
          </cell>
          <cell r="U1600">
            <v>0</v>
          </cell>
          <cell r="V1600">
            <v>0</v>
          </cell>
          <cell r="W1600">
            <v>0</v>
          </cell>
          <cell r="X1600">
            <v>0</v>
          </cell>
          <cell r="Y1600">
            <v>0</v>
          </cell>
          <cell r="Z1600">
            <v>0</v>
          </cell>
          <cell r="AA1600">
            <v>0</v>
          </cell>
          <cell r="AB1600">
            <v>0</v>
          </cell>
          <cell r="AC1600">
            <v>0</v>
          </cell>
          <cell r="AD1600">
            <v>0</v>
          </cell>
          <cell r="AE1600">
            <v>0</v>
          </cell>
          <cell r="AF1600">
            <v>0</v>
          </cell>
          <cell r="AG1600">
            <v>0</v>
          </cell>
          <cell r="AH1600">
            <v>0</v>
          </cell>
          <cell r="AI1600">
            <v>0</v>
          </cell>
          <cell r="AJ1600">
            <v>0</v>
          </cell>
          <cell r="AK1600">
            <v>0</v>
          </cell>
          <cell r="AL1600">
            <v>0</v>
          </cell>
          <cell r="AM1600">
            <v>0</v>
          </cell>
          <cell r="AN1600">
            <v>0</v>
          </cell>
          <cell r="AO1600">
            <v>0</v>
          </cell>
          <cell r="AP1600">
            <v>0</v>
          </cell>
          <cell r="AQ1600">
            <v>0</v>
          </cell>
          <cell r="AR1600">
            <v>0</v>
          </cell>
          <cell r="AS1600" t="e">
            <v>#REF!</v>
          </cell>
          <cell r="AU1600" t="str">
            <v/>
          </cell>
          <cell r="AV1600" t="str">
            <v/>
          </cell>
          <cell r="AW1600">
            <v>0</v>
          </cell>
          <cell r="AX1600">
            <v>0</v>
          </cell>
          <cell r="AY1600">
            <v>18030200</v>
          </cell>
          <cell r="AZ1600">
            <v>36060350</v>
          </cell>
          <cell r="BA1600">
            <v>54090550</v>
          </cell>
          <cell r="BB1600">
            <v>0</v>
          </cell>
          <cell r="BC1600">
            <v>0</v>
          </cell>
          <cell r="BD1600">
            <v>2196090</v>
          </cell>
          <cell r="BE1600">
            <v>8568100</v>
          </cell>
          <cell r="BF1600">
            <v>10764190</v>
          </cell>
          <cell r="BG1600" t="str">
            <v/>
          </cell>
          <cell r="BH1600" t="str">
            <v/>
          </cell>
        </row>
        <row r="1601">
          <cell r="A1601" t="str">
            <v>3071-016</v>
          </cell>
          <cell r="B1601" t="str">
            <v xml:space="preserve">MD-HOTEL TRIP                                     </v>
          </cell>
          <cell r="C1601">
            <v>0</v>
          </cell>
          <cell r="D1601">
            <v>0</v>
          </cell>
          <cell r="E1601">
            <v>0</v>
          </cell>
          <cell r="F1601">
            <v>0</v>
          </cell>
          <cell r="G1601">
            <v>0</v>
          </cell>
          <cell r="H1601">
            <v>0</v>
          </cell>
          <cell r="I1601">
            <v>0</v>
          </cell>
          <cell r="J1601">
            <v>0</v>
          </cell>
          <cell r="K1601">
            <v>0</v>
          </cell>
          <cell r="L1601">
            <v>0</v>
          </cell>
          <cell r="M1601">
            <v>0</v>
          </cell>
          <cell r="N1601">
            <v>0</v>
          </cell>
          <cell r="O1601">
            <v>0</v>
          </cell>
          <cell r="P1601">
            <v>0</v>
          </cell>
          <cell r="Q1601">
            <v>0</v>
          </cell>
          <cell r="R1601">
            <v>0</v>
          </cell>
          <cell r="S1601">
            <v>0</v>
          </cell>
          <cell r="T1601">
            <v>0</v>
          </cell>
          <cell r="U1601">
            <v>0</v>
          </cell>
          <cell r="V1601">
            <v>0</v>
          </cell>
          <cell r="W1601">
            <v>0</v>
          </cell>
          <cell r="X1601">
            <v>0</v>
          </cell>
          <cell r="Y1601">
            <v>0</v>
          </cell>
          <cell r="Z1601">
            <v>0</v>
          </cell>
          <cell r="AA1601">
            <v>0</v>
          </cell>
          <cell r="AB1601">
            <v>0</v>
          </cell>
          <cell r="AC1601">
            <v>0</v>
          </cell>
          <cell r="AD1601">
            <v>0</v>
          </cell>
          <cell r="AE1601">
            <v>0</v>
          </cell>
          <cell r="AF1601">
            <v>0</v>
          </cell>
          <cell r="AG1601">
            <v>0</v>
          </cell>
          <cell r="AH1601">
            <v>0</v>
          </cell>
          <cell r="AI1601">
            <v>0</v>
          </cell>
          <cell r="AJ1601">
            <v>0</v>
          </cell>
          <cell r="AK1601">
            <v>0</v>
          </cell>
          <cell r="AL1601">
            <v>0</v>
          </cell>
          <cell r="AM1601">
            <v>0</v>
          </cell>
          <cell r="AN1601">
            <v>0</v>
          </cell>
          <cell r="AO1601">
            <v>163844</v>
          </cell>
          <cell r="AP1601">
            <v>0</v>
          </cell>
          <cell r="AQ1601">
            <v>0</v>
          </cell>
          <cell r="AR1601">
            <v>0</v>
          </cell>
          <cell r="AS1601" t="e">
            <v>#REF!</v>
          </cell>
          <cell r="AU1601" t="str">
            <v/>
          </cell>
          <cell r="AV1601" t="str">
            <v/>
          </cell>
          <cell r="AW1601">
            <v>0</v>
          </cell>
          <cell r="AX1601">
            <v>0</v>
          </cell>
          <cell r="AY1601">
            <v>2911151</v>
          </cell>
          <cell r="AZ1601">
            <v>8733453</v>
          </cell>
          <cell r="BA1601">
            <v>11644604</v>
          </cell>
          <cell r="BB1601">
            <v>0</v>
          </cell>
          <cell r="BC1601">
            <v>0</v>
          </cell>
          <cell r="BD1601">
            <v>925620</v>
          </cell>
          <cell r="BE1601">
            <v>4172091</v>
          </cell>
          <cell r="BF1601">
            <v>5097711</v>
          </cell>
          <cell r="BG1601" t="str">
            <v/>
          </cell>
          <cell r="BH1601" t="str">
            <v/>
          </cell>
        </row>
        <row r="1602">
          <cell r="A1602" t="str">
            <v>3071-017</v>
          </cell>
          <cell r="B1602" t="str">
            <v xml:space="preserve">RIONEG-CC SN NICOLAS PH                           </v>
          </cell>
          <cell r="C1602">
            <v>1930025</v>
          </cell>
          <cell r="D1602">
            <v>1930125</v>
          </cell>
          <cell r="E1602">
            <v>0</v>
          </cell>
          <cell r="F1602">
            <v>0</v>
          </cell>
          <cell r="G1602">
            <v>0</v>
          </cell>
          <cell r="H1602">
            <v>0</v>
          </cell>
          <cell r="I1602">
            <v>0</v>
          </cell>
          <cell r="J1602">
            <v>0</v>
          </cell>
          <cell r="K1602">
            <v>0</v>
          </cell>
          <cell r="L1602">
            <v>0</v>
          </cell>
          <cell r="M1602">
            <v>0</v>
          </cell>
          <cell r="N1602">
            <v>0</v>
          </cell>
          <cell r="O1602">
            <v>3860150</v>
          </cell>
          <cell r="P1602">
            <v>561952</v>
          </cell>
          <cell r="Q1602">
            <v>327823</v>
          </cell>
          <cell r="R1602">
            <v>278393</v>
          </cell>
          <cell r="S1602">
            <v>0</v>
          </cell>
          <cell r="T1602">
            <v>0</v>
          </cell>
          <cell r="U1602">
            <v>0</v>
          </cell>
          <cell r="V1602">
            <v>0</v>
          </cell>
          <cell r="W1602">
            <v>0</v>
          </cell>
          <cell r="X1602">
            <v>0</v>
          </cell>
          <cell r="Y1602">
            <v>0</v>
          </cell>
          <cell r="Z1602">
            <v>0</v>
          </cell>
          <cell r="AA1602">
            <v>0</v>
          </cell>
          <cell r="AB1602">
            <v>1168168</v>
          </cell>
          <cell r="AC1602">
            <v>0</v>
          </cell>
          <cell r="AD1602">
            <v>0</v>
          </cell>
          <cell r="AE1602">
            <v>0</v>
          </cell>
          <cell r="AF1602">
            <v>0</v>
          </cell>
          <cell r="AG1602">
            <v>0</v>
          </cell>
          <cell r="AH1602">
            <v>0</v>
          </cell>
          <cell r="AI1602">
            <v>0</v>
          </cell>
          <cell r="AJ1602">
            <v>0</v>
          </cell>
          <cell r="AK1602">
            <v>0</v>
          </cell>
          <cell r="AL1602">
            <v>0</v>
          </cell>
          <cell r="AM1602">
            <v>0</v>
          </cell>
          <cell r="AN1602">
            <v>0</v>
          </cell>
          <cell r="AO1602">
            <v>0</v>
          </cell>
          <cell r="AP1602">
            <v>0</v>
          </cell>
          <cell r="AQ1602">
            <v>0</v>
          </cell>
          <cell r="AR1602">
            <v>0</v>
          </cell>
          <cell r="AS1602" t="e">
            <v>#REF!</v>
          </cell>
          <cell r="AU1602">
            <v>900163527</v>
          </cell>
          <cell r="AV1602" t="str">
            <v xml:space="preserve">CENTRO COMERCIAL SAN NICOLAS PH         </v>
          </cell>
          <cell r="AW1602">
            <v>0</v>
          </cell>
          <cell r="AX1602">
            <v>0</v>
          </cell>
          <cell r="AY1602">
            <v>3640252</v>
          </cell>
          <cell r="AZ1602">
            <v>22018020</v>
          </cell>
          <cell r="BA1602">
            <v>25658272</v>
          </cell>
          <cell r="BB1602">
            <v>0</v>
          </cell>
          <cell r="BC1602">
            <v>0</v>
          </cell>
          <cell r="BD1602">
            <v>1886452</v>
          </cell>
          <cell r="BE1602">
            <v>3212251</v>
          </cell>
          <cell r="BF1602">
            <v>5098703</v>
          </cell>
          <cell r="BG1602" t="str">
            <v/>
          </cell>
          <cell r="BH1602">
            <v>0.30262243695193192</v>
          </cell>
        </row>
        <row r="1603">
          <cell r="A1603" t="str">
            <v>3071-018</v>
          </cell>
          <cell r="B1603" t="str">
            <v xml:space="preserve">MD-CENTRO CIAL DEL ESTE                           </v>
          </cell>
          <cell r="C1603">
            <v>0</v>
          </cell>
          <cell r="D1603">
            <v>0</v>
          </cell>
          <cell r="E1603">
            <v>0</v>
          </cell>
          <cell r="F1603">
            <v>0</v>
          </cell>
          <cell r="G1603">
            <v>0</v>
          </cell>
          <cell r="H1603">
            <v>0</v>
          </cell>
          <cell r="I1603">
            <v>0</v>
          </cell>
          <cell r="J1603">
            <v>0</v>
          </cell>
          <cell r="K1603">
            <v>0</v>
          </cell>
          <cell r="L1603">
            <v>0</v>
          </cell>
          <cell r="M1603">
            <v>0</v>
          </cell>
          <cell r="N1603">
            <v>0</v>
          </cell>
          <cell r="O1603">
            <v>0</v>
          </cell>
          <cell r="P1603">
            <v>0</v>
          </cell>
          <cell r="Q1603">
            <v>0</v>
          </cell>
          <cell r="R1603">
            <v>0</v>
          </cell>
          <cell r="S1603">
            <v>0</v>
          </cell>
          <cell r="T1603">
            <v>0</v>
          </cell>
          <cell r="U1603">
            <v>0</v>
          </cell>
          <cell r="V1603">
            <v>0</v>
          </cell>
          <cell r="W1603">
            <v>0</v>
          </cell>
          <cell r="X1603">
            <v>0</v>
          </cell>
          <cell r="Y1603">
            <v>0</v>
          </cell>
          <cell r="Z1603">
            <v>0</v>
          </cell>
          <cell r="AA1603">
            <v>0</v>
          </cell>
          <cell r="AB1603">
            <v>0</v>
          </cell>
          <cell r="AC1603">
            <v>0</v>
          </cell>
          <cell r="AD1603">
            <v>0</v>
          </cell>
          <cell r="AE1603">
            <v>0</v>
          </cell>
          <cell r="AF1603">
            <v>0</v>
          </cell>
          <cell r="AG1603">
            <v>0</v>
          </cell>
          <cell r="AH1603">
            <v>0</v>
          </cell>
          <cell r="AI1603">
            <v>0</v>
          </cell>
          <cell r="AJ1603">
            <v>0</v>
          </cell>
          <cell r="AK1603">
            <v>0</v>
          </cell>
          <cell r="AL1603">
            <v>0</v>
          </cell>
          <cell r="AM1603">
            <v>0</v>
          </cell>
          <cell r="AN1603">
            <v>0</v>
          </cell>
          <cell r="AO1603">
            <v>0</v>
          </cell>
          <cell r="AP1603">
            <v>0</v>
          </cell>
          <cell r="AQ1603">
            <v>0</v>
          </cell>
          <cell r="AR1603">
            <v>0</v>
          </cell>
          <cell r="AS1603" t="e">
            <v>#REF!</v>
          </cell>
          <cell r="AU1603">
            <v>900369371</v>
          </cell>
          <cell r="AV1603" t="str">
            <v>DEL ESTE CENTRO COMERCIAL PROPIEDAD HORI</v>
          </cell>
          <cell r="AW1603">
            <v>0</v>
          </cell>
          <cell r="AX1603">
            <v>0</v>
          </cell>
          <cell r="AY1603">
            <v>0</v>
          </cell>
          <cell r="AZ1603">
            <v>4159746</v>
          </cell>
          <cell r="BA1603">
            <v>4159746</v>
          </cell>
          <cell r="BB1603">
            <v>0</v>
          </cell>
          <cell r="BC1603">
            <v>0</v>
          </cell>
          <cell r="BD1603">
            <v>0</v>
          </cell>
          <cell r="BE1603">
            <v>342400</v>
          </cell>
          <cell r="BF1603">
            <v>342400</v>
          </cell>
          <cell r="BG1603" t="str">
            <v/>
          </cell>
          <cell r="BH1603" t="str">
            <v/>
          </cell>
        </row>
        <row r="1604">
          <cell r="A1604" t="str">
            <v>3071-019</v>
          </cell>
          <cell r="B1604" t="str">
            <v xml:space="preserve">MD-CORPORACION RUTA N                             </v>
          </cell>
          <cell r="C1604">
            <v>0</v>
          </cell>
          <cell r="D1604">
            <v>4029540</v>
          </cell>
          <cell r="E1604">
            <v>4029540</v>
          </cell>
          <cell r="F1604">
            <v>4029540</v>
          </cell>
          <cell r="G1604">
            <v>11443540</v>
          </cell>
          <cell r="H1604">
            <v>4029540</v>
          </cell>
          <cell r="I1604">
            <v>4029540</v>
          </cell>
          <cell r="J1604">
            <v>4029540</v>
          </cell>
          <cell r="K1604">
            <v>4029540</v>
          </cell>
          <cell r="L1604">
            <v>4029540</v>
          </cell>
          <cell r="M1604">
            <v>4029540</v>
          </cell>
          <cell r="N1604">
            <v>4029540</v>
          </cell>
          <cell r="O1604">
            <v>51738940</v>
          </cell>
          <cell r="P1604">
            <v>133603</v>
          </cell>
          <cell r="Q1604">
            <v>2467045</v>
          </cell>
          <cell r="R1604">
            <v>1529043</v>
          </cell>
          <cell r="S1604">
            <v>2720807.51</v>
          </cell>
          <cell r="T1604">
            <v>1478405</v>
          </cell>
          <cell r="U1604">
            <v>2696833</v>
          </cell>
          <cell r="V1604">
            <v>2016728</v>
          </cell>
          <cell r="W1604">
            <v>2091367</v>
          </cell>
          <cell r="X1604">
            <v>2085952</v>
          </cell>
          <cell r="Y1604">
            <v>1968594</v>
          </cell>
          <cell r="Z1604">
            <v>1623117</v>
          </cell>
          <cell r="AA1604">
            <v>1752095</v>
          </cell>
          <cell r="AB1604">
            <v>22563589.509999998</v>
          </cell>
          <cell r="AC1604">
            <v>0</v>
          </cell>
          <cell r="AD1604">
            <v>0</v>
          </cell>
          <cell r="AE1604">
            <v>0</v>
          </cell>
          <cell r="AF1604">
            <v>0</v>
          </cell>
          <cell r="AG1604">
            <v>0</v>
          </cell>
          <cell r="AH1604">
            <v>0</v>
          </cell>
          <cell r="AI1604">
            <v>0</v>
          </cell>
          <cell r="AJ1604">
            <v>0</v>
          </cell>
          <cell r="AK1604">
            <v>0</v>
          </cell>
          <cell r="AL1604">
            <v>0</v>
          </cell>
          <cell r="AM1604">
            <v>0</v>
          </cell>
          <cell r="AN1604">
            <v>0</v>
          </cell>
          <cell r="AO1604">
            <v>4408316</v>
          </cell>
          <cell r="AP1604">
            <v>0</v>
          </cell>
          <cell r="AQ1604">
            <v>0</v>
          </cell>
          <cell r="AR1604">
            <v>0</v>
          </cell>
          <cell r="AS1604" t="e">
            <v>#REF!</v>
          </cell>
          <cell r="AU1604">
            <v>900323466</v>
          </cell>
          <cell r="AV1604" t="str">
            <v xml:space="preserve">CORPORACION RUTA N MEDELLIN             </v>
          </cell>
          <cell r="AW1604">
            <v>0</v>
          </cell>
          <cell r="AX1604">
            <v>0</v>
          </cell>
          <cell r="AY1604">
            <v>0</v>
          </cell>
          <cell r="AZ1604">
            <v>18535000</v>
          </cell>
          <cell r="BA1604">
            <v>18535000</v>
          </cell>
          <cell r="BB1604">
            <v>0</v>
          </cell>
          <cell r="BC1604">
            <v>0</v>
          </cell>
          <cell r="BD1604">
            <v>0</v>
          </cell>
          <cell r="BE1604">
            <v>13458036</v>
          </cell>
          <cell r="BF1604">
            <v>13458036</v>
          </cell>
          <cell r="BG1604" t="str">
            <v/>
          </cell>
          <cell r="BH1604">
            <v>0.43610459568750343</v>
          </cell>
        </row>
        <row r="1605">
          <cell r="A1605" t="str">
            <v>3071-020</v>
          </cell>
          <cell r="B1605" t="str">
            <v xml:space="preserve">MD-IBIS ALIANZA FIDUCIARI                         </v>
          </cell>
          <cell r="C1605">
            <v>5360000</v>
          </cell>
          <cell r="D1605">
            <v>5360000</v>
          </cell>
          <cell r="E1605">
            <v>5360000</v>
          </cell>
          <cell r="F1605">
            <v>5360000</v>
          </cell>
          <cell r="G1605">
            <v>5360000</v>
          </cell>
          <cell r="H1605">
            <v>5360000</v>
          </cell>
          <cell r="I1605">
            <v>5360000</v>
          </cell>
          <cell r="J1605">
            <v>5360000</v>
          </cell>
          <cell r="K1605">
            <v>5360000</v>
          </cell>
          <cell r="L1605">
            <v>5464000</v>
          </cell>
          <cell r="M1605">
            <v>5464000</v>
          </cell>
          <cell r="N1605">
            <v>5464000</v>
          </cell>
          <cell r="O1605">
            <v>64632000</v>
          </cell>
          <cell r="P1605">
            <v>2273637</v>
          </cell>
          <cell r="Q1605">
            <v>2876720</v>
          </cell>
          <cell r="R1605">
            <v>4246356</v>
          </cell>
          <cell r="S1605">
            <v>2447336.2000000002</v>
          </cell>
          <cell r="T1605">
            <v>2383409</v>
          </cell>
          <cell r="U1605">
            <v>2143907</v>
          </cell>
          <cell r="V1605">
            <v>2328969</v>
          </cell>
          <cell r="W1605">
            <v>2357941</v>
          </cell>
          <cell r="X1605">
            <v>1962096</v>
          </cell>
          <cell r="Y1605">
            <v>3442016</v>
          </cell>
          <cell r="Z1605">
            <v>2040786</v>
          </cell>
          <cell r="AA1605">
            <v>1440713</v>
          </cell>
          <cell r="AB1605">
            <v>29943886.199999999</v>
          </cell>
          <cell r="AC1605">
            <v>0</v>
          </cell>
          <cell r="AD1605">
            <v>0</v>
          </cell>
          <cell r="AE1605">
            <v>0</v>
          </cell>
          <cell r="AF1605">
            <v>0</v>
          </cell>
          <cell r="AG1605">
            <v>0</v>
          </cell>
          <cell r="AH1605">
            <v>0</v>
          </cell>
          <cell r="AI1605">
            <v>0</v>
          </cell>
          <cell r="AJ1605">
            <v>0</v>
          </cell>
          <cell r="AK1605">
            <v>0</v>
          </cell>
          <cell r="AL1605">
            <v>0</v>
          </cell>
          <cell r="AM1605">
            <v>0</v>
          </cell>
          <cell r="AN1605">
            <v>0</v>
          </cell>
          <cell r="AO1605">
            <v>5988544</v>
          </cell>
          <cell r="AP1605">
            <v>0</v>
          </cell>
          <cell r="AQ1605">
            <v>0</v>
          </cell>
          <cell r="AR1605">
            <v>0</v>
          </cell>
          <cell r="AS1605" t="e">
            <v>#REF!</v>
          </cell>
          <cell r="AU1605">
            <v>830053812</v>
          </cell>
          <cell r="AV1605" t="str">
            <v xml:space="preserve">ALIANZA FIDUCIARIA SA FIDEICOMISO HOTEL </v>
          </cell>
          <cell r="AW1605">
            <v>0</v>
          </cell>
          <cell r="AX1605">
            <v>0</v>
          </cell>
          <cell r="AY1605">
            <v>0</v>
          </cell>
          <cell r="AZ1605">
            <v>13056798</v>
          </cell>
          <cell r="BA1605">
            <v>13056798</v>
          </cell>
          <cell r="BB1605">
            <v>0</v>
          </cell>
          <cell r="BC1605">
            <v>0</v>
          </cell>
          <cell r="BD1605">
            <v>0</v>
          </cell>
          <cell r="BE1605">
            <v>11992158</v>
          </cell>
          <cell r="BF1605">
            <v>11992158</v>
          </cell>
          <cell r="BG1605" t="str">
            <v/>
          </cell>
          <cell r="BH1605">
            <v>0.46329815261789825</v>
          </cell>
        </row>
        <row r="1606">
          <cell r="A1606" t="str">
            <v>3071-021</v>
          </cell>
          <cell r="B1606" t="str">
            <v xml:space="preserve">MD-WHITNEY-POLITECNICO                            </v>
          </cell>
          <cell r="C1606">
            <v>0</v>
          </cell>
          <cell r="D1606">
            <v>239082</v>
          </cell>
          <cell r="E1606">
            <v>888824</v>
          </cell>
          <cell r="F1606">
            <v>888824</v>
          </cell>
          <cell r="G1606">
            <v>888824</v>
          </cell>
          <cell r="H1606">
            <v>888824</v>
          </cell>
          <cell r="I1606">
            <v>888824</v>
          </cell>
          <cell r="J1606">
            <v>888824</v>
          </cell>
          <cell r="K1606">
            <v>888824</v>
          </cell>
          <cell r="L1606">
            <v>888824</v>
          </cell>
          <cell r="M1606">
            <v>888824</v>
          </cell>
          <cell r="N1606">
            <v>888824</v>
          </cell>
          <cell r="O1606">
            <v>9127322</v>
          </cell>
          <cell r="P1606">
            <v>6800</v>
          </cell>
          <cell r="Q1606">
            <v>35211</v>
          </cell>
          <cell r="R1606">
            <v>71414</v>
          </cell>
          <cell r="S1606">
            <v>22197.99</v>
          </cell>
          <cell r="T1606">
            <v>32179</v>
          </cell>
          <cell r="U1606">
            <v>237285</v>
          </cell>
          <cell r="V1606">
            <v>135740</v>
          </cell>
          <cell r="W1606">
            <v>194061</v>
          </cell>
          <cell r="X1606">
            <v>184945</v>
          </cell>
          <cell r="Y1606">
            <v>241532</v>
          </cell>
          <cell r="Z1606">
            <v>105096</v>
          </cell>
          <cell r="AA1606">
            <v>237442</v>
          </cell>
          <cell r="AB1606">
            <v>1503902.99</v>
          </cell>
          <cell r="AC1606">
            <v>0</v>
          </cell>
          <cell r="AD1606">
            <v>0</v>
          </cell>
          <cell r="AE1606">
            <v>0</v>
          </cell>
          <cell r="AF1606">
            <v>0</v>
          </cell>
          <cell r="AG1606">
            <v>0</v>
          </cell>
          <cell r="AH1606">
            <v>0</v>
          </cell>
          <cell r="AI1606">
            <v>0</v>
          </cell>
          <cell r="AJ1606">
            <v>0</v>
          </cell>
          <cell r="AK1606">
            <v>0</v>
          </cell>
          <cell r="AL1606">
            <v>0</v>
          </cell>
          <cell r="AM1606">
            <v>0</v>
          </cell>
          <cell r="AN1606">
            <v>0</v>
          </cell>
          <cell r="AO1606">
            <v>0</v>
          </cell>
          <cell r="AP1606">
            <v>0</v>
          </cell>
          <cell r="AQ1606">
            <v>0</v>
          </cell>
          <cell r="AR1606">
            <v>0</v>
          </cell>
          <cell r="AS1606" t="e">
            <v>#REF!</v>
          </cell>
          <cell r="AU1606">
            <v>860078643</v>
          </cell>
          <cell r="AV1606" t="str">
            <v xml:space="preserve">POLITECNICO GRANCOLOMBIANO              </v>
          </cell>
          <cell r="AW1606">
            <v>0</v>
          </cell>
          <cell r="AX1606">
            <v>0</v>
          </cell>
          <cell r="AY1606">
            <v>0</v>
          </cell>
          <cell r="AZ1606">
            <v>0</v>
          </cell>
          <cell r="BA1606">
            <v>0</v>
          </cell>
          <cell r="BB1606">
            <v>0</v>
          </cell>
          <cell r="BC1606">
            <v>0</v>
          </cell>
          <cell r="BD1606">
            <v>0</v>
          </cell>
          <cell r="BE1606">
            <v>0</v>
          </cell>
          <cell r="BF1606">
            <v>0</v>
          </cell>
          <cell r="BG1606" t="str">
            <v/>
          </cell>
          <cell r="BH1606">
            <v>0.16476935841641174</v>
          </cell>
        </row>
        <row r="1607">
          <cell r="A1607" t="str">
            <v>3071-022</v>
          </cell>
          <cell r="B1607" t="str">
            <v xml:space="preserve">MD-EDUPARQUES SA                                  </v>
          </cell>
          <cell r="C1607">
            <v>2036150</v>
          </cell>
          <cell r="D1607">
            <v>2036150</v>
          </cell>
          <cell r="E1607">
            <v>2036150</v>
          </cell>
          <cell r="F1607">
            <v>2036150</v>
          </cell>
          <cell r="G1607">
            <v>2036150</v>
          </cell>
          <cell r="H1607">
            <v>2036150</v>
          </cell>
          <cell r="I1607">
            <v>2036150</v>
          </cell>
          <cell r="J1607">
            <v>2036150</v>
          </cell>
          <cell r="K1607">
            <v>2036150</v>
          </cell>
          <cell r="L1607">
            <v>2036150</v>
          </cell>
          <cell r="M1607">
            <v>2036150</v>
          </cell>
          <cell r="N1607">
            <v>2036150</v>
          </cell>
          <cell r="O1607">
            <v>24433800</v>
          </cell>
          <cell r="P1607">
            <v>1080922</v>
          </cell>
          <cell r="Q1607">
            <v>1248333</v>
          </cell>
          <cell r="R1607">
            <v>211446</v>
          </cell>
          <cell r="S1607">
            <v>604532.47</v>
          </cell>
          <cell r="T1607">
            <v>1274566</v>
          </cell>
          <cell r="U1607">
            <v>273092</v>
          </cell>
          <cell r="V1607">
            <v>1356701</v>
          </cell>
          <cell r="W1607">
            <v>306921</v>
          </cell>
          <cell r="X1607">
            <v>1649446</v>
          </cell>
          <cell r="Y1607">
            <v>564772</v>
          </cell>
          <cell r="Z1607">
            <v>1307324</v>
          </cell>
          <cell r="AA1607">
            <v>379208</v>
          </cell>
          <cell r="AB1607">
            <v>10257263.469999999</v>
          </cell>
          <cell r="AC1607">
            <v>0</v>
          </cell>
          <cell r="AD1607">
            <v>0</v>
          </cell>
          <cell r="AE1607">
            <v>0</v>
          </cell>
          <cell r="AF1607">
            <v>0</v>
          </cell>
          <cell r="AG1607">
            <v>0</v>
          </cell>
          <cell r="AH1607">
            <v>0</v>
          </cell>
          <cell r="AI1607">
            <v>0</v>
          </cell>
          <cell r="AJ1607">
            <v>0</v>
          </cell>
          <cell r="AK1607">
            <v>0</v>
          </cell>
          <cell r="AL1607">
            <v>0</v>
          </cell>
          <cell r="AM1607">
            <v>0</v>
          </cell>
          <cell r="AN1607">
            <v>0</v>
          </cell>
          <cell r="AO1607">
            <v>15963416</v>
          </cell>
          <cell r="AP1607">
            <v>0</v>
          </cell>
          <cell r="AQ1607">
            <v>0</v>
          </cell>
          <cell r="AR1607">
            <v>0</v>
          </cell>
          <cell r="AS1607" t="e">
            <v>#REF!</v>
          </cell>
          <cell r="AU1607" t="str">
            <v/>
          </cell>
          <cell r="AV1607" t="str">
            <v/>
          </cell>
          <cell r="AW1607">
            <v>0</v>
          </cell>
          <cell r="AX1607">
            <v>0</v>
          </cell>
          <cell r="AY1607">
            <v>0</v>
          </cell>
          <cell r="AZ1607">
            <v>0</v>
          </cell>
          <cell r="BA1607">
            <v>0</v>
          </cell>
          <cell r="BB1607">
            <v>0</v>
          </cell>
          <cell r="BC1607">
            <v>0</v>
          </cell>
          <cell r="BD1607">
            <v>0</v>
          </cell>
          <cell r="BE1607">
            <v>0</v>
          </cell>
          <cell r="BF1607">
            <v>0</v>
          </cell>
          <cell r="BG1607" t="str">
            <v/>
          </cell>
          <cell r="BH1607">
            <v>0.41979812677520478</v>
          </cell>
        </row>
        <row r="1608">
          <cell r="A1608" t="str">
            <v>3071-023</v>
          </cell>
          <cell r="B1608" t="str">
            <v xml:space="preserve">MD-CIFIN SA                                       </v>
          </cell>
          <cell r="C1608">
            <v>0</v>
          </cell>
          <cell r="D1608">
            <v>0</v>
          </cell>
          <cell r="E1608">
            <v>0</v>
          </cell>
          <cell r="F1608">
            <v>0</v>
          </cell>
          <cell r="G1608">
            <v>0</v>
          </cell>
          <cell r="H1608">
            <v>270000</v>
          </cell>
          <cell r="I1608">
            <v>0</v>
          </cell>
          <cell r="J1608">
            <v>270000</v>
          </cell>
          <cell r="K1608">
            <v>270000</v>
          </cell>
          <cell r="L1608">
            <v>270000</v>
          </cell>
          <cell r="M1608">
            <v>480000</v>
          </cell>
          <cell r="N1608">
            <v>480000</v>
          </cell>
          <cell r="O1608">
            <v>2040000</v>
          </cell>
          <cell r="P1608">
            <v>0</v>
          </cell>
          <cell r="Q1608">
            <v>0</v>
          </cell>
          <cell r="R1608">
            <v>0</v>
          </cell>
          <cell r="S1608">
            <v>0</v>
          </cell>
          <cell r="T1608">
            <v>112323</v>
          </cell>
          <cell r="U1608">
            <v>79118</v>
          </cell>
          <cell r="V1608">
            <v>8823</v>
          </cell>
          <cell r="W1608">
            <v>31785</v>
          </cell>
          <cell r="X1608">
            <v>80960</v>
          </cell>
          <cell r="Y1608">
            <v>57424</v>
          </cell>
          <cell r="Z1608">
            <v>52107</v>
          </cell>
          <cell r="AA1608">
            <v>1800</v>
          </cell>
          <cell r="AB1608">
            <v>424340</v>
          </cell>
          <cell r="AC1608">
            <v>0</v>
          </cell>
          <cell r="AD1608">
            <v>0</v>
          </cell>
          <cell r="AE1608">
            <v>0</v>
          </cell>
          <cell r="AF1608">
            <v>0</v>
          </cell>
          <cell r="AG1608">
            <v>0</v>
          </cell>
          <cell r="AH1608">
            <v>0</v>
          </cell>
          <cell r="AI1608">
            <v>0</v>
          </cell>
          <cell r="AJ1608">
            <v>0</v>
          </cell>
          <cell r="AK1608">
            <v>0</v>
          </cell>
          <cell r="AL1608">
            <v>0</v>
          </cell>
          <cell r="AM1608">
            <v>0</v>
          </cell>
          <cell r="AN1608">
            <v>0</v>
          </cell>
          <cell r="AO1608">
            <v>537600</v>
          </cell>
          <cell r="AP1608">
            <v>0</v>
          </cell>
          <cell r="AQ1608">
            <v>0</v>
          </cell>
          <cell r="AR1608">
            <v>0</v>
          </cell>
          <cell r="AS1608" t="e">
            <v>#REF!</v>
          </cell>
          <cell r="AU1608" t="str">
            <v/>
          </cell>
          <cell r="AV1608" t="str">
            <v/>
          </cell>
          <cell r="AW1608">
            <v>0</v>
          </cell>
          <cell r="AX1608">
            <v>0</v>
          </cell>
          <cell r="AY1608">
            <v>0</v>
          </cell>
          <cell r="AZ1608">
            <v>0</v>
          </cell>
          <cell r="BA1608">
            <v>0</v>
          </cell>
          <cell r="BB1608">
            <v>0</v>
          </cell>
          <cell r="BC1608">
            <v>0</v>
          </cell>
          <cell r="BD1608">
            <v>0</v>
          </cell>
          <cell r="BE1608">
            <v>0</v>
          </cell>
          <cell r="BF1608">
            <v>0</v>
          </cell>
          <cell r="BG1608" t="str">
            <v/>
          </cell>
          <cell r="BH1608">
            <v>0.20800980392156862</v>
          </cell>
        </row>
        <row r="1609">
          <cell r="A1609" t="str">
            <v>3081-007</v>
          </cell>
          <cell r="B1609" t="str">
            <v xml:space="preserve">MD-CARULLA VIVERO S.A.                            </v>
          </cell>
          <cell r="C1609">
            <v>0</v>
          </cell>
          <cell r="D1609">
            <v>0</v>
          </cell>
          <cell r="E1609">
            <v>0</v>
          </cell>
          <cell r="F1609">
            <v>0</v>
          </cell>
          <cell r="G1609">
            <v>0</v>
          </cell>
          <cell r="H1609">
            <v>0</v>
          </cell>
          <cell r="I1609">
            <v>0</v>
          </cell>
          <cell r="J1609">
            <v>0</v>
          </cell>
          <cell r="K1609">
            <v>0</v>
          </cell>
          <cell r="L1609">
            <v>0</v>
          </cell>
          <cell r="M1609">
            <v>0</v>
          </cell>
          <cell r="N1609">
            <v>0</v>
          </cell>
          <cell r="O1609">
            <v>0</v>
          </cell>
          <cell r="P1609">
            <v>0</v>
          </cell>
          <cell r="Q1609">
            <v>0</v>
          </cell>
          <cell r="R1609">
            <v>0</v>
          </cell>
          <cell r="S1609">
            <v>0</v>
          </cell>
          <cell r="T1609">
            <v>0</v>
          </cell>
          <cell r="U1609">
            <v>0</v>
          </cell>
          <cell r="V1609">
            <v>0</v>
          </cell>
          <cell r="W1609">
            <v>0</v>
          </cell>
          <cell r="X1609">
            <v>0</v>
          </cell>
          <cell r="Y1609">
            <v>0</v>
          </cell>
          <cell r="Z1609">
            <v>0</v>
          </cell>
          <cell r="AA1609">
            <v>0</v>
          </cell>
          <cell r="AB1609">
            <v>0</v>
          </cell>
          <cell r="AC1609">
            <v>0</v>
          </cell>
          <cell r="AD1609">
            <v>0</v>
          </cell>
          <cell r="AE1609">
            <v>0</v>
          </cell>
          <cell r="AF1609">
            <v>0</v>
          </cell>
          <cell r="AG1609">
            <v>0</v>
          </cell>
          <cell r="AH1609">
            <v>0</v>
          </cell>
          <cell r="AI1609">
            <v>0</v>
          </cell>
          <cell r="AJ1609">
            <v>0</v>
          </cell>
          <cell r="AK1609">
            <v>0</v>
          </cell>
          <cell r="AL1609">
            <v>0</v>
          </cell>
          <cell r="AM1609">
            <v>0</v>
          </cell>
          <cell r="AN1609">
            <v>0</v>
          </cell>
          <cell r="AO1609">
            <v>0</v>
          </cell>
          <cell r="AP1609">
            <v>0</v>
          </cell>
          <cell r="AQ1609">
            <v>0</v>
          </cell>
          <cell r="AR1609">
            <v>0</v>
          </cell>
          <cell r="AS1609" t="e">
            <v>#REF!</v>
          </cell>
          <cell r="AU1609" t="str">
            <v/>
          </cell>
          <cell r="AV1609" t="str">
            <v/>
          </cell>
          <cell r="AW1609">
            <v>0</v>
          </cell>
          <cell r="AX1609">
            <v>0</v>
          </cell>
          <cell r="AY1609">
            <v>0</v>
          </cell>
          <cell r="AZ1609">
            <v>0</v>
          </cell>
          <cell r="BA1609">
            <v>0</v>
          </cell>
          <cell r="BB1609">
            <v>34500</v>
          </cell>
          <cell r="BC1609">
            <v>0</v>
          </cell>
          <cell r="BD1609">
            <v>0</v>
          </cell>
          <cell r="BE1609">
            <v>0</v>
          </cell>
          <cell r="BF1609">
            <v>34500</v>
          </cell>
          <cell r="BG1609" t="str">
            <v/>
          </cell>
          <cell r="BH1609" t="str">
            <v/>
          </cell>
        </row>
        <row r="1610">
          <cell r="A1610" t="str">
            <v>3081-035</v>
          </cell>
          <cell r="B1610" t="str">
            <v xml:space="preserve">MD-INMOBILIARIA OLAYA                             </v>
          </cell>
          <cell r="C1610">
            <v>0</v>
          </cell>
          <cell r="D1610">
            <v>0</v>
          </cell>
          <cell r="E1610">
            <v>0</v>
          </cell>
          <cell r="F1610">
            <v>0</v>
          </cell>
          <cell r="G1610">
            <v>0</v>
          </cell>
          <cell r="H1610">
            <v>0</v>
          </cell>
          <cell r="I1610">
            <v>0</v>
          </cell>
          <cell r="J1610">
            <v>0</v>
          </cell>
          <cell r="K1610">
            <v>0</v>
          </cell>
          <cell r="L1610">
            <v>0</v>
          </cell>
          <cell r="M1610">
            <v>0</v>
          </cell>
          <cell r="N1610">
            <v>0</v>
          </cell>
          <cell r="O1610">
            <v>0</v>
          </cell>
          <cell r="P1610">
            <v>0</v>
          </cell>
          <cell r="Q1610">
            <v>0</v>
          </cell>
          <cell r="R1610">
            <v>0</v>
          </cell>
          <cell r="S1610">
            <v>0</v>
          </cell>
          <cell r="T1610">
            <v>0</v>
          </cell>
          <cell r="U1610">
            <v>0</v>
          </cell>
          <cell r="V1610">
            <v>0</v>
          </cell>
          <cell r="W1610">
            <v>0</v>
          </cell>
          <cell r="X1610">
            <v>0</v>
          </cell>
          <cell r="Y1610">
            <v>0</v>
          </cell>
          <cell r="Z1610">
            <v>0</v>
          </cell>
          <cell r="AA1610">
            <v>0</v>
          </cell>
          <cell r="AB1610">
            <v>0</v>
          </cell>
          <cell r="AC1610">
            <v>0</v>
          </cell>
          <cell r="AD1610">
            <v>0</v>
          </cell>
          <cell r="AE1610">
            <v>0</v>
          </cell>
          <cell r="AF1610">
            <v>0</v>
          </cell>
          <cell r="AG1610">
            <v>0</v>
          </cell>
          <cell r="AH1610">
            <v>0</v>
          </cell>
          <cell r="AI1610">
            <v>0</v>
          </cell>
          <cell r="AJ1610">
            <v>0</v>
          </cell>
          <cell r="AK1610">
            <v>0</v>
          </cell>
          <cell r="AL1610">
            <v>0</v>
          </cell>
          <cell r="AM1610">
            <v>0</v>
          </cell>
          <cell r="AN1610">
            <v>0</v>
          </cell>
          <cell r="AO1610">
            <v>0</v>
          </cell>
          <cell r="AP1610">
            <v>0</v>
          </cell>
          <cell r="AQ1610">
            <v>0</v>
          </cell>
          <cell r="AR1610">
            <v>0</v>
          </cell>
          <cell r="AS1610" t="e">
            <v>#REF!</v>
          </cell>
          <cell r="AU1610" t="str">
            <v/>
          </cell>
          <cell r="AV1610" t="str">
            <v/>
          </cell>
          <cell r="AW1610">
            <v>0</v>
          </cell>
          <cell r="AX1610">
            <v>0</v>
          </cell>
          <cell r="AY1610">
            <v>3588000</v>
          </cell>
          <cell r="AZ1610">
            <v>0</v>
          </cell>
          <cell r="BA1610">
            <v>3588000</v>
          </cell>
          <cell r="BB1610">
            <v>0</v>
          </cell>
          <cell r="BC1610">
            <v>0</v>
          </cell>
          <cell r="BD1610">
            <v>0</v>
          </cell>
          <cell r="BE1610">
            <v>0</v>
          </cell>
          <cell r="BF1610">
            <v>0</v>
          </cell>
          <cell r="BG1610" t="str">
            <v/>
          </cell>
          <cell r="BH1610" t="str">
            <v/>
          </cell>
        </row>
        <row r="1611">
          <cell r="A1611" t="str">
            <v>3081-045</v>
          </cell>
          <cell r="B1611" t="str">
            <v xml:space="preserve">MD-PTO SECO CENTRO EMPRES                         </v>
          </cell>
          <cell r="C1611">
            <v>0</v>
          </cell>
          <cell r="D1611">
            <v>0</v>
          </cell>
          <cell r="E1611">
            <v>0</v>
          </cell>
          <cell r="F1611">
            <v>0</v>
          </cell>
          <cell r="G1611">
            <v>0</v>
          </cell>
          <cell r="H1611">
            <v>0</v>
          </cell>
          <cell r="I1611">
            <v>0</v>
          </cell>
          <cell r="J1611">
            <v>0</v>
          </cell>
          <cell r="K1611">
            <v>0</v>
          </cell>
          <cell r="L1611">
            <v>0</v>
          </cell>
          <cell r="M1611">
            <v>0</v>
          </cell>
          <cell r="N1611">
            <v>0</v>
          </cell>
          <cell r="O1611">
            <v>0</v>
          </cell>
          <cell r="P1611">
            <v>0</v>
          </cell>
          <cell r="Q1611">
            <v>0</v>
          </cell>
          <cell r="R1611">
            <v>0</v>
          </cell>
          <cell r="S1611">
            <v>0</v>
          </cell>
          <cell r="T1611">
            <v>0</v>
          </cell>
          <cell r="U1611">
            <v>0</v>
          </cell>
          <cell r="V1611">
            <v>0</v>
          </cell>
          <cell r="W1611">
            <v>0</v>
          </cell>
          <cell r="X1611">
            <v>0</v>
          </cell>
          <cell r="Y1611">
            <v>0</v>
          </cell>
          <cell r="Z1611">
            <v>0</v>
          </cell>
          <cell r="AA1611">
            <v>0</v>
          </cell>
          <cell r="AB1611">
            <v>0</v>
          </cell>
          <cell r="AC1611">
            <v>0</v>
          </cell>
          <cell r="AD1611">
            <v>0</v>
          </cell>
          <cell r="AE1611">
            <v>0</v>
          </cell>
          <cell r="AF1611">
            <v>0</v>
          </cell>
          <cell r="AG1611">
            <v>0</v>
          </cell>
          <cell r="AH1611">
            <v>0</v>
          </cell>
          <cell r="AI1611">
            <v>0</v>
          </cell>
          <cell r="AJ1611">
            <v>0</v>
          </cell>
          <cell r="AK1611">
            <v>0</v>
          </cell>
          <cell r="AL1611">
            <v>0</v>
          </cell>
          <cell r="AM1611">
            <v>0</v>
          </cell>
          <cell r="AN1611">
            <v>0</v>
          </cell>
          <cell r="AO1611">
            <v>0</v>
          </cell>
          <cell r="AP1611">
            <v>0</v>
          </cell>
          <cell r="AQ1611">
            <v>0</v>
          </cell>
          <cell r="AR1611">
            <v>0</v>
          </cell>
          <cell r="AS1611" t="e">
            <v>#REF!</v>
          </cell>
          <cell r="AU1611" t="str">
            <v/>
          </cell>
          <cell r="AV1611" t="str">
            <v/>
          </cell>
          <cell r="AW1611">
            <v>0</v>
          </cell>
          <cell r="AX1611">
            <v>0</v>
          </cell>
          <cell r="AY1611">
            <v>0</v>
          </cell>
          <cell r="AZ1611">
            <v>521711</v>
          </cell>
          <cell r="BA1611">
            <v>521711</v>
          </cell>
          <cell r="BB1611">
            <v>0</v>
          </cell>
          <cell r="BC1611">
            <v>0</v>
          </cell>
          <cell r="BD1611">
            <v>0</v>
          </cell>
          <cell r="BE1611">
            <v>433491</v>
          </cell>
          <cell r="BF1611">
            <v>433491</v>
          </cell>
          <cell r="BG1611" t="str">
            <v/>
          </cell>
          <cell r="BH1611" t="str">
            <v/>
          </cell>
        </row>
        <row r="1612">
          <cell r="A1612" t="str">
            <v>3081-050</v>
          </cell>
          <cell r="B1612" t="str">
            <v xml:space="preserve">MD-PTO SECO                                       </v>
          </cell>
          <cell r="C1612">
            <v>0</v>
          </cell>
          <cell r="D1612">
            <v>0</v>
          </cell>
          <cell r="E1612">
            <v>0</v>
          </cell>
          <cell r="F1612">
            <v>0</v>
          </cell>
          <cell r="G1612">
            <v>0</v>
          </cell>
          <cell r="H1612">
            <v>0</v>
          </cell>
          <cell r="I1612">
            <v>0</v>
          </cell>
          <cell r="J1612">
            <v>0</v>
          </cell>
          <cell r="K1612">
            <v>0</v>
          </cell>
          <cell r="L1612">
            <v>0</v>
          </cell>
          <cell r="M1612">
            <v>0</v>
          </cell>
          <cell r="N1612">
            <v>0</v>
          </cell>
          <cell r="O1612">
            <v>0</v>
          </cell>
          <cell r="P1612">
            <v>0</v>
          </cell>
          <cell r="Q1612">
            <v>0</v>
          </cell>
          <cell r="R1612">
            <v>0</v>
          </cell>
          <cell r="S1612">
            <v>0</v>
          </cell>
          <cell r="T1612">
            <v>0</v>
          </cell>
          <cell r="U1612">
            <v>0</v>
          </cell>
          <cell r="V1612">
            <v>0</v>
          </cell>
          <cell r="W1612">
            <v>0</v>
          </cell>
          <cell r="X1612">
            <v>0</v>
          </cell>
          <cell r="Y1612">
            <v>0</v>
          </cell>
          <cell r="Z1612">
            <v>0</v>
          </cell>
          <cell r="AA1612">
            <v>0</v>
          </cell>
          <cell r="AB1612">
            <v>0</v>
          </cell>
          <cell r="AC1612">
            <v>0</v>
          </cell>
          <cell r="AD1612">
            <v>0</v>
          </cell>
          <cell r="AE1612">
            <v>0</v>
          </cell>
          <cell r="AF1612">
            <v>0</v>
          </cell>
          <cell r="AG1612">
            <v>0</v>
          </cell>
          <cell r="AH1612">
            <v>0</v>
          </cell>
          <cell r="AI1612">
            <v>0</v>
          </cell>
          <cell r="AJ1612">
            <v>0</v>
          </cell>
          <cell r="AK1612">
            <v>0</v>
          </cell>
          <cell r="AL1612">
            <v>0</v>
          </cell>
          <cell r="AM1612">
            <v>0</v>
          </cell>
          <cell r="AN1612">
            <v>0</v>
          </cell>
          <cell r="AO1612">
            <v>0</v>
          </cell>
          <cell r="AP1612">
            <v>0</v>
          </cell>
          <cell r="AQ1612">
            <v>0</v>
          </cell>
          <cell r="AR1612">
            <v>0</v>
          </cell>
          <cell r="AS1612" t="e">
            <v>#REF!</v>
          </cell>
          <cell r="AU1612" t="str">
            <v/>
          </cell>
          <cell r="AV1612" t="str">
            <v/>
          </cell>
          <cell r="AW1612">
            <v>0</v>
          </cell>
          <cell r="AX1612">
            <v>0</v>
          </cell>
          <cell r="AY1612">
            <v>0</v>
          </cell>
          <cell r="AZ1612">
            <v>211200</v>
          </cell>
          <cell r="BA1612">
            <v>211200</v>
          </cell>
          <cell r="BB1612">
            <v>0</v>
          </cell>
          <cell r="BC1612">
            <v>0</v>
          </cell>
          <cell r="BD1612">
            <v>0</v>
          </cell>
          <cell r="BE1612">
            <v>0</v>
          </cell>
          <cell r="BF1612">
            <v>0</v>
          </cell>
          <cell r="BG1612" t="str">
            <v/>
          </cell>
          <cell r="BH1612" t="str">
            <v/>
          </cell>
        </row>
        <row r="1613">
          <cell r="A1613" t="str">
            <v>3081-056</v>
          </cell>
          <cell r="B1613" t="str">
            <v xml:space="preserve">MD-WHITNEY COLOMBIA MEDEL                         </v>
          </cell>
          <cell r="C1613">
            <v>0</v>
          </cell>
          <cell r="D1613">
            <v>0</v>
          </cell>
          <cell r="E1613">
            <v>0</v>
          </cell>
          <cell r="F1613">
            <v>0</v>
          </cell>
          <cell r="G1613">
            <v>0</v>
          </cell>
          <cell r="H1613">
            <v>0</v>
          </cell>
          <cell r="I1613">
            <v>0</v>
          </cell>
          <cell r="J1613">
            <v>0</v>
          </cell>
          <cell r="K1613">
            <v>0</v>
          </cell>
          <cell r="L1613">
            <v>0</v>
          </cell>
          <cell r="M1613">
            <v>0</v>
          </cell>
          <cell r="N1613">
            <v>0</v>
          </cell>
          <cell r="O1613">
            <v>0</v>
          </cell>
          <cell r="P1613">
            <v>0</v>
          </cell>
          <cell r="Q1613">
            <v>0</v>
          </cell>
          <cell r="R1613">
            <v>0</v>
          </cell>
          <cell r="S1613">
            <v>0</v>
          </cell>
          <cell r="T1613">
            <v>0</v>
          </cell>
          <cell r="U1613">
            <v>0</v>
          </cell>
          <cell r="V1613">
            <v>0</v>
          </cell>
          <cell r="W1613">
            <v>0</v>
          </cell>
          <cell r="X1613">
            <v>0</v>
          </cell>
          <cell r="Y1613">
            <v>0</v>
          </cell>
          <cell r="Z1613">
            <v>0</v>
          </cell>
          <cell r="AA1613">
            <v>0</v>
          </cell>
          <cell r="AB1613">
            <v>0</v>
          </cell>
          <cell r="AC1613">
            <v>0</v>
          </cell>
          <cell r="AD1613">
            <v>0</v>
          </cell>
          <cell r="AE1613">
            <v>0</v>
          </cell>
          <cell r="AF1613">
            <v>0</v>
          </cell>
          <cell r="AG1613">
            <v>0</v>
          </cell>
          <cell r="AH1613">
            <v>0</v>
          </cell>
          <cell r="AI1613">
            <v>0</v>
          </cell>
          <cell r="AJ1613">
            <v>0</v>
          </cell>
          <cell r="AK1613">
            <v>0</v>
          </cell>
          <cell r="AL1613">
            <v>0</v>
          </cell>
          <cell r="AM1613">
            <v>0</v>
          </cell>
          <cell r="AN1613">
            <v>0</v>
          </cell>
          <cell r="AO1613">
            <v>0</v>
          </cell>
          <cell r="AP1613">
            <v>0</v>
          </cell>
          <cell r="AQ1613">
            <v>0</v>
          </cell>
          <cell r="AR1613">
            <v>0</v>
          </cell>
          <cell r="AS1613" t="e">
            <v>#REF!</v>
          </cell>
          <cell r="AU1613">
            <v>860078643</v>
          </cell>
          <cell r="AV1613" t="str">
            <v xml:space="preserve">POLITECNICO GRANCOLOMBIANO              </v>
          </cell>
          <cell r="AW1613">
            <v>0</v>
          </cell>
          <cell r="AX1613">
            <v>0</v>
          </cell>
          <cell r="AY1613">
            <v>0</v>
          </cell>
          <cell r="AZ1613">
            <v>0</v>
          </cell>
          <cell r="BA1613">
            <v>0</v>
          </cell>
          <cell r="BB1613">
            <v>0</v>
          </cell>
          <cell r="BC1613">
            <v>0</v>
          </cell>
          <cell r="BD1613">
            <v>0</v>
          </cell>
          <cell r="BE1613">
            <v>0</v>
          </cell>
          <cell r="BF1613">
            <v>0</v>
          </cell>
          <cell r="BG1613" t="str">
            <v/>
          </cell>
          <cell r="BH1613" t="str">
            <v/>
          </cell>
        </row>
        <row r="1614">
          <cell r="A1614" t="str">
            <v>3081-057</v>
          </cell>
          <cell r="B1614" t="str">
            <v xml:space="preserve">MD-CC SANTA FE MEDELLIN                           </v>
          </cell>
          <cell r="C1614">
            <v>0</v>
          </cell>
          <cell r="D1614">
            <v>0</v>
          </cell>
          <cell r="E1614">
            <v>0</v>
          </cell>
          <cell r="F1614">
            <v>0</v>
          </cell>
          <cell r="G1614">
            <v>0</v>
          </cell>
          <cell r="H1614">
            <v>0</v>
          </cell>
          <cell r="I1614">
            <v>0</v>
          </cell>
          <cell r="J1614">
            <v>0</v>
          </cell>
          <cell r="K1614">
            <v>0</v>
          </cell>
          <cell r="L1614">
            <v>0</v>
          </cell>
          <cell r="M1614">
            <v>0</v>
          </cell>
          <cell r="N1614">
            <v>0</v>
          </cell>
          <cell r="O1614">
            <v>0</v>
          </cell>
          <cell r="P1614">
            <v>0</v>
          </cell>
          <cell r="Q1614">
            <v>0</v>
          </cell>
          <cell r="R1614">
            <v>0</v>
          </cell>
          <cell r="S1614">
            <v>0</v>
          </cell>
          <cell r="T1614">
            <v>0</v>
          </cell>
          <cell r="U1614">
            <v>0</v>
          </cell>
          <cell r="V1614">
            <v>0</v>
          </cell>
          <cell r="W1614">
            <v>0</v>
          </cell>
          <cell r="X1614">
            <v>0</v>
          </cell>
          <cell r="Y1614">
            <v>0</v>
          </cell>
          <cell r="Z1614">
            <v>0</v>
          </cell>
          <cell r="AA1614">
            <v>0</v>
          </cell>
          <cell r="AB1614">
            <v>0</v>
          </cell>
          <cell r="AC1614">
            <v>0</v>
          </cell>
          <cell r="AD1614">
            <v>0</v>
          </cell>
          <cell r="AE1614">
            <v>0</v>
          </cell>
          <cell r="AF1614">
            <v>0</v>
          </cell>
          <cell r="AG1614">
            <v>0</v>
          </cell>
          <cell r="AH1614">
            <v>0</v>
          </cell>
          <cell r="AI1614">
            <v>0</v>
          </cell>
          <cell r="AJ1614">
            <v>0</v>
          </cell>
          <cell r="AK1614">
            <v>0</v>
          </cell>
          <cell r="AL1614">
            <v>0</v>
          </cell>
          <cell r="AM1614">
            <v>0</v>
          </cell>
          <cell r="AN1614">
            <v>0</v>
          </cell>
          <cell r="AO1614">
            <v>0</v>
          </cell>
          <cell r="AP1614">
            <v>0</v>
          </cell>
          <cell r="AQ1614">
            <v>0</v>
          </cell>
          <cell r="AR1614">
            <v>0</v>
          </cell>
          <cell r="AS1614" t="e">
            <v>#REF!</v>
          </cell>
          <cell r="AU1614">
            <v>900351744</v>
          </cell>
          <cell r="AV1614" t="str">
            <v xml:space="preserve">CENTRO COMERCIAL SANTAFE                </v>
          </cell>
          <cell r="AW1614">
            <v>0</v>
          </cell>
          <cell r="AX1614">
            <v>0</v>
          </cell>
          <cell r="AY1614">
            <v>0</v>
          </cell>
          <cell r="AZ1614">
            <v>0</v>
          </cell>
          <cell r="BA1614">
            <v>0</v>
          </cell>
          <cell r="BB1614">
            <v>0</v>
          </cell>
          <cell r="BC1614">
            <v>0</v>
          </cell>
          <cell r="BD1614">
            <v>0</v>
          </cell>
          <cell r="BE1614">
            <v>0</v>
          </cell>
          <cell r="BF1614">
            <v>0</v>
          </cell>
          <cell r="BG1614" t="str">
            <v/>
          </cell>
          <cell r="BH1614" t="str">
            <v/>
          </cell>
        </row>
        <row r="1615">
          <cell r="A1615" t="str">
            <v>3081-058</v>
          </cell>
          <cell r="B1615" t="str">
            <v xml:space="preserve">MD-CC SANTA FE MEDELLIN                           </v>
          </cell>
          <cell r="C1615">
            <v>0</v>
          </cell>
          <cell r="D1615">
            <v>0</v>
          </cell>
          <cell r="E1615">
            <v>0</v>
          </cell>
          <cell r="F1615">
            <v>0</v>
          </cell>
          <cell r="G1615">
            <v>0</v>
          </cell>
          <cell r="H1615">
            <v>0</v>
          </cell>
          <cell r="I1615">
            <v>0</v>
          </cell>
          <cell r="J1615">
            <v>0</v>
          </cell>
          <cell r="K1615">
            <v>0</v>
          </cell>
          <cell r="L1615">
            <v>0</v>
          </cell>
          <cell r="M1615">
            <v>0</v>
          </cell>
          <cell r="N1615">
            <v>0</v>
          </cell>
          <cell r="O1615">
            <v>0</v>
          </cell>
          <cell r="P1615">
            <v>0</v>
          </cell>
          <cell r="Q1615">
            <v>0</v>
          </cell>
          <cell r="R1615">
            <v>0</v>
          </cell>
          <cell r="S1615">
            <v>0</v>
          </cell>
          <cell r="T1615">
            <v>0</v>
          </cell>
          <cell r="U1615">
            <v>0</v>
          </cell>
          <cell r="V1615">
            <v>0</v>
          </cell>
          <cell r="W1615">
            <v>0</v>
          </cell>
          <cell r="X1615">
            <v>0</v>
          </cell>
          <cell r="Y1615">
            <v>0</v>
          </cell>
          <cell r="Z1615">
            <v>0</v>
          </cell>
          <cell r="AA1615">
            <v>0</v>
          </cell>
          <cell r="AB1615">
            <v>0</v>
          </cell>
          <cell r="AC1615">
            <v>0</v>
          </cell>
          <cell r="AD1615">
            <v>0</v>
          </cell>
          <cell r="AE1615">
            <v>0</v>
          </cell>
          <cell r="AF1615">
            <v>0</v>
          </cell>
          <cell r="AG1615">
            <v>0</v>
          </cell>
          <cell r="AH1615">
            <v>0</v>
          </cell>
          <cell r="AI1615">
            <v>0</v>
          </cell>
          <cell r="AJ1615">
            <v>0</v>
          </cell>
          <cell r="AK1615">
            <v>0</v>
          </cell>
          <cell r="AL1615">
            <v>0</v>
          </cell>
          <cell r="AM1615">
            <v>0</v>
          </cell>
          <cell r="AN1615">
            <v>0</v>
          </cell>
          <cell r="AO1615">
            <v>0</v>
          </cell>
          <cell r="AP1615">
            <v>0</v>
          </cell>
          <cell r="AQ1615">
            <v>0</v>
          </cell>
          <cell r="AR1615">
            <v>0</v>
          </cell>
          <cell r="AS1615" t="e">
            <v>#REF!</v>
          </cell>
          <cell r="AU1615">
            <v>900351744</v>
          </cell>
          <cell r="AV1615" t="str">
            <v xml:space="preserve">CENTRO COMERCIAL SANTAFE                </v>
          </cell>
          <cell r="AW1615">
            <v>0</v>
          </cell>
          <cell r="AX1615">
            <v>0</v>
          </cell>
          <cell r="AY1615">
            <v>0</v>
          </cell>
          <cell r="AZ1615">
            <v>0</v>
          </cell>
          <cell r="BA1615">
            <v>0</v>
          </cell>
          <cell r="BB1615">
            <v>0</v>
          </cell>
          <cell r="BC1615">
            <v>0</v>
          </cell>
          <cell r="BD1615">
            <v>0</v>
          </cell>
          <cell r="BE1615">
            <v>0</v>
          </cell>
          <cell r="BF1615">
            <v>0</v>
          </cell>
          <cell r="BG1615" t="str">
            <v/>
          </cell>
          <cell r="BH1615" t="str">
            <v/>
          </cell>
        </row>
        <row r="1616">
          <cell r="A1616" t="str">
            <v>3081-059</v>
          </cell>
          <cell r="B1616" t="str">
            <v xml:space="preserve">RIONEG-AVIANCA AEROP JOSE                         </v>
          </cell>
          <cell r="C1616">
            <v>0</v>
          </cell>
          <cell r="D1616">
            <v>0</v>
          </cell>
          <cell r="E1616">
            <v>0</v>
          </cell>
          <cell r="F1616">
            <v>0</v>
          </cell>
          <cell r="G1616">
            <v>0</v>
          </cell>
          <cell r="H1616">
            <v>0</v>
          </cell>
          <cell r="I1616">
            <v>0</v>
          </cell>
          <cell r="J1616">
            <v>0</v>
          </cell>
          <cell r="K1616">
            <v>0</v>
          </cell>
          <cell r="L1616">
            <v>0</v>
          </cell>
          <cell r="M1616">
            <v>0</v>
          </cell>
          <cell r="N1616">
            <v>0</v>
          </cell>
          <cell r="O1616">
            <v>0</v>
          </cell>
          <cell r="P1616">
            <v>0</v>
          </cell>
          <cell r="Q1616">
            <v>0</v>
          </cell>
          <cell r="R1616">
            <v>0</v>
          </cell>
          <cell r="S1616">
            <v>0</v>
          </cell>
          <cell r="T1616">
            <v>0</v>
          </cell>
          <cell r="U1616">
            <v>0</v>
          </cell>
          <cell r="V1616">
            <v>0</v>
          </cell>
          <cell r="W1616">
            <v>0</v>
          </cell>
          <cell r="X1616">
            <v>0</v>
          </cell>
          <cell r="Y1616">
            <v>0</v>
          </cell>
          <cell r="Z1616">
            <v>0</v>
          </cell>
          <cell r="AA1616">
            <v>0</v>
          </cell>
          <cell r="AB1616">
            <v>0</v>
          </cell>
          <cell r="AC1616">
            <v>0</v>
          </cell>
          <cell r="AD1616">
            <v>0</v>
          </cell>
          <cell r="AE1616">
            <v>0</v>
          </cell>
          <cell r="AF1616">
            <v>0</v>
          </cell>
          <cell r="AG1616">
            <v>0</v>
          </cell>
          <cell r="AH1616">
            <v>0</v>
          </cell>
          <cell r="AI1616">
            <v>0</v>
          </cell>
          <cell r="AJ1616">
            <v>0</v>
          </cell>
          <cell r="AK1616">
            <v>0</v>
          </cell>
          <cell r="AL1616">
            <v>0</v>
          </cell>
          <cell r="AM1616">
            <v>0</v>
          </cell>
          <cell r="AN1616">
            <v>0</v>
          </cell>
          <cell r="AO1616">
            <v>0</v>
          </cell>
          <cell r="AP1616">
            <v>0</v>
          </cell>
          <cell r="AQ1616">
            <v>0</v>
          </cell>
          <cell r="AR1616">
            <v>0</v>
          </cell>
          <cell r="AS1616" t="e">
            <v>#REF!</v>
          </cell>
          <cell r="AU1616">
            <v>890912462</v>
          </cell>
          <cell r="AV1616" t="str">
            <v xml:space="preserve">TAMPA CARGO S.A.                        </v>
          </cell>
          <cell r="AW1616">
            <v>0</v>
          </cell>
          <cell r="AX1616">
            <v>0</v>
          </cell>
          <cell r="AY1616">
            <v>0</v>
          </cell>
          <cell r="AZ1616">
            <v>0</v>
          </cell>
          <cell r="BA1616">
            <v>0</v>
          </cell>
          <cell r="BB1616">
            <v>0</v>
          </cell>
          <cell r="BC1616">
            <v>0</v>
          </cell>
          <cell r="BD1616">
            <v>0</v>
          </cell>
          <cell r="BE1616">
            <v>0</v>
          </cell>
          <cell r="BF1616">
            <v>0</v>
          </cell>
          <cell r="BG1616" t="str">
            <v/>
          </cell>
          <cell r="BH1616" t="str">
            <v/>
          </cell>
        </row>
        <row r="1617">
          <cell r="A1617" t="str">
            <v>3081-060</v>
          </cell>
          <cell r="B1617" t="str">
            <v xml:space="preserve">MD-HOTEL IBIS ALIANZ FIDU                         </v>
          </cell>
          <cell r="C1617">
            <v>0</v>
          </cell>
          <cell r="D1617">
            <v>0</v>
          </cell>
          <cell r="E1617">
            <v>0</v>
          </cell>
          <cell r="F1617">
            <v>0</v>
          </cell>
          <cell r="G1617">
            <v>0</v>
          </cell>
          <cell r="H1617">
            <v>0</v>
          </cell>
          <cell r="I1617">
            <v>0</v>
          </cell>
          <cell r="J1617">
            <v>0</v>
          </cell>
          <cell r="K1617">
            <v>0</v>
          </cell>
          <cell r="L1617">
            <v>0</v>
          </cell>
          <cell r="M1617">
            <v>0</v>
          </cell>
          <cell r="N1617">
            <v>0</v>
          </cell>
          <cell r="O1617">
            <v>0</v>
          </cell>
          <cell r="P1617">
            <v>0</v>
          </cell>
          <cell r="Q1617">
            <v>0</v>
          </cell>
          <cell r="R1617">
            <v>0</v>
          </cell>
          <cell r="S1617">
            <v>0</v>
          </cell>
          <cell r="T1617">
            <v>0</v>
          </cell>
          <cell r="U1617">
            <v>0</v>
          </cell>
          <cell r="V1617">
            <v>0</v>
          </cell>
          <cell r="W1617">
            <v>0</v>
          </cell>
          <cell r="X1617">
            <v>0</v>
          </cell>
          <cell r="Y1617">
            <v>0</v>
          </cell>
          <cell r="Z1617">
            <v>0</v>
          </cell>
          <cell r="AA1617">
            <v>0</v>
          </cell>
          <cell r="AB1617">
            <v>0</v>
          </cell>
          <cell r="AC1617">
            <v>0</v>
          </cell>
          <cell r="AD1617">
            <v>0</v>
          </cell>
          <cell r="AE1617">
            <v>0</v>
          </cell>
          <cell r="AF1617">
            <v>0</v>
          </cell>
          <cell r="AG1617">
            <v>0</v>
          </cell>
          <cell r="AH1617">
            <v>0</v>
          </cell>
          <cell r="AI1617">
            <v>0</v>
          </cell>
          <cell r="AJ1617">
            <v>0</v>
          </cell>
          <cell r="AK1617">
            <v>0</v>
          </cell>
          <cell r="AL1617">
            <v>0</v>
          </cell>
          <cell r="AM1617">
            <v>0</v>
          </cell>
          <cell r="AN1617">
            <v>0</v>
          </cell>
          <cell r="AO1617">
            <v>0</v>
          </cell>
          <cell r="AP1617">
            <v>0</v>
          </cell>
          <cell r="AQ1617">
            <v>0</v>
          </cell>
          <cell r="AR1617">
            <v>0</v>
          </cell>
          <cell r="AS1617" t="e">
            <v>#REF!</v>
          </cell>
          <cell r="AU1617">
            <v>830053812</v>
          </cell>
          <cell r="AV1617" t="str">
            <v xml:space="preserve">ALIANZA FIDUCIARIA SA FIDEICOMISO HOTEL </v>
          </cell>
          <cell r="AW1617">
            <v>0</v>
          </cell>
          <cell r="AX1617">
            <v>0</v>
          </cell>
          <cell r="AY1617">
            <v>0</v>
          </cell>
          <cell r="AZ1617">
            <v>0</v>
          </cell>
          <cell r="BA1617">
            <v>0</v>
          </cell>
          <cell r="BB1617">
            <v>0</v>
          </cell>
          <cell r="BC1617">
            <v>0</v>
          </cell>
          <cell r="BD1617">
            <v>0</v>
          </cell>
          <cell r="BE1617">
            <v>0</v>
          </cell>
          <cell r="BF1617">
            <v>0</v>
          </cell>
          <cell r="BG1617" t="str">
            <v/>
          </cell>
          <cell r="BH1617" t="str">
            <v/>
          </cell>
        </row>
        <row r="1618">
          <cell r="A1618" t="str">
            <v>3081-061</v>
          </cell>
          <cell r="B1618" t="str">
            <v xml:space="preserve">MD-AVIANCA                                        </v>
          </cell>
          <cell r="C1618">
            <v>0</v>
          </cell>
          <cell r="D1618">
            <v>0</v>
          </cell>
          <cell r="E1618">
            <v>0</v>
          </cell>
          <cell r="F1618">
            <v>0</v>
          </cell>
          <cell r="G1618">
            <v>0</v>
          </cell>
          <cell r="H1618">
            <v>2200000</v>
          </cell>
          <cell r="I1618">
            <v>0</v>
          </cell>
          <cell r="J1618">
            <v>0</v>
          </cell>
          <cell r="K1618">
            <v>0</v>
          </cell>
          <cell r="L1618">
            <v>0</v>
          </cell>
          <cell r="M1618">
            <v>0</v>
          </cell>
          <cell r="N1618">
            <v>0</v>
          </cell>
          <cell r="O1618">
            <v>2200000</v>
          </cell>
          <cell r="P1618">
            <v>0</v>
          </cell>
          <cell r="Q1618">
            <v>0</v>
          </cell>
          <cell r="R1618">
            <v>0</v>
          </cell>
          <cell r="S1618">
            <v>0</v>
          </cell>
          <cell r="T1618">
            <v>0</v>
          </cell>
          <cell r="U1618">
            <v>0</v>
          </cell>
          <cell r="V1618">
            <v>0</v>
          </cell>
          <cell r="W1618">
            <v>0</v>
          </cell>
          <cell r="X1618">
            <v>0</v>
          </cell>
          <cell r="Y1618">
            <v>0</v>
          </cell>
          <cell r="Z1618">
            <v>0</v>
          </cell>
          <cell r="AA1618">
            <v>0</v>
          </cell>
          <cell r="AB1618">
            <v>0</v>
          </cell>
          <cell r="AC1618">
            <v>0</v>
          </cell>
          <cell r="AD1618">
            <v>0</v>
          </cell>
          <cell r="AE1618">
            <v>0</v>
          </cell>
          <cell r="AF1618">
            <v>0</v>
          </cell>
          <cell r="AG1618">
            <v>0</v>
          </cell>
          <cell r="AH1618">
            <v>0</v>
          </cell>
          <cell r="AI1618">
            <v>0</v>
          </cell>
          <cell r="AJ1618">
            <v>0</v>
          </cell>
          <cell r="AK1618">
            <v>0</v>
          </cell>
          <cell r="AL1618">
            <v>0</v>
          </cell>
          <cell r="AM1618">
            <v>0</v>
          </cell>
          <cell r="AN1618">
            <v>0</v>
          </cell>
          <cell r="AO1618">
            <v>0</v>
          </cell>
          <cell r="AP1618">
            <v>0</v>
          </cell>
          <cell r="AQ1618">
            <v>0</v>
          </cell>
          <cell r="AR1618">
            <v>0</v>
          </cell>
          <cell r="AS1618" t="e">
            <v>#REF!</v>
          </cell>
          <cell r="AU1618" t="str">
            <v/>
          </cell>
          <cell r="AV1618" t="str">
            <v/>
          </cell>
          <cell r="AW1618">
            <v>0</v>
          </cell>
          <cell r="AX1618">
            <v>0</v>
          </cell>
          <cell r="AY1618">
            <v>0</v>
          </cell>
          <cell r="AZ1618">
            <v>0</v>
          </cell>
          <cell r="BA1618">
            <v>0</v>
          </cell>
          <cell r="BB1618">
            <v>0</v>
          </cell>
          <cell r="BC1618">
            <v>0</v>
          </cell>
          <cell r="BD1618">
            <v>0</v>
          </cell>
          <cell r="BE1618">
            <v>0</v>
          </cell>
          <cell r="BF1618">
            <v>0</v>
          </cell>
          <cell r="BG1618" t="str">
            <v/>
          </cell>
          <cell r="BH1618">
            <v>0</v>
          </cell>
        </row>
        <row r="1619">
          <cell r="A1619" t="str">
            <v>3081-062</v>
          </cell>
          <cell r="B1619" t="str">
            <v xml:space="preserve">MD-ALMACENTRO AVIANCA                             </v>
          </cell>
          <cell r="C1619">
            <v>0</v>
          </cell>
          <cell r="D1619">
            <v>0</v>
          </cell>
          <cell r="E1619">
            <v>0</v>
          </cell>
          <cell r="F1619">
            <v>0</v>
          </cell>
          <cell r="G1619">
            <v>0</v>
          </cell>
          <cell r="H1619">
            <v>0</v>
          </cell>
          <cell r="I1619">
            <v>0</v>
          </cell>
          <cell r="J1619">
            <v>0</v>
          </cell>
          <cell r="K1619">
            <v>0</v>
          </cell>
          <cell r="L1619">
            <v>0</v>
          </cell>
          <cell r="M1619">
            <v>0</v>
          </cell>
          <cell r="N1619">
            <v>0</v>
          </cell>
          <cell r="O1619">
            <v>0</v>
          </cell>
          <cell r="P1619">
            <v>0</v>
          </cell>
          <cell r="Q1619">
            <v>0</v>
          </cell>
          <cell r="R1619">
            <v>0</v>
          </cell>
          <cell r="S1619">
            <v>0</v>
          </cell>
          <cell r="T1619">
            <v>0</v>
          </cell>
          <cell r="U1619">
            <v>0</v>
          </cell>
          <cell r="V1619">
            <v>0</v>
          </cell>
          <cell r="W1619">
            <v>0</v>
          </cell>
          <cell r="X1619">
            <v>0</v>
          </cell>
          <cell r="Y1619">
            <v>0</v>
          </cell>
          <cell r="Z1619">
            <v>0</v>
          </cell>
          <cell r="AA1619">
            <v>0</v>
          </cell>
          <cell r="AB1619">
            <v>0</v>
          </cell>
          <cell r="AC1619">
            <v>0</v>
          </cell>
          <cell r="AD1619">
            <v>0</v>
          </cell>
          <cell r="AE1619">
            <v>0</v>
          </cell>
          <cell r="AF1619">
            <v>0</v>
          </cell>
          <cell r="AG1619">
            <v>0</v>
          </cell>
          <cell r="AH1619">
            <v>0</v>
          </cell>
          <cell r="AI1619">
            <v>0</v>
          </cell>
          <cell r="AJ1619">
            <v>0</v>
          </cell>
          <cell r="AK1619">
            <v>0</v>
          </cell>
          <cell r="AL1619">
            <v>0</v>
          </cell>
          <cell r="AM1619">
            <v>0</v>
          </cell>
          <cell r="AN1619">
            <v>0</v>
          </cell>
          <cell r="AO1619">
            <v>0</v>
          </cell>
          <cell r="AP1619">
            <v>0</v>
          </cell>
          <cell r="AQ1619">
            <v>0</v>
          </cell>
          <cell r="AR1619">
            <v>0</v>
          </cell>
          <cell r="AS1619" t="e">
            <v>#REF!</v>
          </cell>
          <cell r="AU1619">
            <v>890100577</v>
          </cell>
          <cell r="AV1619" t="str">
            <v xml:space="preserve">AVIANCA S.A.                            </v>
          </cell>
          <cell r="AW1619">
            <v>0</v>
          </cell>
          <cell r="AX1619">
            <v>0</v>
          </cell>
          <cell r="AY1619">
            <v>0</v>
          </cell>
          <cell r="AZ1619">
            <v>0</v>
          </cell>
          <cell r="BA1619">
            <v>0</v>
          </cell>
          <cell r="BB1619">
            <v>0</v>
          </cell>
          <cell r="BC1619">
            <v>0</v>
          </cell>
          <cell r="BD1619">
            <v>0</v>
          </cell>
          <cell r="BE1619">
            <v>0</v>
          </cell>
          <cell r="BF1619">
            <v>0</v>
          </cell>
          <cell r="BG1619" t="str">
            <v/>
          </cell>
          <cell r="BH1619" t="str">
            <v/>
          </cell>
        </row>
        <row r="1620">
          <cell r="A1620" t="str">
            <v>3081-063</v>
          </cell>
          <cell r="B1620" t="str">
            <v xml:space="preserve">MD-CENTRO CIAL SANTAFE                            </v>
          </cell>
          <cell r="C1620">
            <v>0</v>
          </cell>
          <cell r="D1620">
            <v>0</v>
          </cell>
          <cell r="E1620">
            <v>0</v>
          </cell>
          <cell r="F1620">
            <v>0</v>
          </cell>
          <cell r="G1620">
            <v>0</v>
          </cell>
          <cell r="H1620">
            <v>0</v>
          </cell>
          <cell r="I1620">
            <v>0</v>
          </cell>
          <cell r="J1620">
            <v>0</v>
          </cell>
          <cell r="K1620">
            <v>0</v>
          </cell>
          <cell r="L1620">
            <v>0</v>
          </cell>
          <cell r="M1620">
            <v>0</v>
          </cell>
          <cell r="N1620">
            <v>0</v>
          </cell>
          <cell r="O1620">
            <v>0</v>
          </cell>
          <cell r="P1620">
            <v>0</v>
          </cell>
          <cell r="Q1620">
            <v>0</v>
          </cell>
          <cell r="R1620">
            <v>0</v>
          </cell>
          <cell r="S1620">
            <v>0</v>
          </cell>
          <cell r="T1620">
            <v>0</v>
          </cell>
          <cell r="U1620">
            <v>0</v>
          </cell>
          <cell r="V1620">
            <v>0</v>
          </cell>
          <cell r="W1620">
            <v>0</v>
          </cell>
          <cell r="X1620">
            <v>0</v>
          </cell>
          <cell r="Y1620">
            <v>0</v>
          </cell>
          <cell r="Z1620">
            <v>0</v>
          </cell>
          <cell r="AA1620">
            <v>0</v>
          </cell>
          <cell r="AB1620">
            <v>0</v>
          </cell>
          <cell r="AC1620">
            <v>0</v>
          </cell>
          <cell r="AD1620">
            <v>0</v>
          </cell>
          <cell r="AE1620">
            <v>0</v>
          </cell>
          <cell r="AF1620">
            <v>0</v>
          </cell>
          <cell r="AG1620">
            <v>0</v>
          </cell>
          <cell r="AH1620">
            <v>0</v>
          </cell>
          <cell r="AI1620">
            <v>0</v>
          </cell>
          <cell r="AJ1620">
            <v>0</v>
          </cell>
          <cell r="AK1620">
            <v>0</v>
          </cell>
          <cell r="AL1620">
            <v>0</v>
          </cell>
          <cell r="AM1620">
            <v>0</v>
          </cell>
          <cell r="AN1620">
            <v>0</v>
          </cell>
          <cell r="AO1620">
            <v>0</v>
          </cell>
          <cell r="AP1620">
            <v>0</v>
          </cell>
          <cell r="AQ1620">
            <v>0</v>
          </cell>
          <cell r="AR1620">
            <v>0</v>
          </cell>
          <cell r="AS1620" t="e">
            <v>#REF!</v>
          </cell>
          <cell r="AU1620">
            <v>900351744</v>
          </cell>
          <cell r="AV1620" t="str">
            <v xml:space="preserve">CENTRO COMERCIAL SANTAFE                </v>
          </cell>
          <cell r="AW1620">
            <v>0</v>
          </cell>
          <cell r="AX1620">
            <v>0</v>
          </cell>
          <cell r="AY1620">
            <v>0</v>
          </cell>
          <cell r="AZ1620">
            <v>0</v>
          </cell>
          <cell r="BA1620">
            <v>0</v>
          </cell>
          <cell r="BB1620">
            <v>0</v>
          </cell>
          <cell r="BC1620">
            <v>0</v>
          </cell>
          <cell r="BD1620">
            <v>0</v>
          </cell>
          <cell r="BE1620">
            <v>0</v>
          </cell>
          <cell r="BF1620">
            <v>0</v>
          </cell>
          <cell r="BG1620" t="str">
            <v/>
          </cell>
          <cell r="BH1620" t="str">
            <v/>
          </cell>
        </row>
        <row r="1621">
          <cell r="A1621" t="str">
            <v>3081-064</v>
          </cell>
          <cell r="B1621" t="str">
            <v xml:space="preserve">RIONEG-C CIAL SAN NICOLAS                         </v>
          </cell>
          <cell r="C1621">
            <v>0</v>
          </cell>
          <cell r="D1621">
            <v>0</v>
          </cell>
          <cell r="E1621">
            <v>0</v>
          </cell>
          <cell r="F1621">
            <v>0</v>
          </cell>
          <cell r="G1621">
            <v>0</v>
          </cell>
          <cell r="H1621">
            <v>0</v>
          </cell>
          <cell r="I1621">
            <v>0</v>
          </cell>
          <cell r="J1621">
            <v>0</v>
          </cell>
          <cell r="K1621">
            <v>0</v>
          </cell>
          <cell r="L1621">
            <v>0</v>
          </cell>
          <cell r="M1621">
            <v>0</v>
          </cell>
          <cell r="N1621">
            <v>0</v>
          </cell>
          <cell r="O1621">
            <v>0</v>
          </cell>
          <cell r="P1621">
            <v>0</v>
          </cell>
          <cell r="Q1621">
            <v>0</v>
          </cell>
          <cell r="R1621">
            <v>0</v>
          </cell>
          <cell r="S1621">
            <v>0</v>
          </cell>
          <cell r="T1621">
            <v>0</v>
          </cell>
          <cell r="U1621">
            <v>0</v>
          </cell>
          <cell r="V1621">
            <v>0</v>
          </cell>
          <cell r="W1621">
            <v>0</v>
          </cell>
          <cell r="X1621">
            <v>0</v>
          </cell>
          <cell r="Y1621">
            <v>0</v>
          </cell>
          <cell r="Z1621">
            <v>0</v>
          </cell>
          <cell r="AA1621">
            <v>0</v>
          </cell>
          <cell r="AB1621">
            <v>0</v>
          </cell>
          <cell r="AC1621">
            <v>0</v>
          </cell>
          <cell r="AD1621">
            <v>0</v>
          </cell>
          <cell r="AE1621">
            <v>0</v>
          </cell>
          <cell r="AF1621">
            <v>0</v>
          </cell>
          <cell r="AG1621">
            <v>0</v>
          </cell>
          <cell r="AH1621">
            <v>0</v>
          </cell>
          <cell r="AI1621">
            <v>0</v>
          </cell>
          <cell r="AJ1621">
            <v>0</v>
          </cell>
          <cell r="AK1621">
            <v>0</v>
          </cell>
          <cell r="AL1621">
            <v>0</v>
          </cell>
          <cell r="AM1621">
            <v>0</v>
          </cell>
          <cell r="AN1621">
            <v>0</v>
          </cell>
          <cell r="AO1621">
            <v>0</v>
          </cell>
          <cell r="AP1621">
            <v>0</v>
          </cell>
          <cell r="AQ1621">
            <v>0</v>
          </cell>
          <cell r="AR1621">
            <v>0</v>
          </cell>
          <cell r="AS1621" t="e">
            <v>#REF!</v>
          </cell>
          <cell r="AU1621">
            <v>900163527</v>
          </cell>
          <cell r="AV1621" t="str">
            <v xml:space="preserve">CENTRO COMERCIAL SAN NICOLAS PH         </v>
          </cell>
          <cell r="AW1621">
            <v>0</v>
          </cell>
          <cell r="AX1621">
            <v>0</v>
          </cell>
          <cell r="AY1621">
            <v>0</v>
          </cell>
          <cell r="AZ1621">
            <v>0</v>
          </cell>
          <cell r="BA1621">
            <v>0</v>
          </cell>
          <cell r="BB1621">
            <v>0</v>
          </cell>
          <cell r="BC1621">
            <v>0</v>
          </cell>
          <cell r="BD1621">
            <v>0</v>
          </cell>
          <cell r="BE1621">
            <v>0</v>
          </cell>
          <cell r="BF1621">
            <v>0</v>
          </cell>
          <cell r="BG1621" t="str">
            <v/>
          </cell>
          <cell r="BH1621" t="str">
            <v/>
          </cell>
        </row>
        <row r="1622">
          <cell r="A1622" t="str">
            <v>3081-065</v>
          </cell>
          <cell r="B1622" t="str">
            <v xml:space="preserve">MD-CORPORACION RUTA N                             </v>
          </cell>
          <cell r="C1622">
            <v>7850640</v>
          </cell>
          <cell r="D1622">
            <v>0</v>
          </cell>
          <cell r="E1622">
            <v>0</v>
          </cell>
          <cell r="F1622">
            <v>0</v>
          </cell>
          <cell r="G1622">
            <v>0</v>
          </cell>
          <cell r="H1622">
            <v>0</v>
          </cell>
          <cell r="I1622">
            <v>0</v>
          </cell>
          <cell r="J1622">
            <v>0</v>
          </cell>
          <cell r="K1622">
            <v>0</v>
          </cell>
          <cell r="L1622">
            <v>0</v>
          </cell>
          <cell r="M1622">
            <v>0</v>
          </cell>
          <cell r="N1622">
            <v>0</v>
          </cell>
          <cell r="O1622">
            <v>7850640</v>
          </cell>
          <cell r="P1622">
            <v>30000</v>
          </cell>
          <cell r="Q1622">
            <v>0</v>
          </cell>
          <cell r="R1622">
            <v>0</v>
          </cell>
          <cell r="S1622">
            <v>0</v>
          </cell>
          <cell r="T1622">
            <v>0</v>
          </cell>
          <cell r="U1622">
            <v>0</v>
          </cell>
          <cell r="V1622">
            <v>0</v>
          </cell>
          <cell r="W1622">
            <v>0</v>
          </cell>
          <cell r="X1622">
            <v>0</v>
          </cell>
          <cell r="Y1622">
            <v>0</v>
          </cell>
          <cell r="Z1622">
            <v>0</v>
          </cell>
          <cell r="AA1622">
            <v>0</v>
          </cell>
          <cell r="AB1622">
            <v>30000</v>
          </cell>
          <cell r="AC1622">
            <v>0</v>
          </cell>
          <cell r="AD1622">
            <v>0</v>
          </cell>
          <cell r="AE1622">
            <v>0</v>
          </cell>
          <cell r="AF1622">
            <v>0</v>
          </cell>
          <cell r="AG1622">
            <v>0</v>
          </cell>
          <cell r="AH1622">
            <v>0</v>
          </cell>
          <cell r="AI1622">
            <v>0</v>
          </cell>
          <cell r="AJ1622">
            <v>0</v>
          </cell>
          <cell r="AK1622">
            <v>0</v>
          </cell>
          <cell r="AL1622">
            <v>0</v>
          </cell>
          <cell r="AM1622">
            <v>0</v>
          </cell>
          <cell r="AN1622">
            <v>0</v>
          </cell>
          <cell r="AO1622">
            <v>0</v>
          </cell>
          <cell r="AP1622">
            <v>0</v>
          </cell>
          <cell r="AQ1622">
            <v>0</v>
          </cell>
          <cell r="AR1622">
            <v>0</v>
          </cell>
          <cell r="AS1622" t="e">
            <v>#REF!</v>
          </cell>
          <cell r="AU1622" t="str">
            <v/>
          </cell>
          <cell r="AV1622" t="str">
            <v/>
          </cell>
          <cell r="AW1622">
            <v>0</v>
          </cell>
          <cell r="AX1622">
            <v>0</v>
          </cell>
          <cell r="AY1622">
            <v>0</v>
          </cell>
          <cell r="AZ1622">
            <v>0</v>
          </cell>
          <cell r="BA1622">
            <v>0</v>
          </cell>
          <cell r="BB1622">
            <v>0</v>
          </cell>
          <cell r="BC1622">
            <v>0</v>
          </cell>
          <cell r="BD1622">
            <v>0</v>
          </cell>
          <cell r="BE1622">
            <v>0</v>
          </cell>
          <cell r="BF1622">
            <v>0</v>
          </cell>
          <cell r="BG1622" t="str">
            <v/>
          </cell>
          <cell r="BH1622">
            <v>3.8213445018495306E-3</v>
          </cell>
        </row>
        <row r="1623">
          <cell r="A1623" t="str">
            <v>3081-066</v>
          </cell>
          <cell r="B1623" t="str">
            <v xml:space="preserve">MD-AVIANCA SA                                     </v>
          </cell>
          <cell r="C1623">
            <v>0</v>
          </cell>
          <cell r="D1623">
            <v>0</v>
          </cell>
          <cell r="E1623">
            <v>0</v>
          </cell>
          <cell r="F1623">
            <v>0</v>
          </cell>
          <cell r="G1623">
            <v>0</v>
          </cell>
          <cell r="H1623">
            <v>0</v>
          </cell>
          <cell r="I1623">
            <v>0</v>
          </cell>
          <cell r="J1623">
            <v>0</v>
          </cell>
          <cell r="K1623">
            <v>0</v>
          </cell>
          <cell r="L1623">
            <v>0</v>
          </cell>
          <cell r="M1623">
            <v>0</v>
          </cell>
          <cell r="N1623">
            <v>0</v>
          </cell>
          <cell r="O1623">
            <v>0</v>
          </cell>
          <cell r="P1623">
            <v>0</v>
          </cell>
          <cell r="Q1623">
            <v>0</v>
          </cell>
          <cell r="R1623">
            <v>0</v>
          </cell>
          <cell r="S1623">
            <v>0</v>
          </cell>
          <cell r="T1623">
            <v>0</v>
          </cell>
          <cell r="U1623">
            <v>0</v>
          </cell>
          <cell r="V1623">
            <v>0</v>
          </cell>
          <cell r="W1623">
            <v>0</v>
          </cell>
          <cell r="X1623">
            <v>0</v>
          </cell>
          <cell r="Y1623">
            <v>0</v>
          </cell>
          <cell r="Z1623">
            <v>0</v>
          </cell>
          <cell r="AA1623">
            <v>0</v>
          </cell>
          <cell r="AB1623">
            <v>0</v>
          </cell>
          <cell r="AC1623">
            <v>0</v>
          </cell>
          <cell r="AD1623">
            <v>0</v>
          </cell>
          <cell r="AE1623">
            <v>0</v>
          </cell>
          <cell r="AF1623">
            <v>0</v>
          </cell>
          <cell r="AG1623">
            <v>0</v>
          </cell>
          <cell r="AH1623">
            <v>0</v>
          </cell>
          <cell r="AI1623">
            <v>0</v>
          </cell>
          <cell r="AJ1623">
            <v>0</v>
          </cell>
          <cell r="AK1623">
            <v>0</v>
          </cell>
          <cell r="AL1623">
            <v>0</v>
          </cell>
          <cell r="AM1623">
            <v>0</v>
          </cell>
          <cell r="AN1623">
            <v>0</v>
          </cell>
          <cell r="AO1623">
            <v>0</v>
          </cell>
          <cell r="AP1623">
            <v>0</v>
          </cell>
          <cell r="AQ1623">
            <v>0</v>
          </cell>
          <cell r="AR1623">
            <v>0</v>
          </cell>
          <cell r="AS1623" t="e">
            <v>#REF!</v>
          </cell>
          <cell r="AU1623">
            <v>890100577</v>
          </cell>
          <cell r="AV1623" t="str">
            <v xml:space="preserve">AVIANCA S.A.                            </v>
          </cell>
          <cell r="AW1623">
            <v>0</v>
          </cell>
          <cell r="AX1623">
            <v>0</v>
          </cell>
          <cell r="AY1623">
            <v>0</v>
          </cell>
          <cell r="AZ1623">
            <v>0</v>
          </cell>
          <cell r="BA1623">
            <v>0</v>
          </cell>
          <cell r="BB1623">
            <v>0</v>
          </cell>
          <cell r="BC1623">
            <v>0</v>
          </cell>
          <cell r="BD1623">
            <v>0</v>
          </cell>
          <cell r="BE1623">
            <v>0</v>
          </cell>
          <cell r="BF1623">
            <v>0</v>
          </cell>
          <cell r="BG1623" t="str">
            <v/>
          </cell>
          <cell r="BH1623" t="str">
            <v/>
          </cell>
        </row>
        <row r="1624">
          <cell r="A1624" t="str">
            <v>3081-067</v>
          </cell>
          <cell r="B1624" t="str">
            <v xml:space="preserve">RIONEG-C C SAN NICOLAS                            </v>
          </cell>
          <cell r="C1624">
            <v>0</v>
          </cell>
          <cell r="D1624">
            <v>0</v>
          </cell>
          <cell r="E1624">
            <v>0</v>
          </cell>
          <cell r="F1624">
            <v>0</v>
          </cell>
          <cell r="G1624">
            <v>0</v>
          </cell>
          <cell r="H1624">
            <v>0</v>
          </cell>
          <cell r="I1624">
            <v>0</v>
          </cell>
          <cell r="J1624">
            <v>0</v>
          </cell>
          <cell r="K1624">
            <v>0</v>
          </cell>
          <cell r="L1624">
            <v>0</v>
          </cell>
          <cell r="M1624">
            <v>0</v>
          </cell>
          <cell r="N1624">
            <v>0</v>
          </cell>
          <cell r="O1624">
            <v>0</v>
          </cell>
          <cell r="P1624">
            <v>0</v>
          </cell>
          <cell r="Q1624">
            <v>0</v>
          </cell>
          <cell r="R1624">
            <v>0</v>
          </cell>
          <cell r="S1624">
            <v>0</v>
          </cell>
          <cell r="T1624">
            <v>0</v>
          </cell>
          <cell r="U1624">
            <v>0</v>
          </cell>
          <cell r="V1624">
            <v>0</v>
          </cell>
          <cell r="W1624">
            <v>0</v>
          </cell>
          <cell r="X1624">
            <v>0</v>
          </cell>
          <cell r="Y1624">
            <v>0</v>
          </cell>
          <cell r="Z1624">
            <v>0</v>
          </cell>
          <cell r="AA1624">
            <v>0</v>
          </cell>
          <cell r="AB1624">
            <v>0</v>
          </cell>
          <cell r="AC1624">
            <v>0</v>
          </cell>
          <cell r="AD1624">
            <v>0</v>
          </cell>
          <cell r="AE1624">
            <v>0</v>
          </cell>
          <cell r="AF1624">
            <v>0</v>
          </cell>
          <cell r="AG1624">
            <v>0</v>
          </cell>
          <cell r="AH1624">
            <v>0</v>
          </cell>
          <cell r="AI1624">
            <v>0</v>
          </cell>
          <cell r="AJ1624">
            <v>0</v>
          </cell>
          <cell r="AK1624">
            <v>0</v>
          </cell>
          <cell r="AL1624">
            <v>0</v>
          </cell>
          <cell r="AM1624">
            <v>0</v>
          </cell>
          <cell r="AN1624">
            <v>0</v>
          </cell>
          <cell r="AO1624">
            <v>0</v>
          </cell>
          <cell r="AP1624">
            <v>0</v>
          </cell>
          <cell r="AQ1624">
            <v>0</v>
          </cell>
          <cell r="AR1624">
            <v>0</v>
          </cell>
          <cell r="AS1624" t="e">
            <v>#REF!</v>
          </cell>
          <cell r="AU1624">
            <v>900163527</v>
          </cell>
          <cell r="AV1624" t="str">
            <v xml:space="preserve">CENTRO COMERCIAL SAN NICOLAS PH         </v>
          </cell>
          <cell r="AW1624">
            <v>0</v>
          </cell>
          <cell r="AX1624">
            <v>0</v>
          </cell>
          <cell r="AY1624">
            <v>0</v>
          </cell>
          <cell r="AZ1624">
            <v>0</v>
          </cell>
          <cell r="BA1624">
            <v>0</v>
          </cell>
          <cell r="BB1624">
            <v>0</v>
          </cell>
          <cell r="BC1624">
            <v>0</v>
          </cell>
          <cell r="BD1624">
            <v>0</v>
          </cell>
          <cell r="BE1624">
            <v>0</v>
          </cell>
          <cell r="BF1624">
            <v>0</v>
          </cell>
          <cell r="BG1624" t="str">
            <v/>
          </cell>
          <cell r="BH1624" t="str">
            <v/>
          </cell>
        </row>
        <row r="1625">
          <cell r="A1625" t="str">
            <v>3081-068</v>
          </cell>
          <cell r="B1625" t="str">
            <v xml:space="preserve">MD-KIMBERLY COLPAPEL                              </v>
          </cell>
          <cell r="C1625">
            <v>0</v>
          </cell>
          <cell r="D1625">
            <v>0</v>
          </cell>
          <cell r="E1625">
            <v>0</v>
          </cell>
          <cell r="F1625">
            <v>0</v>
          </cell>
          <cell r="G1625">
            <v>0</v>
          </cell>
          <cell r="H1625">
            <v>0</v>
          </cell>
          <cell r="I1625">
            <v>0</v>
          </cell>
          <cell r="J1625">
            <v>0</v>
          </cell>
          <cell r="K1625">
            <v>0</v>
          </cell>
          <cell r="L1625">
            <v>0</v>
          </cell>
          <cell r="M1625">
            <v>0</v>
          </cell>
          <cell r="N1625">
            <v>0</v>
          </cell>
          <cell r="O1625">
            <v>0</v>
          </cell>
          <cell r="P1625">
            <v>0</v>
          </cell>
          <cell r="Q1625">
            <v>0</v>
          </cell>
          <cell r="R1625">
            <v>0</v>
          </cell>
          <cell r="S1625">
            <v>0</v>
          </cell>
          <cell r="T1625">
            <v>0</v>
          </cell>
          <cell r="U1625">
            <v>0</v>
          </cell>
          <cell r="V1625">
            <v>0</v>
          </cell>
          <cell r="W1625">
            <v>0</v>
          </cell>
          <cell r="X1625">
            <v>0</v>
          </cell>
          <cell r="Y1625">
            <v>0</v>
          </cell>
          <cell r="Z1625">
            <v>0</v>
          </cell>
          <cell r="AA1625">
            <v>0</v>
          </cell>
          <cell r="AB1625">
            <v>0</v>
          </cell>
          <cell r="AC1625">
            <v>0</v>
          </cell>
          <cell r="AD1625">
            <v>0</v>
          </cell>
          <cell r="AE1625">
            <v>0</v>
          </cell>
          <cell r="AF1625">
            <v>0</v>
          </cell>
          <cell r="AG1625">
            <v>0</v>
          </cell>
          <cell r="AH1625">
            <v>0</v>
          </cell>
          <cell r="AI1625">
            <v>0</v>
          </cell>
          <cell r="AJ1625">
            <v>0</v>
          </cell>
          <cell r="AK1625">
            <v>0</v>
          </cell>
          <cell r="AL1625">
            <v>0</v>
          </cell>
          <cell r="AM1625">
            <v>0</v>
          </cell>
          <cell r="AN1625">
            <v>0</v>
          </cell>
          <cell r="AO1625">
            <v>0</v>
          </cell>
          <cell r="AP1625">
            <v>0</v>
          </cell>
          <cell r="AQ1625">
            <v>0</v>
          </cell>
          <cell r="AR1625">
            <v>0</v>
          </cell>
          <cell r="AS1625" t="e">
            <v>#REF!</v>
          </cell>
          <cell r="AU1625">
            <v>860015753</v>
          </cell>
          <cell r="AV1625" t="str">
            <v xml:space="preserve">COLOMBIANA KIMBERLY COLPAPEL S.A.       </v>
          </cell>
          <cell r="AW1625">
            <v>0</v>
          </cell>
          <cell r="AX1625">
            <v>0</v>
          </cell>
          <cell r="AY1625">
            <v>0</v>
          </cell>
          <cell r="AZ1625">
            <v>0</v>
          </cell>
          <cell r="BA1625">
            <v>0</v>
          </cell>
          <cell r="BB1625">
            <v>0</v>
          </cell>
          <cell r="BC1625">
            <v>0</v>
          </cell>
          <cell r="BD1625">
            <v>0</v>
          </cell>
          <cell r="BE1625">
            <v>0</v>
          </cell>
          <cell r="BF1625">
            <v>0</v>
          </cell>
          <cell r="BG1625" t="str">
            <v/>
          </cell>
          <cell r="BH1625" t="str">
            <v/>
          </cell>
        </row>
        <row r="1626">
          <cell r="A1626" t="str">
            <v>3081-069</v>
          </cell>
          <cell r="B1626" t="str">
            <v xml:space="preserve">MD-ALIANZA FIDUCIARIA SA                          </v>
          </cell>
          <cell r="C1626">
            <v>0</v>
          </cell>
          <cell r="D1626">
            <v>0</v>
          </cell>
          <cell r="E1626">
            <v>0</v>
          </cell>
          <cell r="F1626">
            <v>0</v>
          </cell>
          <cell r="G1626">
            <v>0</v>
          </cell>
          <cell r="H1626">
            <v>0</v>
          </cell>
          <cell r="I1626">
            <v>0</v>
          </cell>
          <cell r="J1626">
            <v>0</v>
          </cell>
          <cell r="K1626">
            <v>0</v>
          </cell>
          <cell r="L1626">
            <v>0</v>
          </cell>
          <cell r="M1626">
            <v>0</v>
          </cell>
          <cell r="N1626">
            <v>0</v>
          </cell>
          <cell r="O1626">
            <v>0</v>
          </cell>
          <cell r="P1626">
            <v>0</v>
          </cell>
          <cell r="Q1626">
            <v>0</v>
          </cell>
          <cell r="R1626">
            <v>0</v>
          </cell>
          <cell r="S1626">
            <v>0</v>
          </cell>
          <cell r="T1626">
            <v>0</v>
          </cell>
          <cell r="U1626">
            <v>0</v>
          </cell>
          <cell r="V1626">
            <v>0</v>
          </cell>
          <cell r="W1626">
            <v>0</v>
          </cell>
          <cell r="X1626">
            <v>0</v>
          </cell>
          <cell r="Y1626">
            <v>0</v>
          </cell>
          <cell r="Z1626">
            <v>0</v>
          </cell>
          <cell r="AA1626">
            <v>0</v>
          </cell>
          <cell r="AB1626">
            <v>0</v>
          </cell>
          <cell r="AC1626">
            <v>0</v>
          </cell>
          <cell r="AD1626">
            <v>0</v>
          </cell>
          <cell r="AE1626">
            <v>0</v>
          </cell>
          <cell r="AF1626">
            <v>0</v>
          </cell>
          <cell r="AG1626">
            <v>0</v>
          </cell>
          <cell r="AH1626">
            <v>0</v>
          </cell>
          <cell r="AI1626">
            <v>0</v>
          </cell>
          <cell r="AJ1626">
            <v>0</v>
          </cell>
          <cell r="AK1626">
            <v>0</v>
          </cell>
          <cell r="AL1626">
            <v>0</v>
          </cell>
          <cell r="AM1626">
            <v>0</v>
          </cell>
          <cell r="AN1626">
            <v>0</v>
          </cell>
          <cell r="AO1626">
            <v>0</v>
          </cell>
          <cell r="AP1626">
            <v>0</v>
          </cell>
          <cell r="AQ1626">
            <v>0</v>
          </cell>
          <cell r="AR1626">
            <v>0</v>
          </cell>
          <cell r="AS1626" t="e">
            <v>#REF!</v>
          </cell>
          <cell r="AU1626">
            <v>830053812</v>
          </cell>
          <cell r="AV1626" t="str">
            <v xml:space="preserve">ALIANZA FIDUCIARIA SA FIDEICOMISO HOTEL </v>
          </cell>
          <cell r="AW1626">
            <v>0</v>
          </cell>
          <cell r="AX1626">
            <v>0</v>
          </cell>
          <cell r="AY1626">
            <v>0</v>
          </cell>
          <cell r="AZ1626">
            <v>0</v>
          </cell>
          <cell r="BA1626">
            <v>0</v>
          </cell>
          <cell r="BB1626">
            <v>0</v>
          </cell>
          <cell r="BC1626">
            <v>0</v>
          </cell>
          <cell r="BD1626">
            <v>0</v>
          </cell>
          <cell r="BE1626">
            <v>0</v>
          </cell>
          <cell r="BF1626">
            <v>0</v>
          </cell>
          <cell r="BG1626" t="str">
            <v/>
          </cell>
          <cell r="BH1626" t="str">
            <v/>
          </cell>
        </row>
        <row r="1627">
          <cell r="A1627" t="str">
            <v>3081-070</v>
          </cell>
          <cell r="B1627" t="str">
            <v xml:space="preserve">MD-POLITECNICO GRAN COLOM                         </v>
          </cell>
          <cell r="C1627">
            <v>0</v>
          </cell>
          <cell r="D1627">
            <v>0</v>
          </cell>
          <cell r="E1627">
            <v>0</v>
          </cell>
          <cell r="F1627">
            <v>0</v>
          </cell>
          <cell r="G1627">
            <v>0</v>
          </cell>
          <cell r="H1627">
            <v>0</v>
          </cell>
          <cell r="I1627">
            <v>0</v>
          </cell>
          <cell r="J1627">
            <v>0</v>
          </cell>
          <cell r="K1627">
            <v>0</v>
          </cell>
          <cell r="L1627">
            <v>0</v>
          </cell>
          <cell r="M1627">
            <v>0</v>
          </cell>
          <cell r="N1627">
            <v>0</v>
          </cell>
          <cell r="O1627">
            <v>0</v>
          </cell>
          <cell r="P1627">
            <v>0</v>
          </cell>
          <cell r="Q1627">
            <v>0</v>
          </cell>
          <cell r="R1627">
            <v>0</v>
          </cell>
          <cell r="S1627">
            <v>0</v>
          </cell>
          <cell r="T1627">
            <v>0</v>
          </cell>
          <cell r="U1627">
            <v>0</v>
          </cell>
          <cell r="V1627">
            <v>0</v>
          </cell>
          <cell r="W1627">
            <v>0</v>
          </cell>
          <cell r="X1627">
            <v>0</v>
          </cell>
          <cell r="Y1627">
            <v>0</v>
          </cell>
          <cell r="Z1627">
            <v>0</v>
          </cell>
          <cell r="AA1627">
            <v>0</v>
          </cell>
          <cell r="AB1627">
            <v>0</v>
          </cell>
          <cell r="AC1627">
            <v>0</v>
          </cell>
          <cell r="AD1627">
            <v>0</v>
          </cell>
          <cell r="AE1627">
            <v>0</v>
          </cell>
          <cell r="AF1627">
            <v>0</v>
          </cell>
          <cell r="AG1627">
            <v>0</v>
          </cell>
          <cell r="AH1627">
            <v>0</v>
          </cell>
          <cell r="AI1627">
            <v>0</v>
          </cell>
          <cell r="AJ1627">
            <v>0</v>
          </cell>
          <cell r="AK1627">
            <v>0</v>
          </cell>
          <cell r="AL1627">
            <v>0</v>
          </cell>
          <cell r="AM1627">
            <v>0</v>
          </cell>
          <cell r="AN1627">
            <v>0</v>
          </cell>
          <cell r="AO1627">
            <v>0</v>
          </cell>
          <cell r="AP1627">
            <v>0</v>
          </cell>
          <cell r="AQ1627">
            <v>0</v>
          </cell>
          <cell r="AR1627">
            <v>0</v>
          </cell>
          <cell r="AS1627" t="e">
            <v>#REF!</v>
          </cell>
          <cell r="AU1627">
            <v>860078643</v>
          </cell>
          <cell r="AV1627" t="str">
            <v xml:space="preserve">POLITECNICO GRANCOLOMBIANO              </v>
          </cell>
          <cell r="AW1627">
            <v>0</v>
          </cell>
          <cell r="AX1627">
            <v>0</v>
          </cell>
          <cell r="AY1627">
            <v>0</v>
          </cell>
          <cell r="AZ1627">
            <v>0</v>
          </cell>
          <cell r="BA1627">
            <v>0</v>
          </cell>
          <cell r="BB1627">
            <v>0</v>
          </cell>
          <cell r="BC1627">
            <v>0</v>
          </cell>
          <cell r="BD1627">
            <v>0</v>
          </cell>
          <cell r="BE1627">
            <v>0</v>
          </cell>
          <cell r="BF1627">
            <v>0</v>
          </cell>
          <cell r="BG1627" t="str">
            <v/>
          </cell>
          <cell r="BH1627" t="str">
            <v/>
          </cell>
        </row>
        <row r="1628">
          <cell r="A1628" t="str">
            <v>3081-071</v>
          </cell>
          <cell r="B1628" t="str">
            <v xml:space="preserve">RIONEG-CC SAN NICOLAS                             </v>
          </cell>
          <cell r="C1628">
            <v>0</v>
          </cell>
          <cell r="D1628">
            <v>0</v>
          </cell>
          <cell r="E1628">
            <v>0</v>
          </cell>
          <cell r="F1628">
            <v>0</v>
          </cell>
          <cell r="G1628">
            <v>0</v>
          </cell>
          <cell r="H1628">
            <v>0</v>
          </cell>
          <cell r="I1628">
            <v>0</v>
          </cell>
          <cell r="J1628">
            <v>0</v>
          </cell>
          <cell r="K1628">
            <v>0</v>
          </cell>
          <cell r="L1628">
            <v>0</v>
          </cell>
          <cell r="M1628">
            <v>0</v>
          </cell>
          <cell r="N1628">
            <v>0</v>
          </cell>
          <cell r="O1628">
            <v>0</v>
          </cell>
          <cell r="P1628">
            <v>0</v>
          </cell>
          <cell r="Q1628">
            <v>0</v>
          </cell>
          <cell r="R1628">
            <v>0</v>
          </cell>
          <cell r="S1628">
            <v>0</v>
          </cell>
          <cell r="T1628">
            <v>0</v>
          </cell>
          <cell r="U1628">
            <v>0</v>
          </cell>
          <cell r="V1628">
            <v>0</v>
          </cell>
          <cell r="W1628">
            <v>0</v>
          </cell>
          <cell r="X1628">
            <v>0</v>
          </cell>
          <cell r="Y1628">
            <v>0</v>
          </cell>
          <cell r="Z1628">
            <v>0</v>
          </cell>
          <cell r="AA1628">
            <v>0</v>
          </cell>
          <cell r="AB1628">
            <v>0</v>
          </cell>
          <cell r="AC1628">
            <v>0</v>
          </cell>
          <cell r="AD1628">
            <v>0</v>
          </cell>
          <cell r="AE1628">
            <v>0</v>
          </cell>
          <cell r="AF1628">
            <v>0</v>
          </cell>
          <cell r="AG1628">
            <v>0</v>
          </cell>
          <cell r="AH1628">
            <v>0</v>
          </cell>
          <cell r="AI1628">
            <v>0</v>
          </cell>
          <cell r="AJ1628">
            <v>0</v>
          </cell>
          <cell r="AK1628">
            <v>0</v>
          </cell>
          <cell r="AL1628">
            <v>0</v>
          </cell>
          <cell r="AM1628">
            <v>0</v>
          </cell>
          <cell r="AN1628">
            <v>0</v>
          </cell>
          <cell r="AO1628">
            <v>0</v>
          </cell>
          <cell r="AP1628">
            <v>0</v>
          </cell>
          <cell r="AQ1628">
            <v>0</v>
          </cell>
          <cell r="AR1628">
            <v>0</v>
          </cell>
          <cell r="AS1628" t="e">
            <v>#REF!</v>
          </cell>
          <cell r="AU1628">
            <v>900163527</v>
          </cell>
          <cell r="AV1628" t="str">
            <v xml:space="preserve">CENTRO COMERCIAL SAN NICOLAS PH         </v>
          </cell>
          <cell r="AW1628">
            <v>0</v>
          </cell>
          <cell r="AX1628">
            <v>0</v>
          </cell>
          <cell r="AY1628">
            <v>0</v>
          </cell>
          <cell r="AZ1628">
            <v>0</v>
          </cell>
          <cell r="BA1628">
            <v>0</v>
          </cell>
          <cell r="BB1628">
            <v>0</v>
          </cell>
          <cell r="BC1628">
            <v>0</v>
          </cell>
          <cell r="BD1628">
            <v>0</v>
          </cell>
          <cell r="BE1628">
            <v>0</v>
          </cell>
          <cell r="BF1628">
            <v>0</v>
          </cell>
          <cell r="BG1628" t="str">
            <v/>
          </cell>
          <cell r="BH1628" t="str">
            <v/>
          </cell>
        </row>
        <row r="1629">
          <cell r="A1629" t="str">
            <v>3081-072</v>
          </cell>
          <cell r="B1629" t="str">
            <v xml:space="preserve">MD-CC SANTAFE                                     </v>
          </cell>
          <cell r="C1629">
            <v>0</v>
          </cell>
          <cell r="D1629">
            <v>0</v>
          </cell>
          <cell r="E1629">
            <v>0</v>
          </cell>
          <cell r="F1629">
            <v>0</v>
          </cell>
          <cell r="G1629">
            <v>0</v>
          </cell>
          <cell r="H1629">
            <v>0</v>
          </cell>
          <cell r="I1629">
            <v>0</v>
          </cell>
          <cell r="J1629">
            <v>0</v>
          </cell>
          <cell r="K1629">
            <v>0</v>
          </cell>
          <cell r="L1629">
            <v>0</v>
          </cell>
          <cell r="M1629">
            <v>0</v>
          </cell>
          <cell r="N1629">
            <v>0</v>
          </cell>
          <cell r="O1629">
            <v>0</v>
          </cell>
          <cell r="P1629">
            <v>0</v>
          </cell>
          <cell r="Q1629">
            <v>0</v>
          </cell>
          <cell r="R1629">
            <v>0</v>
          </cell>
          <cell r="S1629">
            <v>0</v>
          </cell>
          <cell r="T1629">
            <v>0</v>
          </cell>
          <cell r="U1629">
            <v>0</v>
          </cell>
          <cell r="V1629">
            <v>0</v>
          </cell>
          <cell r="W1629">
            <v>0</v>
          </cell>
          <cell r="X1629">
            <v>0</v>
          </cell>
          <cell r="Y1629">
            <v>0</v>
          </cell>
          <cell r="Z1629">
            <v>0</v>
          </cell>
          <cell r="AA1629">
            <v>0</v>
          </cell>
          <cell r="AB1629">
            <v>0</v>
          </cell>
          <cell r="AC1629">
            <v>0</v>
          </cell>
          <cell r="AD1629">
            <v>0</v>
          </cell>
          <cell r="AE1629">
            <v>0</v>
          </cell>
          <cell r="AF1629">
            <v>0</v>
          </cell>
          <cell r="AG1629">
            <v>0</v>
          </cell>
          <cell r="AH1629">
            <v>0</v>
          </cell>
          <cell r="AI1629">
            <v>0</v>
          </cell>
          <cell r="AJ1629">
            <v>0</v>
          </cell>
          <cell r="AK1629">
            <v>0</v>
          </cell>
          <cell r="AL1629">
            <v>0</v>
          </cell>
          <cell r="AM1629">
            <v>0</v>
          </cell>
          <cell r="AN1629">
            <v>0</v>
          </cell>
          <cell r="AO1629">
            <v>0</v>
          </cell>
          <cell r="AP1629">
            <v>0</v>
          </cell>
          <cell r="AQ1629">
            <v>0</v>
          </cell>
          <cell r="AR1629">
            <v>0</v>
          </cell>
          <cell r="AS1629" t="e">
            <v>#REF!</v>
          </cell>
          <cell r="AU1629">
            <v>900351744</v>
          </cell>
          <cell r="AV1629" t="str">
            <v xml:space="preserve">CENTRO COMERCIAL SANTAFE                </v>
          </cell>
          <cell r="AW1629">
            <v>0</v>
          </cell>
          <cell r="AX1629">
            <v>0</v>
          </cell>
          <cell r="AY1629">
            <v>0</v>
          </cell>
          <cell r="AZ1629">
            <v>0</v>
          </cell>
          <cell r="BA1629">
            <v>0</v>
          </cell>
          <cell r="BB1629">
            <v>0</v>
          </cell>
          <cell r="BC1629">
            <v>0</v>
          </cell>
          <cell r="BD1629">
            <v>0</v>
          </cell>
          <cell r="BE1629">
            <v>0</v>
          </cell>
          <cell r="BF1629">
            <v>0</v>
          </cell>
          <cell r="BG1629" t="str">
            <v/>
          </cell>
          <cell r="BH1629" t="str">
            <v/>
          </cell>
        </row>
        <row r="1630">
          <cell r="A1630" t="str">
            <v>3081-073</v>
          </cell>
          <cell r="B1630" t="str">
            <v xml:space="preserve">MD-AVIANCA SA                                     </v>
          </cell>
          <cell r="C1630">
            <v>0</v>
          </cell>
          <cell r="D1630">
            <v>0</v>
          </cell>
          <cell r="E1630">
            <v>0</v>
          </cell>
          <cell r="F1630">
            <v>0</v>
          </cell>
          <cell r="G1630">
            <v>0</v>
          </cell>
          <cell r="H1630">
            <v>0</v>
          </cell>
          <cell r="I1630">
            <v>0</v>
          </cell>
          <cell r="J1630">
            <v>0</v>
          </cell>
          <cell r="K1630">
            <v>0</v>
          </cell>
          <cell r="L1630">
            <v>0</v>
          </cell>
          <cell r="M1630">
            <v>0</v>
          </cell>
          <cell r="N1630">
            <v>0</v>
          </cell>
          <cell r="O1630">
            <v>0</v>
          </cell>
          <cell r="P1630">
            <v>0</v>
          </cell>
          <cell r="Q1630">
            <v>0</v>
          </cell>
          <cell r="R1630">
            <v>0</v>
          </cell>
          <cell r="S1630">
            <v>0</v>
          </cell>
          <cell r="T1630">
            <v>0</v>
          </cell>
          <cell r="U1630">
            <v>0</v>
          </cell>
          <cell r="V1630">
            <v>0</v>
          </cell>
          <cell r="W1630">
            <v>0</v>
          </cell>
          <cell r="X1630">
            <v>0</v>
          </cell>
          <cell r="Y1630">
            <v>0</v>
          </cell>
          <cell r="Z1630">
            <v>0</v>
          </cell>
          <cell r="AA1630">
            <v>0</v>
          </cell>
          <cell r="AB1630">
            <v>0</v>
          </cell>
          <cell r="AC1630">
            <v>0</v>
          </cell>
          <cell r="AD1630">
            <v>0</v>
          </cell>
          <cell r="AE1630">
            <v>0</v>
          </cell>
          <cell r="AF1630">
            <v>0</v>
          </cell>
          <cell r="AG1630">
            <v>0</v>
          </cell>
          <cell r="AH1630">
            <v>0</v>
          </cell>
          <cell r="AI1630">
            <v>0</v>
          </cell>
          <cell r="AJ1630">
            <v>0</v>
          </cell>
          <cell r="AK1630">
            <v>0</v>
          </cell>
          <cell r="AL1630">
            <v>0</v>
          </cell>
          <cell r="AM1630">
            <v>0</v>
          </cell>
          <cell r="AN1630">
            <v>0</v>
          </cell>
          <cell r="AO1630">
            <v>0</v>
          </cell>
          <cell r="AP1630">
            <v>0</v>
          </cell>
          <cell r="AQ1630">
            <v>0</v>
          </cell>
          <cell r="AR1630">
            <v>0</v>
          </cell>
          <cell r="AS1630" t="e">
            <v>#REF!</v>
          </cell>
          <cell r="AU1630">
            <v>890100577</v>
          </cell>
          <cell r="AV1630" t="str">
            <v xml:space="preserve">AVIANCA S.A.                            </v>
          </cell>
          <cell r="AW1630">
            <v>0</v>
          </cell>
          <cell r="AX1630">
            <v>0</v>
          </cell>
          <cell r="AY1630">
            <v>0</v>
          </cell>
          <cell r="AZ1630">
            <v>0</v>
          </cell>
          <cell r="BA1630">
            <v>0</v>
          </cell>
          <cell r="BB1630">
            <v>0</v>
          </cell>
          <cell r="BC1630">
            <v>0</v>
          </cell>
          <cell r="BD1630">
            <v>0</v>
          </cell>
          <cell r="BE1630">
            <v>0</v>
          </cell>
          <cell r="BF1630">
            <v>0</v>
          </cell>
          <cell r="BG1630" t="str">
            <v/>
          </cell>
          <cell r="BH1630" t="str">
            <v/>
          </cell>
        </row>
        <row r="1631">
          <cell r="A1631" t="str">
            <v>3081-074</v>
          </cell>
          <cell r="B1631" t="str">
            <v xml:space="preserve">MD-CC SANTAFE                                     </v>
          </cell>
          <cell r="C1631">
            <v>0</v>
          </cell>
          <cell r="D1631">
            <v>0</v>
          </cell>
          <cell r="E1631">
            <v>0</v>
          </cell>
          <cell r="F1631">
            <v>0</v>
          </cell>
          <cell r="G1631">
            <v>0</v>
          </cell>
          <cell r="H1631">
            <v>0</v>
          </cell>
          <cell r="I1631">
            <v>0</v>
          </cell>
          <cell r="J1631">
            <v>0</v>
          </cell>
          <cell r="K1631">
            <v>0</v>
          </cell>
          <cell r="L1631">
            <v>0</v>
          </cell>
          <cell r="M1631">
            <v>0</v>
          </cell>
          <cell r="N1631">
            <v>0</v>
          </cell>
          <cell r="O1631">
            <v>0</v>
          </cell>
          <cell r="P1631">
            <v>0</v>
          </cell>
          <cell r="Q1631">
            <v>0</v>
          </cell>
          <cell r="R1631">
            <v>0</v>
          </cell>
          <cell r="S1631">
            <v>0</v>
          </cell>
          <cell r="T1631">
            <v>0</v>
          </cell>
          <cell r="U1631">
            <v>0</v>
          </cell>
          <cell r="V1631">
            <v>0</v>
          </cell>
          <cell r="W1631">
            <v>0</v>
          </cell>
          <cell r="X1631">
            <v>0</v>
          </cell>
          <cell r="Y1631">
            <v>0</v>
          </cell>
          <cell r="Z1631">
            <v>0</v>
          </cell>
          <cell r="AA1631">
            <v>0</v>
          </cell>
          <cell r="AB1631">
            <v>0</v>
          </cell>
          <cell r="AC1631">
            <v>0</v>
          </cell>
          <cell r="AD1631">
            <v>0</v>
          </cell>
          <cell r="AE1631">
            <v>0</v>
          </cell>
          <cell r="AF1631">
            <v>0</v>
          </cell>
          <cell r="AG1631">
            <v>0</v>
          </cell>
          <cell r="AH1631">
            <v>0</v>
          </cell>
          <cell r="AI1631">
            <v>0</v>
          </cell>
          <cell r="AJ1631">
            <v>0</v>
          </cell>
          <cell r="AK1631">
            <v>0</v>
          </cell>
          <cell r="AL1631">
            <v>0</v>
          </cell>
          <cell r="AM1631">
            <v>0</v>
          </cell>
          <cell r="AN1631">
            <v>0</v>
          </cell>
          <cell r="AO1631">
            <v>0</v>
          </cell>
          <cell r="AP1631">
            <v>0</v>
          </cell>
          <cell r="AQ1631">
            <v>0</v>
          </cell>
          <cell r="AR1631">
            <v>0</v>
          </cell>
          <cell r="AS1631" t="e">
            <v>#REF!</v>
          </cell>
          <cell r="AU1631">
            <v>900351744</v>
          </cell>
          <cell r="AV1631" t="str">
            <v xml:space="preserve">CENTRO COMERCIAL SANTAFE                </v>
          </cell>
          <cell r="AW1631">
            <v>0</v>
          </cell>
          <cell r="AX1631">
            <v>0</v>
          </cell>
          <cell r="AY1631">
            <v>0</v>
          </cell>
          <cell r="AZ1631">
            <v>0</v>
          </cell>
          <cell r="BA1631">
            <v>0</v>
          </cell>
          <cell r="BB1631">
            <v>0</v>
          </cell>
          <cell r="BC1631">
            <v>0</v>
          </cell>
          <cell r="BD1631">
            <v>0</v>
          </cell>
          <cell r="BE1631">
            <v>0</v>
          </cell>
          <cell r="BF1631">
            <v>0</v>
          </cell>
          <cell r="BG1631" t="str">
            <v/>
          </cell>
          <cell r="BH1631" t="str">
            <v/>
          </cell>
        </row>
        <row r="1632">
          <cell r="A1632" t="str">
            <v>3081-075</v>
          </cell>
          <cell r="B1632" t="str">
            <v xml:space="preserve">MD-ALIANZA FIDUCIARIA SA                          </v>
          </cell>
          <cell r="C1632">
            <v>0</v>
          </cell>
          <cell r="D1632">
            <v>0</v>
          </cell>
          <cell r="E1632">
            <v>0</v>
          </cell>
          <cell r="F1632">
            <v>0</v>
          </cell>
          <cell r="G1632">
            <v>0</v>
          </cell>
          <cell r="H1632">
            <v>0</v>
          </cell>
          <cell r="I1632">
            <v>0</v>
          </cell>
          <cell r="J1632">
            <v>0</v>
          </cell>
          <cell r="K1632">
            <v>0</v>
          </cell>
          <cell r="L1632">
            <v>0</v>
          </cell>
          <cell r="M1632">
            <v>0</v>
          </cell>
          <cell r="N1632">
            <v>0</v>
          </cell>
          <cell r="O1632">
            <v>0</v>
          </cell>
          <cell r="P1632">
            <v>510636</v>
          </cell>
          <cell r="Q1632">
            <v>0</v>
          </cell>
          <cell r="R1632">
            <v>30000</v>
          </cell>
          <cell r="S1632">
            <v>0</v>
          </cell>
          <cell r="T1632">
            <v>0</v>
          </cell>
          <cell r="U1632">
            <v>0</v>
          </cell>
          <cell r="V1632">
            <v>0</v>
          </cell>
          <cell r="W1632">
            <v>0</v>
          </cell>
          <cell r="X1632">
            <v>0</v>
          </cell>
          <cell r="Y1632">
            <v>0</v>
          </cell>
          <cell r="Z1632">
            <v>0</v>
          </cell>
          <cell r="AA1632">
            <v>0</v>
          </cell>
          <cell r="AB1632">
            <v>540636</v>
          </cell>
          <cell r="AC1632">
            <v>0</v>
          </cell>
          <cell r="AD1632">
            <v>0</v>
          </cell>
          <cell r="AE1632">
            <v>0</v>
          </cell>
          <cell r="AF1632">
            <v>0</v>
          </cell>
          <cell r="AG1632">
            <v>0</v>
          </cell>
          <cell r="AH1632">
            <v>0</v>
          </cell>
          <cell r="AI1632">
            <v>0</v>
          </cell>
          <cell r="AJ1632">
            <v>0</v>
          </cell>
          <cell r="AK1632">
            <v>0</v>
          </cell>
          <cell r="AL1632">
            <v>0</v>
          </cell>
          <cell r="AM1632">
            <v>0</v>
          </cell>
          <cell r="AN1632">
            <v>0</v>
          </cell>
          <cell r="AO1632">
            <v>0</v>
          </cell>
          <cell r="AP1632">
            <v>0</v>
          </cell>
          <cell r="AQ1632">
            <v>0</v>
          </cell>
          <cell r="AR1632">
            <v>0</v>
          </cell>
          <cell r="AS1632" t="e">
            <v>#REF!</v>
          </cell>
          <cell r="AU1632">
            <v>830053812</v>
          </cell>
          <cell r="AV1632" t="str">
            <v xml:space="preserve">ALIANZA FIDUCIARIA SA FIDEICOMISO HOTEL </v>
          </cell>
          <cell r="AW1632">
            <v>0</v>
          </cell>
          <cell r="AX1632">
            <v>0</v>
          </cell>
          <cell r="AY1632">
            <v>0</v>
          </cell>
          <cell r="AZ1632">
            <v>0</v>
          </cell>
          <cell r="BA1632">
            <v>0</v>
          </cell>
          <cell r="BB1632">
            <v>0</v>
          </cell>
          <cell r="BC1632">
            <v>0</v>
          </cell>
          <cell r="BD1632">
            <v>0</v>
          </cell>
          <cell r="BE1632">
            <v>0</v>
          </cell>
          <cell r="BF1632">
            <v>0</v>
          </cell>
          <cell r="BG1632" t="str">
            <v/>
          </cell>
          <cell r="BH1632" t="str">
            <v/>
          </cell>
        </row>
        <row r="1633">
          <cell r="A1633" t="str">
            <v>3081-076</v>
          </cell>
          <cell r="B1633" t="str">
            <v xml:space="preserve">MD-ALIANZA FIDUCIARIA SA                          </v>
          </cell>
          <cell r="C1633">
            <v>0</v>
          </cell>
          <cell r="D1633">
            <v>0</v>
          </cell>
          <cell r="E1633">
            <v>0</v>
          </cell>
          <cell r="F1633">
            <v>0</v>
          </cell>
          <cell r="G1633">
            <v>0</v>
          </cell>
          <cell r="H1633">
            <v>0</v>
          </cell>
          <cell r="I1633">
            <v>0</v>
          </cell>
          <cell r="J1633">
            <v>0</v>
          </cell>
          <cell r="K1633">
            <v>0</v>
          </cell>
          <cell r="L1633">
            <v>0</v>
          </cell>
          <cell r="M1633">
            <v>0</v>
          </cell>
          <cell r="N1633">
            <v>0</v>
          </cell>
          <cell r="O1633">
            <v>0</v>
          </cell>
          <cell r="P1633">
            <v>0</v>
          </cell>
          <cell r="Q1633">
            <v>0</v>
          </cell>
          <cell r="R1633">
            <v>0</v>
          </cell>
          <cell r="S1633">
            <v>0</v>
          </cell>
          <cell r="T1633">
            <v>0</v>
          </cell>
          <cell r="U1633">
            <v>0</v>
          </cell>
          <cell r="V1633">
            <v>0</v>
          </cell>
          <cell r="W1633">
            <v>0</v>
          </cell>
          <cell r="X1633">
            <v>0</v>
          </cell>
          <cell r="Y1633">
            <v>0</v>
          </cell>
          <cell r="Z1633">
            <v>0</v>
          </cell>
          <cell r="AA1633">
            <v>0</v>
          </cell>
          <cell r="AB1633">
            <v>0</v>
          </cell>
          <cell r="AC1633">
            <v>0</v>
          </cell>
          <cell r="AD1633">
            <v>0</v>
          </cell>
          <cell r="AE1633">
            <v>0</v>
          </cell>
          <cell r="AF1633">
            <v>0</v>
          </cell>
          <cell r="AG1633">
            <v>0</v>
          </cell>
          <cell r="AH1633">
            <v>0</v>
          </cell>
          <cell r="AI1633">
            <v>0</v>
          </cell>
          <cell r="AJ1633">
            <v>0</v>
          </cell>
          <cell r="AK1633">
            <v>0</v>
          </cell>
          <cell r="AL1633">
            <v>0</v>
          </cell>
          <cell r="AM1633">
            <v>0</v>
          </cell>
          <cell r="AN1633">
            <v>0</v>
          </cell>
          <cell r="AO1633">
            <v>0</v>
          </cell>
          <cell r="AP1633">
            <v>0</v>
          </cell>
          <cell r="AQ1633">
            <v>0</v>
          </cell>
          <cell r="AR1633">
            <v>0</v>
          </cell>
          <cell r="AS1633" t="e">
            <v>#REF!</v>
          </cell>
          <cell r="AU1633">
            <v>830053812</v>
          </cell>
          <cell r="AV1633" t="str">
            <v xml:space="preserve">ALIANZA FIDUCIARIA SA FIDEICOMISO HOTEL </v>
          </cell>
          <cell r="AW1633">
            <v>0</v>
          </cell>
          <cell r="AX1633">
            <v>0</v>
          </cell>
          <cell r="AY1633">
            <v>0</v>
          </cell>
          <cell r="AZ1633">
            <v>0</v>
          </cell>
          <cell r="BA1633">
            <v>0</v>
          </cell>
          <cell r="BB1633">
            <v>0</v>
          </cell>
          <cell r="BC1633">
            <v>0</v>
          </cell>
          <cell r="BD1633">
            <v>0</v>
          </cell>
          <cell r="BE1633">
            <v>0</v>
          </cell>
          <cell r="BF1633">
            <v>0</v>
          </cell>
          <cell r="BG1633" t="str">
            <v/>
          </cell>
          <cell r="BH1633" t="str">
            <v/>
          </cell>
        </row>
        <row r="1634">
          <cell r="A1634" t="str">
            <v>3081-077</v>
          </cell>
          <cell r="B1634" t="str">
            <v xml:space="preserve">RIONEG-CC SAN NICOLAS                             </v>
          </cell>
          <cell r="C1634">
            <v>0</v>
          </cell>
          <cell r="D1634">
            <v>0</v>
          </cell>
          <cell r="E1634">
            <v>0</v>
          </cell>
          <cell r="F1634">
            <v>0</v>
          </cell>
          <cell r="G1634">
            <v>0</v>
          </cell>
          <cell r="H1634">
            <v>0</v>
          </cell>
          <cell r="I1634">
            <v>0</v>
          </cell>
          <cell r="J1634">
            <v>0</v>
          </cell>
          <cell r="K1634">
            <v>0</v>
          </cell>
          <cell r="L1634">
            <v>0</v>
          </cell>
          <cell r="M1634">
            <v>0</v>
          </cell>
          <cell r="N1634">
            <v>0</v>
          </cell>
          <cell r="O1634">
            <v>0</v>
          </cell>
          <cell r="P1634">
            <v>0</v>
          </cell>
          <cell r="Q1634">
            <v>0</v>
          </cell>
          <cell r="R1634">
            <v>0</v>
          </cell>
          <cell r="S1634">
            <v>0</v>
          </cell>
          <cell r="T1634">
            <v>0</v>
          </cell>
          <cell r="U1634">
            <v>0</v>
          </cell>
          <cell r="V1634">
            <v>0</v>
          </cell>
          <cell r="W1634">
            <v>0</v>
          </cell>
          <cell r="X1634">
            <v>0</v>
          </cell>
          <cell r="Y1634">
            <v>0</v>
          </cell>
          <cell r="Z1634">
            <v>0</v>
          </cell>
          <cell r="AA1634">
            <v>0</v>
          </cell>
          <cell r="AB1634">
            <v>0</v>
          </cell>
          <cell r="AC1634">
            <v>0</v>
          </cell>
          <cell r="AD1634">
            <v>0</v>
          </cell>
          <cell r="AE1634">
            <v>0</v>
          </cell>
          <cell r="AF1634">
            <v>0</v>
          </cell>
          <cell r="AG1634">
            <v>0</v>
          </cell>
          <cell r="AH1634">
            <v>0</v>
          </cell>
          <cell r="AI1634">
            <v>0</v>
          </cell>
          <cell r="AJ1634">
            <v>0</v>
          </cell>
          <cell r="AK1634">
            <v>0</v>
          </cell>
          <cell r="AL1634">
            <v>0</v>
          </cell>
          <cell r="AM1634">
            <v>0</v>
          </cell>
          <cell r="AN1634">
            <v>0</v>
          </cell>
          <cell r="AO1634">
            <v>0</v>
          </cell>
          <cell r="AP1634">
            <v>0</v>
          </cell>
          <cell r="AQ1634">
            <v>0</v>
          </cell>
          <cell r="AR1634">
            <v>0</v>
          </cell>
          <cell r="AS1634" t="e">
            <v>#REF!</v>
          </cell>
          <cell r="AU1634">
            <v>900163527</v>
          </cell>
          <cell r="AV1634" t="str">
            <v xml:space="preserve">CENTRO COMERCIAL SAN NICOLAS PH         </v>
          </cell>
          <cell r="AW1634">
            <v>0</v>
          </cell>
          <cell r="AX1634">
            <v>0</v>
          </cell>
          <cell r="AY1634">
            <v>0</v>
          </cell>
          <cell r="AZ1634">
            <v>0</v>
          </cell>
          <cell r="BA1634">
            <v>0</v>
          </cell>
          <cell r="BB1634">
            <v>0</v>
          </cell>
          <cell r="BC1634">
            <v>0</v>
          </cell>
          <cell r="BD1634">
            <v>0</v>
          </cell>
          <cell r="BE1634">
            <v>0</v>
          </cell>
          <cell r="BF1634">
            <v>0</v>
          </cell>
          <cell r="BG1634" t="str">
            <v/>
          </cell>
          <cell r="BH1634" t="str">
            <v/>
          </cell>
        </row>
        <row r="1635">
          <cell r="A1635" t="str">
            <v>3081-078</v>
          </cell>
          <cell r="B1635" t="str">
            <v xml:space="preserve">MD-ACEIS SA                                       </v>
          </cell>
          <cell r="C1635">
            <v>0</v>
          </cell>
          <cell r="D1635">
            <v>1022546</v>
          </cell>
          <cell r="E1635">
            <v>0</v>
          </cell>
          <cell r="F1635">
            <v>0</v>
          </cell>
          <cell r="G1635">
            <v>0</v>
          </cell>
          <cell r="H1635">
            <v>0</v>
          </cell>
          <cell r="I1635">
            <v>0</v>
          </cell>
          <cell r="J1635">
            <v>0</v>
          </cell>
          <cell r="K1635">
            <v>0</v>
          </cell>
          <cell r="L1635">
            <v>0</v>
          </cell>
          <cell r="M1635">
            <v>0</v>
          </cell>
          <cell r="N1635">
            <v>0</v>
          </cell>
          <cell r="O1635">
            <v>1022546</v>
          </cell>
          <cell r="P1635">
            <v>533800</v>
          </cell>
          <cell r="Q1635">
            <v>0</v>
          </cell>
          <cell r="R1635">
            <v>0</v>
          </cell>
          <cell r="S1635">
            <v>0</v>
          </cell>
          <cell r="T1635">
            <v>0</v>
          </cell>
          <cell r="U1635">
            <v>0</v>
          </cell>
          <cell r="V1635">
            <v>0</v>
          </cell>
          <cell r="W1635">
            <v>0</v>
          </cell>
          <cell r="X1635">
            <v>0</v>
          </cell>
          <cell r="Y1635">
            <v>0</v>
          </cell>
          <cell r="Z1635">
            <v>0</v>
          </cell>
          <cell r="AA1635">
            <v>0</v>
          </cell>
          <cell r="AB1635">
            <v>533800</v>
          </cell>
          <cell r="AC1635">
            <v>0</v>
          </cell>
          <cell r="AD1635">
            <v>0</v>
          </cell>
          <cell r="AE1635">
            <v>0</v>
          </cell>
          <cell r="AF1635">
            <v>0</v>
          </cell>
          <cell r="AG1635">
            <v>0</v>
          </cell>
          <cell r="AH1635">
            <v>0</v>
          </cell>
          <cell r="AI1635">
            <v>0</v>
          </cell>
          <cell r="AJ1635">
            <v>0</v>
          </cell>
          <cell r="AK1635">
            <v>0</v>
          </cell>
          <cell r="AL1635">
            <v>0</v>
          </cell>
          <cell r="AM1635">
            <v>0</v>
          </cell>
          <cell r="AN1635">
            <v>0</v>
          </cell>
          <cell r="AO1635">
            <v>0</v>
          </cell>
          <cell r="AP1635">
            <v>0</v>
          </cell>
          <cell r="AQ1635">
            <v>0</v>
          </cell>
          <cell r="AR1635">
            <v>0</v>
          </cell>
          <cell r="AS1635" t="e">
            <v>#REF!</v>
          </cell>
          <cell r="AU1635" t="str">
            <v/>
          </cell>
          <cell r="AV1635" t="str">
            <v/>
          </cell>
          <cell r="AW1635">
            <v>0</v>
          </cell>
          <cell r="AX1635">
            <v>0</v>
          </cell>
          <cell r="AY1635">
            <v>0</v>
          </cell>
          <cell r="AZ1635">
            <v>0</v>
          </cell>
          <cell r="BA1635">
            <v>0</v>
          </cell>
          <cell r="BB1635">
            <v>0</v>
          </cell>
          <cell r="BC1635">
            <v>0</v>
          </cell>
          <cell r="BD1635">
            <v>0</v>
          </cell>
          <cell r="BE1635">
            <v>0</v>
          </cell>
          <cell r="BF1635">
            <v>0</v>
          </cell>
          <cell r="BG1635" t="str">
            <v/>
          </cell>
          <cell r="BH1635">
            <v>0.52203030474912615</v>
          </cell>
        </row>
        <row r="1636">
          <cell r="A1636" t="str">
            <v>3081-079</v>
          </cell>
          <cell r="B1636" t="str">
            <v xml:space="preserve">MD-ACEIS SA                                       </v>
          </cell>
          <cell r="C1636">
            <v>0</v>
          </cell>
          <cell r="D1636">
            <v>8779050</v>
          </cell>
          <cell r="E1636">
            <v>0</v>
          </cell>
          <cell r="F1636">
            <v>0</v>
          </cell>
          <cell r="G1636">
            <v>0</v>
          </cell>
          <cell r="H1636">
            <v>0</v>
          </cell>
          <cell r="I1636">
            <v>0</v>
          </cell>
          <cell r="J1636">
            <v>0</v>
          </cell>
          <cell r="K1636">
            <v>0</v>
          </cell>
          <cell r="L1636">
            <v>0</v>
          </cell>
          <cell r="M1636">
            <v>0</v>
          </cell>
          <cell r="N1636">
            <v>0</v>
          </cell>
          <cell r="O1636">
            <v>8779050</v>
          </cell>
          <cell r="P1636">
            <v>0</v>
          </cell>
          <cell r="Q1636">
            <v>0</v>
          </cell>
          <cell r="R1636">
            <v>0</v>
          </cell>
          <cell r="S1636">
            <v>0</v>
          </cell>
          <cell r="T1636">
            <v>0</v>
          </cell>
          <cell r="U1636">
            <v>0</v>
          </cell>
          <cell r="V1636">
            <v>0</v>
          </cell>
          <cell r="W1636">
            <v>0</v>
          </cell>
          <cell r="X1636">
            <v>0</v>
          </cell>
          <cell r="Y1636">
            <v>0</v>
          </cell>
          <cell r="Z1636">
            <v>0</v>
          </cell>
          <cell r="AA1636">
            <v>0</v>
          </cell>
          <cell r="AB1636">
            <v>0</v>
          </cell>
          <cell r="AC1636">
            <v>0</v>
          </cell>
          <cell r="AD1636">
            <v>0</v>
          </cell>
          <cell r="AE1636">
            <v>0</v>
          </cell>
          <cell r="AF1636">
            <v>0</v>
          </cell>
          <cell r="AG1636">
            <v>0</v>
          </cell>
          <cell r="AH1636">
            <v>0</v>
          </cell>
          <cell r="AI1636">
            <v>0</v>
          </cell>
          <cell r="AJ1636">
            <v>0</v>
          </cell>
          <cell r="AK1636">
            <v>0</v>
          </cell>
          <cell r="AL1636">
            <v>0</v>
          </cell>
          <cell r="AM1636">
            <v>0</v>
          </cell>
          <cell r="AN1636">
            <v>0</v>
          </cell>
          <cell r="AO1636">
            <v>0</v>
          </cell>
          <cell r="AP1636">
            <v>0</v>
          </cell>
          <cell r="AQ1636">
            <v>0</v>
          </cell>
          <cell r="AR1636">
            <v>0</v>
          </cell>
          <cell r="AS1636" t="e">
            <v>#REF!</v>
          </cell>
          <cell r="AU1636" t="str">
            <v/>
          </cell>
          <cell r="AV1636" t="str">
            <v/>
          </cell>
          <cell r="AW1636">
            <v>0</v>
          </cell>
          <cell r="AX1636">
            <v>0</v>
          </cell>
          <cell r="AY1636">
            <v>0</v>
          </cell>
          <cell r="AZ1636">
            <v>0</v>
          </cell>
          <cell r="BA1636">
            <v>0</v>
          </cell>
          <cell r="BB1636">
            <v>0</v>
          </cell>
          <cell r="BC1636">
            <v>0</v>
          </cell>
          <cell r="BD1636">
            <v>0</v>
          </cell>
          <cell r="BE1636">
            <v>0</v>
          </cell>
          <cell r="BF1636">
            <v>0</v>
          </cell>
          <cell r="BG1636" t="str">
            <v/>
          </cell>
          <cell r="BH1636">
            <v>0</v>
          </cell>
        </row>
        <row r="1637">
          <cell r="A1637" t="str">
            <v>3081-080</v>
          </cell>
          <cell r="B1637" t="str">
            <v xml:space="preserve">MD-ACEIS SA                                       </v>
          </cell>
          <cell r="C1637">
            <v>0</v>
          </cell>
          <cell r="D1637">
            <v>4475520</v>
          </cell>
          <cell r="E1637">
            <v>0</v>
          </cell>
          <cell r="F1637">
            <v>0</v>
          </cell>
          <cell r="G1637">
            <v>0</v>
          </cell>
          <cell r="H1637">
            <v>0</v>
          </cell>
          <cell r="I1637">
            <v>0</v>
          </cell>
          <cell r="J1637">
            <v>0</v>
          </cell>
          <cell r="K1637">
            <v>0</v>
          </cell>
          <cell r="L1637">
            <v>0</v>
          </cell>
          <cell r="M1637">
            <v>0</v>
          </cell>
          <cell r="N1637">
            <v>0</v>
          </cell>
          <cell r="O1637">
            <v>4475520</v>
          </cell>
          <cell r="P1637">
            <v>2848000</v>
          </cell>
          <cell r="Q1637">
            <v>30000</v>
          </cell>
          <cell r="R1637">
            <v>0</v>
          </cell>
          <cell r="S1637">
            <v>0</v>
          </cell>
          <cell r="T1637">
            <v>0</v>
          </cell>
          <cell r="U1637">
            <v>0</v>
          </cell>
          <cell r="V1637">
            <v>0</v>
          </cell>
          <cell r="W1637">
            <v>0</v>
          </cell>
          <cell r="X1637">
            <v>0</v>
          </cell>
          <cell r="Y1637">
            <v>0</v>
          </cell>
          <cell r="Z1637">
            <v>0</v>
          </cell>
          <cell r="AA1637">
            <v>0</v>
          </cell>
          <cell r="AB1637">
            <v>2878000</v>
          </cell>
          <cell r="AC1637">
            <v>0</v>
          </cell>
          <cell r="AD1637">
            <v>0</v>
          </cell>
          <cell r="AE1637">
            <v>0</v>
          </cell>
          <cell r="AF1637">
            <v>0</v>
          </cell>
          <cell r="AG1637">
            <v>0</v>
          </cell>
          <cell r="AH1637">
            <v>0</v>
          </cell>
          <cell r="AI1637">
            <v>0</v>
          </cell>
          <cell r="AJ1637">
            <v>0</v>
          </cell>
          <cell r="AK1637">
            <v>0</v>
          </cell>
          <cell r="AL1637">
            <v>0</v>
          </cell>
          <cell r="AM1637">
            <v>0</v>
          </cell>
          <cell r="AN1637">
            <v>0</v>
          </cell>
          <cell r="AO1637">
            <v>0</v>
          </cell>
          <cell r="AP1637">
            <v>0</v>
          </cell>
          <cell r="AQ1637">
            <v>0</v>
          </cell>
          <cell r="AR1637">
            <v>0</v>
          </cell>
          <cell r="AS1637" t="e">
            <v>#REF!</v>
          </cell>
          <cell r="AU1637" t="str">
            <v/>
          </cell>
          <cell r="AV1637" t="str">
            <v/>
          </cell>
          <cell r="AW1637">
            <v>0</v>
          </cell>
          <cell r="AX1637">
            <v>0</v>
          </cell>
          <cell r="AY1637">
            <v>0</v>
          </cell>
          <cell r="AZ1637">
            <v>0</v>
          </cell>
          <cell r="BA1637">
            <v>0</v>
          </cell>
          <cell r="BB1637">
            <v>0</v>
          </cell>
          <cell r="BC1637">
            <v>0</v>
          </cell>
          <cell r="BD1637">
            <v>0</v>
          </cell>
          <cell r="BE1637">
            <v>0</v>
          </cell>
          <cell r="BF1637">
            <v>0</v>
          </cell>
          <cell r="BG1637" t="str">
            <v/>
          </cell>
          <cell r="BH1637">
            <v>0.64305376805376802</v>
          </cell>
        </row>
        <row r="1638">
          <cell r="A1638" t="str">
            <v>3081-081</v>
          </cell>
          <cell r="B1638" t="str">
            <v xml:space="preserve">MD-CC SANTAFE                                     </v>
          </cell>
          <cell r="C1638">
            <v>0</v>
          </cell>
          <cell r="D1638">
            <v>0</v>
          </cell>
          <cell r="E1638">
            <v>0</v>
          </cell>
          <cell r="F1638">
            <v>0</v>
          </cell>
          <cell r="G1638">
            <v>0</v>
          </cell>
          <cell r="H1638">
            <v>0</v>
          </cell>
          <cell r="I1638">
            <v>0</v>
          </cell>
          <cell r="J1638">
            <v>0</v>
          </cell>
          <cell r="K1638">
            <v>0</v>
          </cell>
          <cell r="L1638">
            <v>0</v>
          </cell>
          <cell r="M1638">
            <v>0</v>
          </cell>
          <cell r="N1638">
            <v>0</v>
          </cell>
          <cell r="O1638">
            <v>0</v>
          </cell>
          <cell r="P1638">
            <v>0</v>
          </cell>
          <cell r="Q1638">
            <v>0</v>
          </cell>
          <cell r="R1638">
            <v>0</v>
          </cell>
          <cell r="S1638">
            <v>0</v>
          </cell>
          <cell r="T1638">
            <v>0</v>
          </cell>
          <cell r="U1638">
            <v>0</v>
          </cell>
          <cell r="V1638">
            <v>0</v>
          </cell>
          <cell r="W1638">
            <v>0</v>
          </cell>
          <cell r="X1638">
            <v>0</v>
          </cell>
          <cell r="Y1638">
            <v>0</v>
          </cell>
          <cell r="Z1638">
            <v>0</v>
          </cell>
          <cell r="AA1638">
            <v>0</v>
          </cell>
          <cell r="AB1638">
            <v>0</v>
          </cell>
          <cell r="AC1638">
            <v>0</v>
          </cell>
          <cell r="AD1638">
            <v>0</v>
          </cell>
          <cell r="AE1638">
            <v>0</v>
          </cell>
          <cell r="AF1638">
            <v>0</v>
          </cell>
          <cell r="AG1638">
            <v>0</v>
          </cell>
          <cell r="AH1638">
            <v>0</v>
          </cell>
          <cell r="AI1638">
            <v>0</v>
          </cell>
          <cell r="AJ1638">
            <v>0</v>
          </cell>
          <cell r="AK1638">
            <v>0</v>
          </cell>
          <cell r="AL1638">
            <v>0</v>
          </cell>
          <cell r="AM1638">
            <v>0</v>
          </cell>
          <cell r="AN1638">
            <v>0</v>
          </cell>
          <cell r="AO1638">
            <v>0</v>
          </cell>
          <cell r="AP1638">
            <v>0</v>
          </cell>
          <cell r="AQ1638">
            <v>0</v>
          </cell>
          <cell r="AR1638">
            <v>0</v>
          </cell>
          <cell r="AS1638" t="e">
            <v>#REF!</v>
          </cell>
          <cell r="AU1638">
            <v>900351744</v>
          </cell>
          <cell r="AV1638" t="str">
            <v xml:space="preserve">CENTRO COMERCIAL SANTAFE                </v>
          </cell>
          <cell r="AW1638">
            <v>0</v>
          </cell>
          <cell r="AX1638">
            <v>0</v>
          </cell>
          <cell r="AY1638">
            <v>0</v>
          </cell>
          <cell r="AZ1638">
            <v>0</v>
          </cell>
          <cell r="BA1638">
            <v>0</v>
          </cell>
          <cell r="BB1638">
            <v>0</v>
          </cell>
          <cell r="BC1638">
            <v>0</v>
          </cell>
          <cell r="BD1638">
            <v>0</v>
          </cell>
          <cell r="BE1638">
            <v>0</v>
          </cell>
          <cell r="BF1638">
            <v>0</v>
          </cell>
          <cell r="BG1638" t="str">
            <v/>
          </cell>
          <cell r="BH1638" t="str">
            <v/>
          </cell>
        </row>
        <row r="1639">
          <cell r="A1639" t="str">
            <v>3081-082</v>
          </cell>
          <cell r="B1639" t="str">
            <v xml:space="preserve">MD-CC SANTAFE                                     </v>
          </cell>
          <cell r="C1639">
            <v>0</v>
          </cell>
          <cell r="D1639">
            <v>0</v>
          </cell>
          <cell r="E1639">
            <v>0</v>
          </cell>
          <cell r="F1639">
            <v>0</v>
          </cell>
          <cell r="G1639">
            <v>0</v>
          </cell>
          <cell r="H1639">
            <v>0</v>
          </cell>
          <cell r="I1639">
            <v>0</v>
          </cell>
          <cell r="J1639">
            <v>0</v>
          </cell>
          <cell r="K1639">
            <v>0</v>
          </cell>
          <cell r="L1639">
            <v>0</v>
          </cell>
          <cell r="M1639">
            <v>0</v>
          </cell>
          <cell r="N1639">
            <v>0</v>
          </cell>
          <cell r="O1639">
            <v>0</v>
          </cell>
          <cell r="P1639">
            <v>324750</v>
          </cell>
          <cell r="Q1639">
            <v>0</v>
          </cell>
          <cell r="R1639">
            <v>0</v>
          </cell>
          <cell r="S1639">
            <v>0</v>
          </cell>
          <cell r="T1639">
            <v>0</v>
          </cell>
          <cell r="U1639">
            <v>0</v>
          </cell>
          <cell r="V1639">
            <v>0</v>
          </cell>
          <cell r="W1639">
            <v>0</v>
          </cell>
          <cell r="X1639">
            <v>0</v>
          </cell>
          <cell r="Y1639">
            <v>0</v>
          </cell>
          <cell r="Z1639">
            <v>0</v>
          </cell>
          <cell r="AA1639">
            <v>0</v>
          </cell>
          <cell r="AB1639">
            <v>324750</v>
          </cell>
          <cell r="AC1639">
            <v>0</v>
          </cell>
          <cell r="AD1639">
            <v>0</v>
          </cell>
          <cell r="AE1639">
            <v>0</v>
          </cell>
          <cell r="AF1639">
            <v>0</v>
          </cell>
          <cell r="AG1639">
            <v>0</v>
          </cell>
          <cell r="AH1639">
            <v>0</v>
          </cell>
          <cell r="AI1639">
            <v>0</v>
          </cell>
          <cell r="AJ1639">
            <v>0</v>
          </cell>
          <cell r="AK1639">
            <v>0</v>
          </cell>
          <cell r="AL1639">
            <v>0</v>
          </cell>
          <cell r="AM1639">
            <v>0</v>
          </cell>
          <cell r="AN1639">
            <v>0</v>
          </cell>
          <cell r="AO1639">
            <v>0</v>
          </cell>
          <cell r="AP1639">
            <v>0</v>
          </cell>
          <cell r="AQ1639">
            <v>0</v>
          </cell>
          <cell r="AR1639">
            <v>0</v>
          </cell>
          <cell r="AS1639" t="e">
            <v>#REF!</v>
          </cell>
          <cell r="AU1639">
            <v>900351744</v>
          </cell>
          <cell r="AV1639" t="str">
            <v xml:space="preserve">CENTRO COMERCIAL SANTAFE                </v>
          </cell>
          <cell r="AW1639">
            <v>0</v>
          </cell>
          <cell r="AX1639">
            <v>0</v>
          </cell>
          <cell r="AY1639">
            <v>0</v>
          </cell>
          <cell r="AZ1639">
            <v>0</v>
          </cell>
          <cell r="BA1639">
            <v>0</v>
          </cell>
          <cell r="BB1639">
            <v>0</v>
          </cell>
          <cell r="BC1639">
            <v>0</v>
          </cell>
          <cell r="BD1639">
            <v>0</v>
          </cell>
          <cell r="BE1639">
            <v>0</v>
          </cell>
          <cell r="BF1639">
            <v>0</v>
          </cell>
          <cell r="BG1639" t="str">
            <v/>
          </cell>
          <cell r="BH1639" t="str">
            <v/>
          </cell>
        </row>
        <row r="1640">
          <cell r="A1640" t="str">
            <v>3081-083</v>
          </cell>
          <cell r="B1640" t="str">
            <v xml:space="preserve">MD-COL KIMBERLY COLPAPEL                          </v>
          </cell>
          <cell r="C1640">
            <v>0</v>
          </cell>
          <cell r="D1640">
            <v>5946604</v>
          </cell>
          <cell r="E1640">
            <v>0</v>
          </cell>
          <cell r="F1640">
            <v>0</v>
          </cell>
          <cell r="G1640">
            <v>0</v>
          </cell>
          <cell r="H1640">
            <v>0</v>
          </cell>
          <cell r="I1640">
            <v>0</v>
          </cell>
          <cell r="J1640">
            <v>0</v>
          </cell>
          <cell r="K1640">
            <v>0</v>
          </cell>
          <cell r="L1640">
            <v>0</v>
          </cell>
          <cell r="M1640">
            <v>0</v>
          </cell>
          <cell r="N1640">
            <v>0</v>
          </cell>
          <cell r="O1640">
            <v>5946604</v>
          </cell>
          <cell r="P1640">
            <v>334138</v>
          </cell>
          <cell r="Q1640">
            <v>3096021</v>
          </cell>
          <cell r="R1640">
            <v>6850</v>
          </cell>
          <cell r="S1640">
            <v>0</v>
          </cell>
          <cell r="T1640">
            <v>1896</v>
          </cell>
          <cell r="U1640">
            <v>0</v>
          </cell>
          <cell r="V1640">
            <v>0</v>
          </cell>
          <cell r="W1640">
            <v>0</v>
          </cell>
          <cell r="X1640">
            <v>0</v>
          </cell>
          <cell r="Y1640">
            <v>0</v>
          </cell>
          <cell r="Z1640">
            <v>0</v>
          </cell>
          <cell r="AA1640">
            <v>0</v>
          </cell>
          <cell r="AB1640">
            <v>3438905</v>
          </cell>
          <cell r="AC1640">
            <v>0</v>
          </cell>
          <cell r="AD1640">
            <v>0</v>
          </cell>
          <cell r="AE1640">
            <v>0</v>
          </cell>
          <cell r="AF1640">
            <v>0</v>
          </cell>
          <cell r="AG1640">
            <v>0</v>
          </cell>
          <cell r="AH1640">
            <v>0</v>
          </cell>
          <cell r="AI1640">
            <v>0</v>
          </cell>
          <cell r="AJ1640">
            <v>0</v>
          </cell>
          <cell r="AK1640">
            <v>0</v>
          </cell>
          <cell r="AL1640">
            <v>0</v>
          </cell>
          <cell r="AM1640">
            <v>0</v>
          </cell>
          <cell r="AN1640">
            <v>0</v>
          </cell>
          <cell r="AO1640">
            <v>0</v>
          </cell>
          <cell r="AP1640">
            <v>0</v>
          </cell>
          <cell r="AQ1640">
            <v>0</v>
          </cell>
          <cell r="AR1640">
            <v>0</v>
          </cell>
          <cell r="AS1640" t="e">
            <v>#REF!</v>
          </cell>
          <cell r="AU1640" t="str">
            <v/>
          </cell>
          <cell r="AV1640" t="str">
            <v/>
          </cell>
          <cell r="AW1640">
            <v>0</v>
          </cell>
          <cell r="AX1640">
            <v>0</v>
          </cell>
          <cell r="AY1640">
            <v>0</v>
          </cell>
          <cell r="AZ1640">
            <v>0</v>
          </cell>
          <cell r="BA1640">
            <v>0</v>
          </cell>
          <cell r="BB1640">
            <v>0</v>
          </cell>
          <cell r="BC1640">
            <v>0</v>
          </cell>
          <cell r="BD1640">
            <v>0</v>
          </cell>
          <cell r="BE1640">
            <v>0</v>
          </cell>
          <cell r="BF1640">
            <v>0</v>
          </cell>
          <cell r="BG1640" t="str">
            <v/>
          </cell>
          <cell r="BH1640">
            <v>0.57829729371587546</v>
          </cell>
        </row>
        <row r="1641">
          <cell r="A1641" t="str">
            <v>3081-084</v>
          </cell>
          <cell r="B1641" t="str">
            <v xml:space="preserve">MD-CC SAN NICOLAS                                 </v>
          </cell>
          <cell r="C1641">
            <v>522382</v>
          </cell>
          <cell r="D1641">
            <v>0</v>
          </cell>
          <cell r="E1641">
            <v>-522382</v>
          </cell>
          <cell r="F1641">
            <v>0</v>
          </cell>
          <cell r="G1641">
            <v>0</v>
          </cell>
          <cell r="H1641">
            <v>0</v>
          </cell>
          <cell r="I1641">
            <v>0</v>
          </cell>
          <cell r="J1641">
            <v>0</v>
          </cell>
          <cell r="K1641">
            <v>0</v>
          </cell>
          <cell r="L1641">
            <v>0</v>
          </cell>
          <cell r="M1641">
            <v>0</v>
          </cell>
          <cell r="N1641">
            <v>0</v>
          </cell>
          <cell r="O1641">
            <v>0</v>
          </cell>
          <cell r="P1641">
            <v>0</v>
          </cell>
          <cell r="Q1641">
            <v>0</v>
          </cell>
          <cell r="R1641">
            <v>0</v>
          </cell>
          <cell r="S1641">
            <v>0</v>
          </cell>
          <cell r="T1641">
            <v>0</v>
          </cell>
          <cell r="U1641">
            <v>0</v>
          </cell>
          <cell r="V1641">
            <v>0</v>
          </cell>
          <cell r="W1641">
            <v>0</v>
          </cell>
          <cell r="X1641">
            <v>0</v>
          </cell>
          <cell r="Y1641">
            <v>0</v>
          </cell>
          <cell r="Z1641">
            <v>0</v>
          </cell>
          <cell r="AA1641">
            <v>0</v>
          </cell>
          <cell r="AB1641">
            <v>0</v>
          </cell>
          <cell r="AC1641">
            <v>0</v>
          </cell>
          <cell r="AD1641">
            <v>0</v>
          </cell>
          <cell r="AE1641">
            <v>0</v>
          </cell>
          <cell r="AF1641">
            <v>0</v>
          </cell>
          <cell r="AG1641">
            <v>0</v>
          </cell>
          <cell r="AH1641">
            <v>0</v>
          </cell>
          <cell r="AI1641">
            <v>0</v>
          </cell>
          <cell r="AJ1641">
            <v>0</v>
          </cell>
          <cell r="AK1641">
            <v>0</v>
          </cell>
          <cell r="AL1641">
            <v>0</v>
          </cell>
          <cell r="AM1641">
            <v>0</v>
          </cell>
          <cell r="AN1641">
            <v>0</v>
          </cell>
          <cell r="AO1641">
            <v>0</v>
          </cell>
          <cell r="AP1641">
            <v>0</v>
          </cell>
          <cell r="AQ1641">
            <v>0</v>
          </cell>
          <cell r="AR1641">
            <v>0</v>
          </cell>
          <cell r="AS1641" t="e">
            <v>#REF!</v>
          </cell>
          <cell r="AU1641" t="str">
            <v/>
          </cell>
          <cell r="AV1641" t="str">
            <v/>
          </cell>
          <cell r="AW1641">
            <v>0</v>
          </cell>
          <cell r="AX1641">
            <v>0</v>
          </cell>
          <cell r="AY1641">
            <v>0</v>
          </cell>
          <cell r="AZ1641">
            <v>0</v>
          </cell>
          <cell r="BA1641">
            <v>0</v>
          </cell>
          <cell r="BB1641">
            <v>0</v>
          </cell>
          <cell r="BC1641">
            <v>0</v>
          </cell>
          <cell r="BD1641">
            <v>0</v>
          </cell>
          <cell r="BE1641">
            <v>0</v>
          </cell>
          <cell r="BF1641">
            <v>0</v>
          </cell>
          <cell r="BG1641" t="str">
            <v/>
          </cell>
          <cell r="BH1641" t="str">
            <v/>
          </cell>
        </row>
        <row r="1642">
          <cell r="A1642" t="str">
            <v>3081-085</v>
          </cell>
          <cell r="B1642" t="str">
            <v xml:space="preserve">MD-COL KIMBERLY COLPAPEL                          </v>
          </cell>
          <cell r="C1642">
            <v>0</v>
          </cell>
          <cell r="D1642">
            <v>428736</v>
          </cell>
          <cell r="E1642">
            <v>0</v>
          </cell>
          <cell r="F1642">
            <v>0</v>
          </cell>
          <cell r="G1642">
            <v>0</v>
          </cell>
          <cell r="H1642">
            <v>0</v>
          </cell>
          <cell r="I1642">
            <v>0</v>
          </cell>
          <cell r="J1642">
            <v>0</v>
          </cell>
          <cell r="K1642">
            <v>0</v>
          </cell>
          <cell r="L1642">
            <v>0</v>
          </cell>
          <cell r="M1642">
            <v>0</v>
          </cell>
          <cell r="N1642">
            <v>0</v>
          </cell>
          <cell r="O1642">
            <v>428736</v>
          </cell>
          <cell r="P1642">
            <v>0</v>
          </cell>
          <cell r="Q1642">
            <v>220000</v>
          </cell>
          <cell r="R1642">
            <v>0</v>
          </cell>
          <cell r="S1642">
            <v>0</v>
          </cell>
          <cell r="T1642">
            <v>0</v>
          </cell>
          <cell r="U1642">
            <v>0</v>
          </cell>
          <cell r="V1642">
            <v>0</v>
          </cell>
          <cell r="W1642">
            <v>0</v>
          </cell>
          <cell r="X1642">
            <v>0</v>
          </cell>
          <cell r="Y1642">
            <v>0</v>
          </cell>
          <cell r="Z1642">
            <v>0</v>
          </cell>
          <cell r="AA1642">
            <v>0</v>
          </cell>
          <cell r="AB1642">
            <v>220000</v>
          </cell>
          <cell r="AC1642">
            <v>0</v>
          </cell>
          <cell r="AD1642">
            <v>0</v>
          </cell>
          <cell r="AE1642">
            <v>0</v>
          </cell>
          <cell r="AF1642">
            <v>0</v>
          </cell>
          <cell r="AG1642">
            <v>0</v>
          </cell>
          <cell r="AH1642">
            <v>0</v>
          </cell>
          <cell r="AI1642">
            <v>0</v>
          </cell>
          <cell r="AJ1642">
            <v>0</v>
          </cell>
          <cell r="AK1642">
            <v>0</v>
          </cell>
          <cell r="AL1642">
            <v>0</v>
          </cell>
          <cell r="AM1642">
            <v>0</v>
          </cell>
          <cell r="AN1642">
            <v>0</v>
          </cell>
          <cell r="AO1642">
            <v>0</v>
          </cell>
          <cell r="AP1642">
            <v>0</v>
          </cell>
          <cell r="AQ1642">
            <v>0</v>
          </cell>
          <cell r="AR1642">
            <v>0</v>
          </cell>
          <cell r="AS1642" t="e">
            <v>#REF!</v>
          </cell>
          <cell r="AU1642" t="str">
            <v/>
          </cell>
          <cell r="AV1642" t="str">
            <v/>
          </cell>
          <cell r="AW1642">
            <v>0</v>
          </cell>
          <cell r="AX1642">
            <v>0</v>
          </cell>
          <cell r="AY1642">
            <v>0</v>
          </cell>
          <cell r="AZ1642">
            <v>0</v>
          </cell>
          <cell r="BA1642">
            <v>0</v>
          </cell>
          <cell r="BB1642">
            <v>0</v>
          </cell>
          <cell r="BC1642">
            <v>0</v>
          </cell>
          <cell r="BD1642">
            <v>0</v>
          </cell>
          <cell r="BE1642">
            <v>0</v>
          </cell>
          <cell r="BF1642">
            <v>0</v>
          </cell>
          <cell r="BG1642" t="str">
            <v/>
          </cell>
          <cell r="BH1642">
            <v>0.51313628899835795</v>
          </cell>
        </row>
        <row r="1643">
          <cell r="A1643" t="str">
            <v>3081-086</v>
          </cell>
          <cell r="B1643" t="str">
            <v xml:space="preserve">MD-AVIANCA SA                                     </v>
          </cell>
          <cell r="C1643">
            <v>0</v>
          </cell>
          <cell r="D1643">
            <v>0</v>
          </cell>
          <cell r="E1643">
            <v>564056</v>
          </cell>
          <cell r="F1643">
            <v>0</v>
          </cell>
          <cell r="G1643">
            <v>0</v>
          </cell>
          <cell r="H1643">
            <v>0</v>
          </cell>
          <cell r="I1643">
            <v>0</v>
          </cell>
          <cell r="J1643">
            <v>0</v>
          </cell>
          <cell r="K1643">
            <v>0</v>
          </cell>
          <cell r="L1643">
            <v>0</v>
          </cell>
          <cell r="M1643">
            <v>0</v>
          </cell>
          <cell r="N1643">
            <v>0</v>
          </cell>
          <cell r="O1643">
            <v>564056</v>
          </cell>
          <cell r="P1643">
            <v>0</v>
          </cell>
          <cell r="Q1643">
            <v>119828</v>
          </cell>
          <cell r="R1643">
            <v>0</v>
          </cell>
          <cell r="S1643">
            <v>121656.48</v>
          </cell>
          <cell r="T1643">
            <v>21552</v>
          </cell>
          <cell r="U1643">
            <v>0</v>
          </cell>
          <cell r="V1643">
            <v>0</v>
          </cell>
          <cell r="W1643">
            <v>0</v>
          </cell>
          <cell r="X1643">
            <v>0</v>
          </cell>
          <cell r="Y1643">
            <v>0</v>
          </cell>
          <cell r="Z1643">
            <v>0</v>
          </cell>
          <cell r="AA1643">
            <v>0</v>
          </cell>
          <cell r="AB1643">
            <v>263036.48</v>
          </cell>
          <cell r="AC1643">
            <v>0</v>
          </cell>
          <cell r="AD1643">
            <v>0</v>
          </cell>
          <cell r="AE1643">
            <v>0</v>
          </cell>
          <cell r="AF1643">
            <v>0</v>
          </cell>
          <cell r="AG1643">
            <v>0</v>
          </cell>
          <cell r="AH1643">
            <v>0</v>
          </cell>
          <cell r="AI1643">
            <v>0</v>
          </cell>
          <cell r="AJ1643">
            <v>0</v>
          </cell>
          <cell r="AK1643">
            <v>0</v>
          </cell>
          <cell r="AL1643">
            <v>0</v>
          </cell>
          <cell r="AM1643">
            <v>0</v>
          </cell>
          <cell r="AN1643">
            <v>0</v>
          </cell>
          <cell r="AO1643">
            <v>0</v>
          </cell>
          <cell r="AP1643">
            <v>0</v>
          </cell>
          <cell r="AQ1643">
            <v>0</v>
          </cell>
          <cell r="AR1643">
            <v>0</v>
          </cell>
          <cell r="AS1643" t="e">
            <v>#REF!</v>
          </cell>
          <cell r="AU1643" t="str">
            <v/>
          </cell>
          <cell r="AV1643" t="str">
            <v/>
          </cell>
          <cell r="AW1643">
            <v>0</v>
          </cell>
          <cell r="AX1643">
            <v>0</v>
          </cell>
          <cell r="AY1643">
            <v>0</v>
          </cell>
          <cell r="AZ1643">
            <v>0</v>
          </cell>
          <cell r="BA1643">
            <v>0</v>
          </cell>
          <cell r="BB1643">
            <v>0</v>
          </cell>
          <cell r="BC1643">
            <v>0</v>
          </cell>
          <cell r="BD1643">
            <v>0</v>
          </cell>
          <cell r="BE1643">
            <v>0</v>
          </cell>
          <cell r="BF1643">
            <v>0</v>
          </cell>
          <cell r="BG1643" t="str">
            <v/>
          </cell>
          <cell r="BH1643">
            <v>0.46633043527593004</v>
          </cell>
        </row>
        <row r="1644">
          <cell r="A1644" t="str">
            <v>3081-087</v>
          </cell>
          <cell r="B1644" t="str">
            <v xml:space="preserve">MD-FIDEICOMISO HOTEL IBIS                         </v>
          </cell>
          <cell r="C1644">
            <v>0</v>
          </cell>
          <cell r="D1644">
            <v>0</v>
          </cell>
          <cell r="E1644">
            <v>130488</v>
          </cell>
          <cell r="F1644">
            <v>0</v>
          </cell>
          <cell r="G1644">
            <v>0</v>
          </cell>
          <cell r="H1644">
            <v>0</v>
          </cell>
          <cell r="I1644">
            <v>0</v>
          </cell>
          <cell r="J1644">
            <v>0</v>
          </cell>
          <cell r="K1644">
            <v>0</v>
          </cell>
          <cell r="L1644">
            <v>0</v>
          </cell>
          <cell r="M1644">
            <v>0</v>
          </cell>
          <cell r="N1644">
            <v>0</v>
          </cell>
          <cell r="O1644">
            <v>130488</v>
          </cell>
          <cell r="P1644">
            <v>0</v>
          </cell>
          <cell r="Q1644">
            <v>0</v>
          </cell>
          <cell r="R1644">
            <v>34983</v>
          </cell>
          <cell r="S1644">
            <v>0</v>
          </cell>
          <cell r="T1644">
            <v>52000</v>
          </cell>
          <cell r="U1644">
            <v>0</v>
          </cell>
          <cell r="V1644">
            <v>0</v>
          </cell>
          <cell r="W1644">
            <v>0</v>
          </cell>
          <cell r="X1644">
            <v>0</v>
          </cell>
          <cell r="Y1644">
            <v>0</v>
          </cell>
          <cell r="Z1644">
            <v>0</v>
          </cell>
          <cell r="AA1644">
            <v>0</v>
          </cell>
          <cell r="AB1644">
            <v>86983</v>
          </cell>
          <cell r="AC1644">
            <v>0</v>
          </cell>
          <cell r="AD1644">
            <v>0</v>
          </cell>
          <cell r="AE1644">
            <v>0</v>
          </cell>
          <cell r="AF1644">
            <v>0</v>
          </cell>
          <cell r="AG1644">
            <v>0</v>
          </cell>
          <cell r="AH1644">
            <v>0</v>
          </cell>
          <cell r="AI1644">
            <v>0</v>
          </cell>
          <cell r="AJ1644">
            <v>0</v>
          </cell>
          <cell r="AK1644">
            <v>0</v>
          </cell>
          <cell r="AL1644">
            <v>0</v>
          </cell>
          <cell r="AM1644">
            <v>0</v>
          </cell>
          <cell r="AN1644">
            <v>0</v>
          </cell>
          <cell r="AO1644">
            <v>0</v>
          </cell>
          <cell r="AP1644">
            <v>0</v>
          </cell>
          <cell r="AQ1644">
            <v>0</v>
          </cell>
          <cell r="AR1644">
            <v>0</v>
          </cell>
          <cell r="AS1644" t="e">
            <v>#REF!</v>
          </cell>
          <cell r="AU1644" t="str">
            <v/>
          </cell>
          <cell r="AV1644" t="str">
            <v/>
          </cell>
          <cell r="AW1644">
            <v>0</v>
          </cell>
          <cell r="AX1644">
            <v>0</v>
          </cell>
          <cell r="AY1644">
            <v>0</v>
          </cell>
          <cell r="AZ1644">
            <v>0</v>
          </cell>
          <cell r="BA1644">
            <v>0</v>
          </cell>
          <cell r="BB1644">
            <v>0</v>
          </cell>
          <cell r="BC1644">
            <v>0</v>
          </cell>
          <cell r="BD1644">
            <v>0</v>
          </cell>
          <cell r="BE1644">
            <v>0</v>
          </cell>
          <cell r="BF1644">
            <v>0</v>
          </cell>
          <cell r="BG1644" t="str">
            <v/>
          </cell>
          <cell r="BH1644">
            <v>0.66659769480718534</v>
          </cell>
        </row>
        <row r="1645">
          <cell r="A1645" t="str">
            <v>3081-088</v>
          </cell>
          <cell r="B1645" t="str">
            <v xml:space="preserve">RIONEG-AVIANCA SA                                 </v>
          </cell>
          <cell r="C1645">
            <v>0</v>
          </cell>
          <cell r="D1645">
            <v>0</v>
          </cell>
          <cell r="E1645">
            <v>0</v>
          </cell>
          <cell r="F1645">
            <v>658087</v>
          </cell>
          <cell r="G1645">
            <v>0</v>
          </cell>
          <cell r="H1645">
            <v>0</v>
          </cell>
          <cell r="I1645">
            <v>0</v>
          </cell>
          <cell r="J1645">
            <v>0</v>
          </cell>
          <cell r="K1645">
            <v>0</v>
          </cell>
          <cell r="L1645">
            <v>0</v>
          </cell>
          <cell r="M1645">
            <v>0</v>
          </cell>
          <cell r="N1645">
            <v>0</v>
          </cell>
          <cell r="O1645">
            <v>658087</v>
          </cell>
          <cell r="P1645">
            <v>0</v>
          </cell>
          <cell r="Q1645">
            <v>0</v>
          </cell>
          <cell r="R1645">
            <v>203200</v>
          </cell>
          <cell r="S1645">
            <v>126917.13</v>
          </cell>
          <cell r="T1645">
            <v>174000</v>
          </cell>
          <cell r="U1645">
            <v>0</v>
          </cell>
          <cell r="V1645">
            <v>0</v>
          </cell>
          <cell r="W1645">
            <v>0</v>
          </cell>
          <cell r="X1645">
            <v>0</v>
          </cell>
          <cell r="Y1645">
            <v>0</v>
          </cell>
          <cell r="Z1645">
            <v>0</v>
          </cell>
          <cell r="AA1645">
            <v>0</v>
          </cell>
          <cell r="AB1645">
            <v>504117.13</v>
          </cell>
          <cell r="AC1645">
            <v>0</v>
          </cell>
          <cell r="AD1645">
            <v>0</v>
          </cell>
          <cell r="AE1645">
            <v>0</v>
          </cell>
          <cell r="AF1645">
            <v>0</v>
          </cell>
          <cell r="AG1645">
            <v>0</v>
          </cell>
          <cell r="AH1645">
            <v>0</v>
          </cell>
          <cell r="AI1645">
            <v>0</v>
          </cell>
          <cell r="AJ1645">
            <v>0</v>
          </cell>
          <cell r="AK1645">
            <v>0</v>
          </cell>
          <cell r="AL1645">
            <v>0</v>
          </cell>
          <cell r="AM1645">
            <v>0</v>
          </cell>
          <cell r="AN1645">
            <v>0</v>
          </cell>
          <cell r="AO1645">
            <v>0</v>
          </cell>
          <cell r="AP1645">
            <v>0</v>
          </cell>
          <cell r="AQ1645">
            <v>0</v>
          </cell>
          <cell r="AR1645">
            <v>0</v>
          </cell>
          <cell r="AS1645" t="e">
            <v>#REF!</v>
          </cell>
          <cell r="AU1645" t="str">
            <v/>
          </cell>
          <cell r="AV1645" t="str">
            <v/>
          </cell>
          <cell r="AW1645">
            <v>0</v>
          </cell>
          <cell r="AX1645">
            <v>0</v>
          </cell>
          <cell r="AY1645">
            <v>0</v>
          </cell>
          <cell r="AZ1645">
            <v>0</v>
          </cell>
          <cell r="BA1645">
            <v>0</v>
          </cell>
          <cell r="BB1645">
            <v>0</v>
          </cell>
          <cell r="BC1645">
            <v>0</v>
          </cell>
          <cell r="BD1645">
            <v>0</v>
          </cell>
          <cell r="BE1645">
            <v>0</v>
          </cell>
          <cell r="BF1645">
            <v>0</v>
          </cell>
          <cell r="BG1645" t="str">
            <v/>
          </cell>
          <cell r="BH1645">
            <v>0.76603417177364086</v>
          </cell>
        </row>
        <row r="1646">
          <cell r="A1646" t="str">
            <v>3081-089</v>
          </cell>
          <cell r="B1646" t="str">
            <v xml:space="preserve">RIONEG-AVIANCA SA                                 </v>
          </cell>
          <cell r="C1646">
            <v>0</v>
          </cell>
          <cell r="D1646">
            <v>0</v>
          </cell>
          <cell r="E1646">
            <v>0</v>
          </cell>
          <cell r="F1646">
            <v>0</v>
          </cell>
          <cell r="G1646">
            <v>440786</v>
          </cell>
          <cell r="H1646">
            <v>0</v>
          </cell>
          <cell r="I1646">
            <v>0</v>
          </cell>
          <cell r="J1646">
            <v>0</v>
          </cell>
          <cell r="K1646">
            <v>0</v>
          </cell>
          <cell r="L1646">
            <v>0</v>
          </cell>
          <cell r="M1646">
            <v>0</v>
          </cell>
          <cell r="N1646">
            <v>0</v>
          </cell>
          <cell r="O1646">
            <v>440786</v>
          </cell>
          <cell r="P1646">
            <v>0</v>
          </cell>
          <cell r="Q1646">
            <v>0</v>
          </cell>
          <cell r="R1646">
            <v>25090</v>
          </cell>
          <cell r="S1646">
            <v>94828</v>
          </cell>
          <cell r="T1646">
            <v>30000</v>
          </cell>
          <cell r="U1646">
            <v>0</v>
          </cell>
          <cell r="V1646">
            <v>0</v>
          </cell>
          <cell r="W1646">
            <v>0</v>
          </cell>
          <cell r="X1646">
            <v>0</v>
          </cell>
          <cell r="Y1646">
            <v>0</v>
          </cell>
          <cell r="Z1646">
            <v>0</v>
          </cell>
          <cell r="AA1646">
            <v>0</v>
          </cell>
          <cell r="AB1646">
            <v>149918</v>
          </cell>
          <cell r="AC1646">
            <v>0</v>
          </cell>
          <cell r="AD1646">
            <v>0</v>
          </cell>
          <cell r="AE1646">
            <v>0</v>
          </cell>
          <cell r="AF1646">
            <v>0</v>
          </cell>
          <cell r="AG1646">
            <v>0</v>
          </cell>
          <cell r="AH1646">
            <v>0</v>
          </cell>
          <cell r="AI1646">
            <v>0</v>
          </cell>
          <cell r="AJ1646">
            <v>0</v>
          </cell>
          <cell r="AK1646">
            <v>0</v>
          </cell>
          <cell r="AL1646">
            <v>0</v>
          </cell>
          <cell r="AM1646">
            <v>0</v>
          </cell>
          <cell r="AN1646">
            <v>0</v>
          </cell>
          <cell r="AO1646">
            <v>0</v>
          </cell>
          <cell r="AP1646">
            <v>0</v>
          </cell>
          <cell r="AQ1646">
            <v>0</v>
          </cell>
          <cell r="AR1646">
            <v>0</v>
          </cell>
          <cell r="AS1646" t="e">
            <v>#REF!</v>
          </cell>
          <cell r="AU1646" t="str">
            <v/>
          </cell>
          <cell r="AV1646" t="str">
            <v/>
          </cell>
          <cell r="AW1646">
            <v>0</v>
          </cell>
          <cell r="AX1646">
            <v>0</v>
          </cell>
          <cell r="AY1646">
            <v>0</v>
          </cell>
          <cell r="AZ1646">
            <v>0</v>
          </cell>
          <cell r="BA1646">
            <v>0</v>
          </cell>
          <cell r="BB1646">
            <v>0</v>
          </cell>
          <cell r="BC1646">
            <v>0</v>
          </cell>
          <cell r="BD1646">
            <v>0</v>
          </cell>
          <cell r="BE1646">
            <v>0</v>
          </cell>
          <cell r="BF1646">
            <v>0</v>
          </cell>
          <cell r="BG1646" t="str">
            <v/>
          </cell>
          <cell r="BH1646">
            <v>0.34011515792243857</v>
          </cell>
        </row>
        <row r="1647">
          <cell r="A1647" t="str">
            <v>3081-090</v>
          </cell>
          <cell r="B1647" t="str">
            <v xml:space="preserve">RIONEG-AVIANCA SA                                 </v>
          </cell>
          <cell r="C1647">
            <v>0</v>
          </cell>
          <cell r="D1647">
            <v>0</v>
          </cell>
          <cell r="E1647">
            <v>0</v>
          </cell>
          <cell r="F1647">
            <v>0</v>
          </cell>
          <cell r="G1647">
            <v>0</v>
          </cell>
          <cell r="H1647">
            <v>0</v>
          </cell>
          <cell r="I1647">
            <v>95610</v>
          </cell>
          <cell r="J1647">
            <v>0</v>
          </cell>
          <cell r="K1647">
            <v>0</v>
          </cell>
          <cell r="L1647">
            <v>0</v>
          </cell>
          <cell r="M1647">
            <v>0</v>
          </cell>
          <cell r="N1647">
            <v>0</v>
          </cell>
          <cell r="O1647">
            <v>95610</v>
          </cell>
          <cell r="P1647">
            <v>0</v>
          </cell>
          <cell r="Q1647">
            <v>0</v>
          </cell>
          <cell r="R1647">
            <v>9138</v>
          </cell>
          <cell r="S1647">
            <v>0</v>
          </cell>
          <cell r="T1647">
            <v>0</v>
          </cell>
          <cell r="U1647">
            <v>0</v>
          </cell>
          <cell r="V1647">
            <v>0</v>
          </cell>
          <cell r="W1647">
            <v>0</v>
          </cell>
          <cell r="X1647">
            <v>0</v>
          </cell>
          <cell r="Y1647">
            <v>0</v>
          </cell>
          <cell r="Z1647">
            <v>0</v>
          </cell>
          <cell r="AA1647">
            <v>0</v>
          </cell>
          <cell r="AB1647">
            <v>9138</v>
          </cell>
          <cell r="AC1647">
            <v>0</v>
          </cell>
          <cell r="AD1647">
            <v>0</v>
          </cell>
          <cell r="AE1647">
            <v>0</v>
          </cell>
          <cell r="AF1647">
            <v>0</v>
          </cell>
          <cell r="AG1647">
            <v>0</v>
          </cell>
          <cell r="AH1647">
            <v>0</v>
          </cell>
          <cell r="AI1647">
            <v>0</v>
          </cell>
          <cell r="AJ1647">
            <v>0</v>
          </cell>
          <cell r="AK1647">
            <v>0</v>
          </cell>
          <cell r="AL1647">
            <v>0</v>
          </cell>
          <cell r="AM1647">
            <v>0</v>
          </cell>
          <cell r="AN1647">
            <v>0</v>
          </cell>
          <cell r="AO1647">
            <v>0</v>
          </cell>
          <cell r="AP1647">
            <v>0</v>
          </cell>
          <cell r="AQ1647">
            <v>0</v>
          </cell>
          <cell r="AR1647">
            <v>0</v>
          </cell>
          <cell r="AS1647" t="e">
            <v>#REF!</v>
          </cell>
          <cell r="AU1647" t="str">
            <v/>
          </cell>
          <cell r="AV1647" t="str">
            <v/>
          </cell>
          <cell r="AW1647">
            <v>0</v>
          </cell>
          <cell r="AX1647">
            <v>0</v>
          </cell>
          <cell r="AY1647">
            <v>0</v>
          </cell>
          <cell r="AZ1647">
            <v>0</v>
          </cell>
          <cell r="BA1647">
            <v>0</v>
          </cell>
          <cell r="BB1647">
            <v>0</v>
          </cell>
          <cell r="BC1647">
            <v>0</v>
          </cell>
          <cell r="BD1647">
            <v>0</v>
          </cell>
          <cell r="BE1647">
            <v>0</v>
          </cell>
          <cell r="BF1647">
            <v>0</v>
          </cell>
          <cell r="BG1647" t="str">
            <v/>
          </cell>
          <cell r="BH1647">
            <v>9.5575776592406653E-2</v>
          </cell>
        </row>
        <row r="1648">
          <cell r="A1648" t="str">
            <v>3081-091</v>
          </cell>
          <cell r="B1648" t="str">
            <v xml:space="preserve">RIONEG-AVIANCA SA                                 </v>
          </cell>
          <cell r="C1648">
            <v>0</v>
          </cell>
          <cell r="D1648">
            <v>0</v>
          </cell>
          <cell r="E1648">
            <v>0</v>
          </cell>
          <cell r="F1648">
            <v>415016</v>
          </cell>
          <cell r="G1648">
            <v>0</v>
          </cell>
          <cell r="H1648">
            <v>0</v>
          </cell>
          <cell r="I1648">
            <v>0</v>
          </cell>
          <cell r="J1648">
            <v>0</v>
          </cell>
          <cell r="K1648">
            <v>0</v>
          </cell>
          <cell r="L1648">
            <v>0</v>
          </cell>
          <cell r="M1648">
            <v>0</v>
          </cell>
          <cell r="N1648">
            <v>0</v>
          </cell>
          <cell r="O1648">
            <v>415016</v>
          </cell>
          <cell r="P1648">
            <v>0</v>
          </cell>
          <cell r="Q1648">
            <v>0</v>
          </cell>
          <cell r="R1648">
            <v>205403</v>
          </cell>
          <cell r="S1648">
            <v>48000</v>
          </cell>
          <cell r="T1648">
            <v>0</v>
          </cell>
          <cell r="U1648">
            <v>0</v>
          </cell>
          <cell r="V1648">
            <v>0</v>
          </cell>
          <cell r="W1648">
            <v>0</v>
          </cell>
          <cell r="X1648">
            <v>0</v>
          </cell>
          <cell r="Y1648">
            <v>0</v>
          </cell>
          <cell r="Z1648">
            <v>0</v>
          </cell>
          <cell r="AA1648">
            <v>0</v>
          </cell>
          <cell r="AB1648">
            <v>253403</v>
          </cell>
          <cell r="AC1648">
            <v>0</v>
          </cell>
          <cell r="AD1648">
            <v>0</v>
          </cell>
          <cell r="AE1648">
            <v>0</v>
          </cell>
          <cell r="AF1648">
            <v>0</v>
          </cell>
          <cell r="AG1648">
            <v>0</v>
          </cell>
          <cell r="AH1648">
            <v>0</v>
          </cell>
          <cell r="AI1648">
            <v>0</v>
          </cell>
          <cell r="AJ1648">
            <v>0</v>
          </cell>
          <cell r="AK1648">
            <v>0</v>
          </cell>
          <cell r="AL1648">
            <v>0</v>
          </cell>
          <cell r="AM1648">
            <v>0</v>
          </cell>
          <cell r="AN1648">
            <v>0</v>
          </cell>
          <cell r="AO1648">
            <v>0</v>
          </cell>
          <cell r="AP1648">
            <v>0</v>
          </cell>
          <cell r="AQ1648">
            <v>0</v>
          </cell>
          <cell r="AR1648">
            <v>0</v>
          </cell>
          <cell r="AS1648" t="e">
            <v>#REF!</v>
          </cell>
          <cell r="AU1648" t="str">
            <v/>
          </cell>
          <cell r="AV1648" t="str">
            <v/>
          </cell>
          <cell r="AW1648">
            <v>0</v>
          </cell>
          <cell r="AX1648">
            <v>0</v>
          </cell>
          <cell r="AY1648">
            <v>0</v>
          </cell>
          <cell r="AZ1648">
            <v>0</v>
          </cell>
          <cell r="BA1648">
            <v>0</v>
          </cell>
          <cell r="BB1648">
            <v>0</v>
          </cell>
          <cell r="BC1648">
            <v>0</v>
          </cell>
          <cell r="BD1648">
            <v>0</v>
          </cell>
          <cell r="BE1648">
            <v>0</v>
          </cell>
          <cell r="BF1648">
            <v>0</v>
          </cell>
          <cell r="BG1648" t="str">
            <v/>
          </cell>
          <cell r="BH1648">
            <v>0.61058609788538276</v>
          </cell>
        </row>
        <row r="1649">
          <cell r="A1649" t="str">
            <v>3081-092</v>
          </cell>
          <cell r="B1649" t="str">
            <v xml:space="preserve">MD-CC SANTAFE                                     </v>
          </cell>
          <cell r="C1649">
            <v>0</v>
          </cell>
          <cell r="D1649">
            <v>0</v>
          </cell>
          <cell r="E1649">
            <v>0</v>
          </cell>
          <cell r="F1649">
            <v>10154032</v>
          </cell>
          <cell r="G1649">
            <v>0</v>
          </cell>
          <cell r="H1649">
            <v>0</v>
          </cell>
          <cell r="I1649">
            <v>0</v>
          </cell>
          <cell r="J1649">
            <v>0</v>
          </cell>
          <cell r="K1649">
            <v>0</v>
          </cell>
          <cell r="L1649">
            <v>0</v>
          </cell>
          <cell r="M1649">
            <v>0</v>
          </cell>
          <cell r="N1649">
            <v>0</v>
          </cell>
          <cell r="O1649">
            <v>10154032</v>
          </cell>
          <cell r="P1649">
            <v>0</v>
          </cell>
          <cell r="Q1649">
            <v>0</v>
          </cell>
          <cell r="R1649">
            <v>1561040</v>
          </cell>
          <cell r="S1649">
            <v>5273370.21</v>
          </cell>
          <cell r="T1649">
            <v>60000</v>
          </cell>
          <cell r="U1649">
            <v>0</v>
          </cell>
          <cell r="V1649">
            <v>0</v>
          </cell>
          <cell r="W1649">
            <v>0</v>
          </cell>
          <cell r="X1649">
            <v>0</v>
          </cell>
          <cell r="Y1649">
            <v>0</v>
          </cell>
          <cell r="Z1649">
            <v>0</v>
          </cell>
          <cell r="AA1649">
            <v>0</v>
          </cell>
          <cell r="AB1649">
            <v>6894410.21</v>
          </cell>
          <cell r="AC1649">
            <v>0</v>
          </cell>
          <cell r="AD1649">
            <v>0</v>
          </cell>
          <cell r="AE1649">
            <v>0</v>
          </cell>
          <cell r="AF1649">
            <v>0</v>
          </cell>
          <cell r="AG1649">
            <v>0</v>
          </cell>
          <cell r="AH1649">
            <v>0</v>
          </cell>
          <cell r="AI1649">
            <v>0</v>
          </cell>
          <cell r="AJ1649">
            <v>0</v>
          </cell>
          <cell r="AK1649">
            <v>0</v>
          </cell>
          <cell r="AL1649">
            <v>0</v>
          </cell>
          <cell r="AM1649">
            <v>0</v>
          </cell>
          <cell r="AN1649">
            <v>0</v>
          </cell>
          <cell r="AO1649">
            <v>0</v>
          </cell>
          <cell r="AP1649">
            <v>0</v>
          </cell>
          <cell r="AQ1649">
            <v>0</v>
          </cell>
          <cell r="AR1649">
            <v>0</v>
          </cell>
          <cell r="AS1649" t="e">
            <v>#REF!</v>
          </cell>
          <cell r="AU1649" t="str">
            <v/>
          </cell>
          <cell r="AV1649" t="str">
            <v/>
          </cell>
          <cell r="AW1649">
            <v>0</v>
          </cell>
          <cell r="AX1649">
            <v>0</v>
          </cell>
          <cell r="AY1649">
            <v>0</v>
          </cell>
          <cell r="AZ1649">
            <v>0</v>
          </cell>
          <cell r="BA1649">
            <v>0</v>
          </cell>
          <cell r="BB1649">
            <v>0</v>
          </cell>
          <cell r="BC1649">
            <v>0</v>
          </cell>
          <cell r="BD1649">
            <v>0</v>
          </cell>
          <cell r="BE1649">
            <v>0</v>
          </cell>
          <cell r="BF1649">
            <v>0</v>
          </cell>
          <cell r="BG1649" t="str">
            <v/>
          </cell>
          <cell r="BH1649">
            <v>0.67898251748664962</v>
          </cell>
        </row>
        <row r="1650">
          <cell r="A1650" t="str">
            <v>3081-093</v>
          </cell>
          <cell r="B1650" t="str">
            <v xml:space="preserve">MD-FIDEICOMISOS ISAZA SA                          </v>
          </cell>
          <cell r="C1650">
            <v>0</v>
          </cell>
          <cell r="D1650">
            <v>0</v>
          </cell>
          <cell r="E1650">
            <v>0</v>
          </cell>
          <cell r="F1650">
            <v>0</v>
          </cell>
          <cell r="G1650">
            <v>334966</v>
          </cell>
          <cell r="H1650">
            <v>0</v>
          </cell>
          <cell r="I1650">
            <v>0</v>
          </cell>
          <cell r="J1650">
            <v>0</v>
          </cell>
          <cell r="K1650">
            <v>0</v>
          </cell>
          <cell r="L1650">
            <v>0</v>
          </cell>
          <cell r="M1650">
            <v>0</v>
          </cell>
          <cell r="N1650">
            <v>0</v>
          </cell>
          <cell r="O1650">
            <v>334966</v>
          </cell>
          <cell r="P1650">
            <v>0</v>
          </cell>
          <cell r="Q1650">
            <v>0</v>
          </cell>
          <cell r="R1650">
            <v>286829</v>
          </cell>
          <cell r="S1650">
            <v>0</v>
          </cell>
          <cell r="T1650">
            <v>0</v>
          </cell>
          <cell r="U1650">
            <v>0</v>
          </cell>
          <cell r="V1650">
            <v>0</v>
          </cell>
          <cell r="W1650">
            <v>0</v>
          </cell>
          <cell r="X1650">
            <v>0</v>
          </cell>
          <cell r="Y1650">
            <v>0</v>
          </cell>
          <cell r="Z1650">
            <v>0</v>
          </cell>
          <cell r="AA1650">
            <v>0</v>
          </cell>
          <cell r="AB1650">
            <v>286829</v>
          </cell>
          <cell r="AC1650">
            <v>0</v>
          </cell>
          <cell r="AD1650">
            <v>0</v>
          </cell>
          <cell r="AE1650">
            <v>0</v>
          </cell>
          <cell r="AF1650">
            <v>0</v>
          </cell>
          <cell r="AG1650">
            <v>0</v>
          </cell>
          <cell r="AH1650">
            <v>0</v>
          </cell>
          <cell r="AI1650">
            <v>0</v>
          </cell>
          <cell r="AJ1650">
            <v>0</v>
          </cell>
          <cell r="AK1650">
            <v>0</v>
          </cell>
          <cell r="AL1650">
            <v>0</v>
          </cell>
          <cell r="AM1650">
            <v>0</v>
          </cell>
          <cell r="AN1650">
            <v>0</v>
          </cell>
          <cell r="AO1650">
            <v>0</v>
          </cell>
          <cell r="AP1650">
            <v>0</v>
          </cell>
          <cell r="AQ1650">
            <v>0</v>
          </cell>
          <cell r="AR1650">
            <v>0</v>
          </cell>
          <cell r="AS1650" t="e">
            <v>#REF!</v>
          </cell>
          <cell r="AU1650" t="str">
            <v/>
          </cell>
          <cell r="AV1650" t="str">
            <v/>
          </cell>
          <cell r="AW1650">
            <v>0</v>
          </cell>
          <cell r="AX1650">
            <v>0</v>
          </cell>
          <cell r="AY1650">
            <v>0</v>
          </cell>
          <cell r="AZ1650">
            <v>0</v>
          </cell>
          <cell r="BA1650">
            <v>0</v>
          </cell>
          <cell r="BB1650">
            <v>0</v>
          </cell>
          <cell r="BC1650">
            <v>0</v>
          </cell>
          <cell r="BD1650">
            <v>0</v>
          </cell>
          <cell r="BE1650">
            <v>0</v>
          </cell>
          <cell r="BF1650">
            <v>0</v>
          </cell>
          <cell r="BG1650" t="str">
            <v/>
          </cell>
          <cell r="BH1650">
            <v>0.85629287748607319</v>
          </cell>
        </row>
        <row r="1651">
          <cell r="A1651" t="str">
            <v>3081-094</v>
          </cell>
          <cell r="B1651" t="str">
            <v xml:space="preserve">RIONEG-AVIANCA AEROP                              </v>
          </cell>
          <cell r="C1651">
            <v>0</v>
          </cell>
          <cell r="D1651">
            <v>0</v>
          </cell>
          <cell r="E1651">
            <v>0</v>
          </cell>
          <cell r="F1651">
            <v>0</v>
          </cell>
          <cell r="G1651">
            <v>654095</v>
          </cell>
          <cell r="H1651">
            <v>0</v>
          </cell>
          <cell r="I1651">
            <v>0</v>
          </cell>
          <cell r="J1651">
            <v>0</v>
          </cell>
          <cell r="K1651">
            <v>0</v>
          </cell>
          <cell r="L1651">
            <v>0</v>
          </cell>
          <cell r="M1651">
            <v>0</v>
          </cell>
          <cell r="N1651">
            <v>0</v>
          </cell>
          <cell r="O1651">
            <v>654095</v>
          </cell>
          <cell r="P1651">
            <v>0</v>
          </cell>
          <cell r="Q1651">
            <v>0</v>
          </cell>
          <cell r="R1651">
            <v>374360</v>
          </cell>
          <cell r="S1651">
            <v>0</v>
          </cell>
          <cell r="T1651">
            <v>0</v>
          </cell>
          <cell r="U1651">
            <v>0</v>
          </cell>
          <cell r="V1651">
            <v>0</v>
          </cell>
          <cell r="W1651">
            <v>0</v>
          </cell>
          <cell r="X1651">
            <v>0</v>
          </cell>
          <cell r="Y1651">
            <v>0</v>
          </cell>
          <cell r="Z1651">
            <v>0</v>
          </cell>
          <cell r="AA1651">
            <v>0</v>
          </cell>
          <cell r="AB1651">
            <v>374360</v>
          </cell>
          <cell r="AC1651">
            <v>0</v>
          </cell>
          <cell r="AD1651">
            <v>0</v>
          </cell>
          <cell r="AE1651">
            <v>0</v>
          </cell>
          <cell r="AF1651">
            <v>0</v>
          </cell>
          <cell r="AG1651">
            <v>0</v>
          </cell>
          <cell r="AH1651">
            <v>0</v>
          </cell>
          <cell r="AI1651">
            <v>0</v>
          </cell>
          <cell r="AJ1651">
            <v>0</v>
          </cell>
          <cell r="AK1651">
            <v>0</v>
          </cell>
          <cell r="AL1651">
            <v>0</v>
          </cell>
          <cell r="AM1651">
            <v>0</v>
          </cell>
          <cell r="AN1651">
            <v>0</v>
          </cell>
          <cell r="AO1651">
            <v>0</v>
          </cell>
          <cell r="AP1651">
            <v>0</v>
          </cell>
          <cell r="AQ1651">
            <v>0</v>
          </cell>
          <cell r="AR1651">
            <v>0</v>
          </cell>
          <cell r="AS1651" t="e">
            <v>#REF!</v>
          </cell>
          <cell r="AU1651" t="str">
            <v/>
          </cell>
          <cell r="AV1651" t="str">
            <v/>
          </cell>
          <cell r="AW1651">
            <v>0</v>
          </cell>
          <cell r="AX1651">
            <v>0</v>
          </cell>
          <cell r="AY1651">
            <v>0</v>
          </cell>
          <cell r="AZ1651">
            <v>0</v>
          </cell>
          <cell r="BA1651">
            <v>0</v>
          </cell>
          <cell r="BB1651">
            <v>0</v>
          </cell>
          <cell r="BC1651">
            <v>0</v>
          </cell>
          <cell r="BD1651">
            <v>0</v>
          </cell>
          <cell r="BE1651">
            <v>0</v>
          </cell>
          <cell r="BF1651">
            <v>0</v>
          </cell>
          <cell r="BG1651" t="str">
            <v/>
          </cell>
          <cell r="BH1651">
            <v>0.57233276511821674</v>
          </cell>
        </row>
        <row r="1652">
          <cell r="A1652" t="str">
            <v>3081-095</v>
          </cell>
          <cell r="B1652" t="str">
            <v xml:space="preserve">RIONEG-ANT-AVIANCA SA                             </v>
          </cell>
          <cell r="C1652">
            <v>0</v>
          </cell>
          <cell r="D1652">
            <v>0</v>
          </cell>
          <cell r="E1652">
            <v>0</v>
          </cell>
          <cell r="F1652">
            <v>0</v>
          </cell>
          <cell r="G1652">
            <v>561870</v>
          </cell>
          <cell r="H1652">
            <v>0</v>
          </cell>
          <cell r="I1652">
            <v>0</v>
          </cell>
          <cell r="J1652">
            <v>0</v>
          </cell>
          <cell r="K1652">
            <v>0</v>
          </cell>
          <cell r="L1652">
            <v>0</v>
          </cell>
          <cell r="M1652">
            <v>0</v>
          </cell>
          <cell r="N1652">
            <v>0</v>
          </cell>
          <cell r="O1652">
            <v>561870</v>
          </cell>
          <cell r="P1652">
            <v>0</v>
          </cell>
          <cell r="Q1652">
            <v>0</v>
          </cell>
          <cell r="R1652">
            <v>371200</v>
          </cell>
          <cell r="S1652">
            <v>0</v>
          </cell>
          <cell r="T1652">
            <v>0</v>
          </cell>
          <cell r="U1652">
            <v>0</v>
          </cell>
          <cell r="V1652">
            <v>0</v>
          </cell>
          <cell r="W1652">
            <v>0</v>
          </cell>
          <cell r="X1652">
            <v>0</v>
          </cell>
          <cell r="Y1652">
            <v>0</v>
          </cell>
          <cell r="Z1652">
            <v>0</v>
          </cell>
          <cell r="AA1652">
            <v>0</v>
          </cell>
          <cell r="AB1652">
            <v>371200</v>
          </cell>
          <cell r="AC1652">
            <v>0</v>
          </cell>
          <cell r="AD1652">
            <v>0</v>
          </cell>
          <cell r="AE1652">
            <v>0</v>
          </cell>
          <cell r="AF1652">
            <v>0</v>
          </cell>
          <cell r="AG1652">
            <v>0</v>
          </cell>
          <cell r="AH1652">
            <v>0</v>
          </cell>
          <cell r="AI1652">
            <v>0</v>
          </cell>
          <cell r="AJ1652">
            <v>0</v>
          </cell>
          <cell r="AK1652">
            <v>0</v>
          </cell>
          <cell r="AL1652">
            <v>0</v>
          </cell>
          <cell r="AM1652">
            <v>0</v>
          </cell>
          <cell r="AN1652">
            <v>0</v>
          </cell>
          <cell r="AO1652">
            <v>0</v>
          </cell>
          <cell r="AP1652">
            <v>0</v>
          </cell>
          <cell r="AQ1652">
            <v>0</v>
          </cell>
          <cell r="AR1652">
            <v>0</v>
          </cell>
          <cell r="AS1652" t="e">
            <v>#REF!</v>
          </cell>
          <cell r="AU1652" t="str">
            <v/>
          </cell>
          <cell r="AV1652" t="str">
            <v/>
          </cell>
          <cell r="AW1652">
            <v>0</v>
          </cell>
          <cell r="AX1652">
            <v>0</v>
          </cell>
          <cell r="AY1652">
            <v>0</v>
          </cell>
          <cell r="AZ1652">
            <v>0</v>
          </cell>
          <cell r="BA1652">
            <v>0</v>
          </cell>
          <cell r="BB1652">
            <v>0</v>
          </cell>
          <cell r="BC1652">
            <v>0</v>
          </cell>
          <cell r="BD1652">
            <v>0</v>
          </cell>
          <cell r="BE1652">
            <v>0</v>
          </cell>
          <cell r="BF1652">
            <v>0</v>
          </cell>
          <cell r="BG1652" t="str">
            <v/>
          </cell>
          <cell r="BH1652">
            <v>0.66065104027622046</v>
          </cell>
        </row>
        <row r="1653">
          <cell r="A1653" t="str">
            <v>3081-096</v>
          </cell>
          <cell r="B1653" t="str">
            <v xml:space="preserve">RIONEG-ANT-AVIANCA SA                             </v>
          </cell>
          <cell r="C1653">
            <v>0</v>
          </cell>
          <cell r="D1653">
            <v>0</v>
          </cell>
          <cell r="E1653">
            <v>0</v>
          </cell>
          <cell r="F1653">
            <v>0</v>
          </cell>
          <cell r="G1653">
            <v>0</v>
          </cell>
          <cell r="H1653">
            <v>0</v>
          </cell>
          <cell r="I1653">
            <v>0</v>
          </cell>
          <cell r="J1653">
            <v>0</v>
          </cell>
          <cell r="K1653">
            <v>0</v>
          </cell>
          <cell r="L1653">
            <v>0</v>
          </cell>
          <cell r="M1653">
            <v>0</v>
          </cell>
          <cell r="N1653">
            <v>0</v>
          </cell>
          <cell r="O1653">
            <v>0</v>
          </cell>
          <cell r="P1653">
            <v>0</v>
          </cell>
          <cell r="Q1653">
            <v>0</v>
          </cell>
          <cell r="R1653">
            <v>813645</v>
          </cell>
          <cell r="S1653">
            <v>300000</v>
          </cell>
          <cell r="T1653">
            <v>12000</v>
          </cell>
          <cell r="U1653">
            <v>0</v>
          </cell>
          <cell r="V1653">
            <v>0</v>
          </cell>
          <cell r="W1653">
            <v>0</v>
          </cell>
          <cell r="X1653">
            <v>0</v>
          </cell>
          <cell r="Y1653">
            <v>0</v>
          </cell>
          <cell r="Z1653">
            <v>0</v>
          </cell>
          <cell r="AA1653">
            <v>0</v>
          </cell>
          <cell r="AB1653">
            <v>1125645</v>
          </cell>
          <cell r="AC1653">
            <v>0</v>
          </cell>
          <cell r="AD1653">
            <v>0</v>
          </cell>
          <cell r="AE1653">
            <v>0</v>
          </cell>
          <cell r="AF1653">
            <v>0</v>
          </cell>
          <cell r="AG1653">
            <v>0</v>
          </cell>
          <cell r="AH1653">
            <v>0</v>
          </cell>
          <cell r="AI1653">
            <v>0</v>
          </cell>
          <cell r="AJ1653">
            <v>0</v>
          </cell>
          <cell r="AK1653">
            <v>0</v>
          </cell>
          <cell r="AL1653">
            <v>0</v>
          </cell>
          <cell r="AM1653">
            <v>0</v>
          </cell>
          <cell r="AN1653">
            <v>0</v>
          </cell>
          <cell r="AO1653">
            <v>0</v>
          </cell>
          <cell r="AP1653">
            <v>0</v>
          </cell>
          <cell r="AQ1653">
            <v>0</v>
          </cell>
          <cell r="AR1653">
            <v>0</v>
          </cell>
          <cell r="AS1653" t="e">
            <v>#REF!</v>
          </cell>
          <cell r="AU1653" t="str">
            <v/>
          </cell>
          <cell r="AV1653" t="str">
            <v/>
          </cell>
          <cell r="AW1653">
            <v>0</v>
          </cell>
          <cell r="AX1653">
            <v>0</v>
          </cell>
          <cell r="AY1653">
            <v>0</v>
          </cell>
          <cell r="AZ1653">
            <v>0</v>
          </cell>
          <cell r="BA1653">
            <v>0</v>
          </cell>
          <cell r="BB1653">
            <v>0</v>
          </cell>
          <cell r="BC1653">
            <v>0</v>
          </cell>
          <cell r="BD1653">
            <v>0</v>
          </cell>
          <cell r="BE1653">
            <v>0</v>
          </cell>
          <cell r="BF1653">
            <v>0</v>
          </cell>
          <cell r="BG1653" t="str">
            <v/>
          </cell>
          <cell r="BH1653" t="str">
            <v/>
          </cell>
        </row>
        <row r="1654">
          <cell r="A1654" t="str">
            <v>3081-097</v>
          </cell>
          <cell r="B1654" t="str">
            <v xml:space="preserve">MED-ISAZA-RUTAN                                   </v>
          </cell>
          <cell r="C1654">
            <v>0</v>
          </cell>
          <cell r="D1654">
            <v>0</v>
          </cell>
          <cell r="E1654">
            <v>0</v>
          </cell>
          <cell r="F1654">
            <v>0</v>
          </cell>
          <cell r="G1654">
            <v>1957527</v>
          </cell>
          <cell r="H1654">
            <v>0</v>
          </cell>
          <cell r="I1654">
            <v>0</v>
          </cell>
          <cell r="J1654">
            <v>0</v>
          </cell>
          <cell r="K1654">
            <v>0</v>
          </cell>
          <cell r="L1654">
            <v>0</v>
          </cell>
          <cell r="M1654">
            <v>0</v>
          </cell>
          <cell r="N1654">
            <v>0</v>
          </cell>
          <cell r="O1654">
            <v>1957527</v>
          </cell>
          <cell r="P1654">
            <v>0</v>
          </cell>
          <cell r="Q1654">
            <v>0</v>
          </cell>
          <cell r="R1654">
            <v>0</v>
          </cell>
          <cell r="S1654">
            <v>0</v>
          </cell>
          <cell r="T1654">
            <v>1486500</v>
          </cell>
          <cell r="U1654">
            <v>0</v>
          </cell>
          <cell r="V1654">
            <v>0</v>
          </cell>
          <cell r="W1654">
            <v>0</v>
          </cell>
          <cell r="X1654">
            <v>0</v>
          </cell>
          <cell r="Y1654">
            <v>0</v>
          </cell>
          <cell r="Z1654">
            <v>0</v>
          </cell>
          <cell r="AA1654">
            <v>0</v>
          </cell>
          <cell r="AB1654">
            <v>1486500</v>
          </cell>
          <cell r="AC1654">
            <v>0</v>
          </cell>
          <cell r="AD1654">
            <v>0</v>
          </cell>
          <cell r="AE1654">
            <v>0</v>
          </cell>
          <cell r="AF1654">
            <v>0</v>
          </cell>
          <cell r="AG1654">
            <v>0</v>
          </cell>
          <cell r="AH1654">
            <v>0</v>
          </cell>
          <cell r="AI1654">
            <v>0</v>
          </cell>
          <cell r="AJ1654">
            <v>0</v>
          </cell>
          <cell r="AK1654">
            <v>0</v>
          </cell>
          <cell r="AL1654">
            <v>0</v>
          </cell>
          <cell r="AM1654">
            <v>0</v>
          </cell>
          <cell r="AN1654">
            <v>0</v>
          </cell>
          <cell r="AO1654">
            <v>0</v>
          </cell>
          <cell r="AP1654">
            <v>0</v>
          </cell>
          <cell r="AQ1654">
            <v>0</v>
          </cell>
          <cell r="AR1654">
            <v>0</v>
          </cell>
          <cell r="AS1654" t="e">
            <v>#REF!</v>
          </cell>
          <cell r="AU1654" t="str">
            <v/>
          </cell>
          <cell r="AV1654" t="str">
            <v/>
          </cell>
          <cell r="AW1654">
            <v>0</v>
          </cell>
          <cell r="AX1654">
            <v>0</v>
          </cell>
          <cell r="AY1654">
            <v>0</v>
          </cell>
          <cell r="AZ1654">
            <v>0</v>
          </cell>
          <cell r="BA1654">
            <v>0</v>
          </cell>
          <cell r="BB1654">
            <v>0</v>
          </cell>
          <cell r="BC1654">
            <v>0</v>
          </cell>
          <cell r="BD1654">
            <v>0</v>
          </cell>
          <cell r="BE1654">
            <v>0</v>
          </cell>
          <cell r="BF1654">
            <v>0</v>
          </cell>
          <cell r="BG1654" t="str">
            <v/>
          </cell>
          <cell r="BH1654">
            <v>0.75937649902146942</v>
          </cell>
        </row>
        <row r="1655">
          <cell r="A1655" t="str">
            <v>3081-098</v>
          </cell>
          <cell r="B1655" t="str">
            <v xml:space="preserve">MED-ISAZA-RUTAN                                   </v>
          </cell>
          <cell r="C1655">
            <v>0</v>
          </cell>
          <cell r="D1655">
            <v>0</v>
          </cell>
          <cell r="E1655">
            <v>0</v>
          </cell>
          <cell r="F1655">
            <v>0</v>
          </cell>
          <cell r="G1655">
            <v>984667</v>
          </cell>
          <cell r="H1655">
            <v>0</v>
          </cell>
          <cell r="I1655">
            <v>0</v>
          </cell>
          <cell r="J1655">
            <v>0</v>
          </cell>
          <cell r="K1655">
            <v>0</v>
          </cell>
          <cell r="L1655">
            <v>0</v>
          </cell>
          <cell r="M1655">
            <v>0</v>
          </cell>
          <cell r="N1655">
            <v>0</v>
          </cell>
          <cell r="O1655">
            <v>984667</v>
          </cell>
          <cell r="P1655">
            <v>0</v>
          </cell>
          <cell r="Q1655">
            <v>0</v>
          </cell>
          <cell r="R1655">
            <v>0</v>
          </cell>
          <cell r="S1655">
            <v>599956</v>
          </cell>
          <cell r="T1655">
            <v>0</v>
          </cell>
          <cell r="U1655">
            <v>0</v>
          </cell>
          <cell r="V1655">
            <v>0</v>
          </cell>
          <cell r="W1655">
            <v>0</v>
          </cell>
          <cell r="X1655">
            <v>0</v>
          </cell>
          <cell r="Y1655">
            <v>0</v>
          </cell>
          <cell r="Z1655">
            <v>0</v>
          </cell>
          <cell r="AA1655">
            <v>0</v>
          </cell>
          <cell r="AB1655">
            <v>599956</v>
          </cell>
          <cell r="AC1655">
            <v>0</v>
          </cell>
          <cell r="AD1655">
            <v>0</v>
          </cell>
          <cell r="AE1655">
            <v>0</v>
          </cell>
          <cell r="AF1655">
            <v>0</v>
          </cell>
          <cell r="AG1655">
            <v>0</v>
          </cell>
          <cell r="AH1655">
            <v>0</v>
          </cell>
          <cell r="AI1655">
            <v>0</v>
          </cell>
          <cell r="AJ1655">
            <v>0</v>
          </cell>
          <cell r="AK1655">
            <v>0</v>
          </cell>
          <cell r="AL1655">
            <v>0</v>
          </cell>
          <cell r="AM1655">
            <v>0</v>
          </cell>
          <cell r="AN1655">
            <v>0</v>
          </cell>
          <cell r="AO1655">
            <v>0</v>
          </cell>
          <cell r="AP1655">
            <v>0</v>
          </cell>
          <cell r="AQ1655">
            <v>0</v>
          </cell>
          <cell r="AR1655">
            <v>0</v>
          </cell>
          <cell r="AS1655" t="e">
            <v>#REF!</v>
          </cell>
          <cell r="AU1655" t="str">
            <v/>
          </cell>
          <cell r="AV1655" t="str">
            <v/>
          </cell>
          <cell r="AW1655">
            <v>0</v>
          </cell>
          <cell r="AX1655">
            <v>0</v>
          </cell>
          <cell r="AY1655">
            <v>0</v>
          </cell>
          <cell r="AZ1655">
            <v>0</v>
          </cell>
          <cell r="BA1655">
            <v>0</v>
          </cell>
          <cell r="BB1655">
            <v>0</v>
          </cell>
          <cell r="BC1655">
            <v>0</v>
          </cell>
          <cell r="BD1655">
            <v>0</v>
          </cell>
          <cell r="BE1655">
            <v>0</v>
          </cell>
          <cell r="BF1655">
            <v>0</v>
          </cell>
          <cell r="BG1655" t="str">
            <v/>
          </cell>
          <cell r="BH1655">
            <v>0.60929837193690861</v>
          </cell>
        </row>
        <row r="1656">
          <cell r="A1656" t="str">
            <v>3081-099</v>
          </cell>
          <cell r="B1656" t="str">
            <v xml:space="preserve">MED-CC SANTAFE MED                                </v>
          </cell>
          <cell r="C1656">
            <v>0</v>
          </cell>
          <cell r="D1656">
            <v>0</v>
          </cell>
          <cell r="E1656">
            <v>0</v>
          </cell>
          <cell r="F1656">
            <v>256649</v>
          </cell>
          <cell r="G1656">
            <v>0</v>
          </cell>
          <cell r="H1656">
            <v>0</v>
          </cell>
          <cell r="I1656">
            <v>0</v>
          </cell>
          <cell r="J1656">
            <v>0</v>
          </cell>
          <cell r="K1656">
            <v>0</v>
          </cell>
          <cell r="L1656">
            <v>0</v>
          </cell>
          <cell r="M1656">
            <v>0</v>
          </cell>
          <cell r="N1656">
            <v>0</v>
          </cell>
          <cell r="O1656">
            <v>256649</v>
          </cell>
          <cell r="P1656">
            <v>0</v>
          </cell>
          <cell r="Q1656">
            <v>0</v>
          </cell>
          <cell r="R1656">
            <v>0</v>
          </cell>
          <cell r="S1656">
            <v>122728.85</v>
          </cell>
          <cell r="T1656">
            <v>60800</v>
          </cell>
          <cell r="U1656">
            <v>0</v>
          </cell>
          <cell r="V1656">
            <v>0</v>
          </cell>
          <cell r="W1656">
            <v>0</v>
          </cell>
          <cell r="X1656">
            <v>0</v>
          </cell>
          <cell r="Y1656">
            <v>0</v>
          </cell>
          <cell r="Z1656">
            <v>0</v>
          </cell>
          <cell r="AA1656">
            <v>0</v>
          </cell>
          <cell r="AB1656">
            <v>183528.85</v>
          </cell>
          <cell r="AC1656">
            <v>0</v>
          </cell>
          <cell r="AD1656">
            <v>0</v>
          </cell>
          <cell r="AE1656">
            <v>0</v>
          </cell>
          <cell r="AF1656">
            <v>0</v>
          </cell>
          <cell r="AG1656">
            <v>0</v>
          </cell>
          <cell r="AH1656">
            <v>0</v>
          </cell>
          <cell r="AI1656">
            <v>0</v>
          </cell>
          <cell r="AJ1656">
            <v>0</v>
          </cell>
          <cell r="AK1656">
            <v>0</v>
          </cell>
          <cell r="AL1656">
            <v>0</v>
          </cell>
          <cell r="AM1656">
            <v>0</v>
          </cell>
          <cell r="AN1656">
            <v>0</v>
          </cell>
          <cell r="AO1656">
            <v>0</v>
          </cell>
          <cell r="AP1656">
            <v>0</v>
          </cell>
          <cell r="AQ1656">
            <v>0</v>
          </cell>
          <cell r="AR1656">
            <v>0</v>
          </cell>
          <cell r="AS1656" t="e">
            <v>#REF!</v>
          </cell>
          <cell r="AU1656" t="str">
            <v/>
          </cell>
          <cell r="AV1656" t="str">
            <v/>
          </cell>
          <cell r="AW1656">
            <v>0</v>
          </cell>
          <cell r="AX1656">
            <v>0</v>
          </cell>
          <cell r="AY1656">
            <v>0</v>
          </cell>
          <cell r="AZ1656">
            <v>0</v>
          </cell>
          <cell r="BA1656">
            <v>0</v>
          </cell>
          <cell r="BB1656">
            <v>0</v>
          </cell>
          <cell r="BC1656">
            <v>0</v>
          </cell>
          <cell r="BD1656">
            <v>0</v>
          </cell>
          <cell r="BE1656">
            <v>0</v>
          </cell>
          <cell r="BF1656">
            <v>0</v>
          </cell>
          <cell r="BG1656" t="str">
            <v/>
          </cell>
          <cell r="BH1656">
            <v>0.7150966884733625</v>
          </cell>
        </row>
        <row r="1657">
          <cell r="A1657" t="str">
            <v>3081-100</v>
          </cell>
          <cell r="B1657" t="str">
            <v xml:space="preserve">MD-AVIANCA SA                                     </v>
          </cell>
          <cell r="C1657">
            <v>0</v>
          </cell>
          <cell r="D1657">
            <v>0</v>
          </cell>
          <cell r="E1657">
            <v>0</v>
          </cell>
          <cell r="F1657">
            <v>0</v>
          </cell>
          <cell r="G1657">
            <v>0</v>
          </cell>
          <cell r="H1657">
            <v>0</v>
          </cell>
          <cell r="I1657">
            <v>0</v>
          </cell>
          <cell r="J1657">
            <v>356135</v>
          </cell>
          <cell r="K1657">
            <v>0</v>
          </cell>
          <cell r="L1657">
            <v>0</v>
          </cell>
          <cell r="M1657">
            <v>0</v>
          </cell>
          <cell r="N1657">
            <v>0</v>
          </cell>
          <cell r="O1657">
            <v>356135</v>
          </cell>
          <cell r="P1657">
            <v>0</v>
          </cell>
          <cell r="Q1657">
            <v>0</v>
          </cell>
          <cell r="R1657">
            <v>0</v>
          </cell>
          <cell r="S1657">
            <v>0</v>
          </cell>
          <cell r="T1657">
            <v>0</v>
          </cell>
          <cell r="U1657">
            <v>370722</v>
          </cell>
          <cell r="V1657">
            <v>947</v>
          </cell>
          <cell r="W1657">
            <v>0</v>
          </cell>
          <cell r="X1657">
            <v>0</v>
          </cell>
          <cell r="Y1657">
            <v>0</v>
          </cell>
          <cell r="Z1657">
            <v>0</v>
          </cell>
          <cell r="AA1657">
            <v>0</v>
          </cell>
          <cell r="AB1657">
            <v>371669</v>
          </cell>
          <cell r="AC1657">
            <v>0</v>
          </cell>
          <cell r="AD1657">
            <v>0</v>
          </cell>
          <cell r="AE1657">
            <v>0</v>
          </cell>
          <cell r="AF1657">
            <v>0</v>
          </cell>
          <cell r="AG1657">
            <v>0</v>
          </cell>
          <cell r="AH1657">
            <v>0</v>
          </cell>
          <cell r="AI1657">
            <v>0</v>
          </cell>
          <cell r="AJ1657">
            <v>0</v>
          </cell>
          <cell r="AK1657">
            <v>0</v>
          </cell>
          <cell r="AL1657">
            <v>0</v>
          </cell>
          <cell r="AM1657">
            <v>0</v>
          </cell>
          <cell r="AN1657">
            <v>0</v>
          </cell>
          <cell r="AO1657">
            <v>0</v>
          </cell>
          <cell r="AP1657">
            <v>0</v>
          </cell>
          <cell r="AQ1657">
            <v>0</v>
          </cell>
          <cell r="AR1657">
            <v>0</v>
          </cell>
          <cell r="AS1657" t="e">
            <v>#REF!</v>
          </cell>
          <cell r="AU1657" t="str">
            <v/>
          </cell>
          <cell r="AV1657" t="str">
            <v/>
          </cell>
          <cell r="AW1657">
            <v>0</v>
          </cell>
          <cell r="AX1657">
            <v>0</v>
          </cell>
          <cell r="AY1657">
            <v>0</v>
          </cell>
          <cell r="AZ1657">
            <v>0</v>
          </cell>
          <cell r="BA1657">
            <v>0</v>
          </cell>
          <cell r="BB1657">
            <v>0</v>
          </cell>
          <cell r="BC1657">
            <v>0</v>
          </cell>
          <cell r="BD1657">
            <v>0</v>
          </cell>
          <cell r="BE1657">
            <v>0</v>
          </cell>
          <cell r="BF1657">
            <v>0</v>
          </cell>
          <cell r="BG1657" t="str">
            <v/>
          </cell>
          <cell r="BH1657">
            <v>1.0436182908166847</v>
          </cell>
        </row>
        <row r="1658">
          <cell r="A1658" t="str">
            <v>3081-101</v>
          </cell>
          <cell r="B1658" t="str">
            <v xml:space="preserve">RIONEGRO AVIANCA                                  </v>
          </cell>
          <cell r="C1658">
            <v>0</v>
          </cell>
          <cell r="D1658">
            <v>0</v>
          </cell>
          <cell r="E1658">
            <v>0</v>
          </cell>
          <cell r="F1658">
            <v>0</v>
          </cell>
          <cell r="G1658">
            <v>0</v>
          </cell>
          <cell r="H1658">
            <v>0</v>
          </cell>
          <cell r="I1658">
            <v>0</v>
          </cell>
          <cell r="J1658">
            <v>296725</v>
          </cell>
          <cell r="K1658">
            <v>0</v>
          </cell>
          <cell r="L1658">
            <v>0</v>
          </cell>
          <cell r="M1658">
            <v>0</v>
          </cell>
          <cell r="N1658">
            <v>0</v>
          </cell>
          <cell r="O1658">
            <v>296725</v>
          </cell>
          <cell r="P1658">
            <v>0</v>
          </cell>
          <cell r="Q1658">
            <v>0</v>
          </cell>
          <cell r="R1658">
            <v>0</v>
          </cell>
          <cell r="S1658">
            <v>0</v>
          </cell>
          <cell r="T1658">
            <v>0</v>
          </cell>
          <cell r="U1658">
            <v>85000</v>
          </cell>
          <cell r="V1658">
            <v>15070</v>
          </cell>
          <cell r="W1658">
            <v>0</v>
          </cell>
          <cell r="X1658">
            <v>0</v>
          </cell>
          <cell r="Y1658">
            <v>0</v>
          </cell>
          <cell r="Z1658">
            <v>0</v>
          </cell>
          <cell r="AA1658">
            <v>0</v>
          </cell>
          <cell r="AB1658">
            <v>100070</v>
          </cell>
          <cell r="AC1658">
            <v>0</v>
          </cell>
          <cell r="AD1658">
            <v>0</v>
          </cell>
          <cell r="AE1658">
            <v>0</v>
          </cell>
          <cell r="AF1658">
            <v>0</v>
          </cell>
          <cell r="AG1658">
            <v>0</v>
          </cell>
          <cell r="AH1658">
            <v>0</v>
          </cell>
          <cell r="AI1658">
            <v>0</v>
          </cell>
          <cell r="AJ1658">
            <v>0</v>
          </cell>
          <cell r="AK1658">
            <v>0</v>
          </cell>
          <cell r="AL1658">
            <v>0</v>
          </cell>
          <cell r="AM1658">
            <v>0</v>
          </cell>
          <cell r="AN1658">
            <v>0</v>
          </cell>
          <cell r="AO1658">
            <v>0</v>
          </cell>
          <cell r="AP1658">
            <v>0</v>
          </cell>
          <cell r="AQ1658">
            <v>0</v>
          </cell>
          <cell r="AR1658">
            <v>0</v>
          </cell>
          <cell r="AS1658" t="e">
            <v>#REF!</v>
          </cell>
          <cell r="AU1658" t="str">
            <v/>
          </cell>
          <cell r="AV1658" t="str">
            <v/>
          </cell>
          <cell r="AW1658">
            <v>0</v>
          </cell>
          <cell r="AX1658">
            <v>0</v>
          </cell>
          <cell r="AY1658">
            <v>0</v>
          </cell>
          <cell r="AZ1658">
            <v>0</v>
          </cell>
          <cell r="BA1658">
            <v>0</v>
          </cell>
          <cell r="BB1658">
            <v>0</v>
          </cell>
          <cell r="BC1658">
            <v>0</v>
          </cell>
          <cell r="BD1658">
            <v>0</v>
          </cell>
          <cell r="BE1658">
            <v>0</v>
          </cell>
          <cell r="BF1658">
            <v>0</v>
          </cell>
          <cell r="BG1658" t="str">
            <v/>
          </cell>
          <cell r="BH1658">
            <v>0.33724829387479988</v>
          </cell>
        </row>
        <row r="1659">
          <cell r="A1659" t="str">
            <v>3081-102</v>
          </cell>
          <cell r="B1659" t="str">
            <v xml:space="preserve">RIONEGRO-AVIANCA SA                               </v>
          </cell>
          <cell r="C1659">
            <v>0</v>
          </cell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H1659">
            <v>0</v>
          </cell>
          <cell r="I1659">
            <v>0</v>
          </cell>
          <cell r="J1659">
            <v>339625</v>
          </cell>
          <cell r="K1659">
            <v>0</v>
          </cell>
          <cell r="L1659">
            <v>0</v>
          </cell>
          <cell r="M1659">
            <v>0</v>
          </cell>
          <cell r="N1659">
            <v>0</v>
          </cell>
          <cell r="O1659">
            <v>339625</v>
          </cell>
          <cell r="P1659">
            <v>0</v>
          </cell>
          <cell r="Q1659">
            <v>0</v>
          </cell>
          <cell r="R1659">
            <v>0</v>
          </cell>
          <cell r="S1659">
            <v>0</v>
          </cell>
          <cell r="T1659">
            <v>0</v>
          </cell>
          <cell r="U1659">
            <v>0</v>
          </cell>
          <cell r="V1659">
            <v>108533</v>
          </cell>
          <cell r="W1659">
            <v>0</v>
          </cell>
          <cell r="X1659">
            <v>0</v>
          </cell>
          <cell r="Y1659">
            <v>0</v>
          </cell>
          <cell r="Z1659">
            <v>0</v>
          </cell>
          <cell r="AA1659">
            <v>0</v>
          </cell>
          <cell r="AB1659">
            <v>108533</v>
          </cell>
          <cell r="AC1659">
            <v>0</v>
          </cell>
          <cell r="AD1659">
            <v>0</v>
          </cell>
          <cell r="AE1659">
            <v>0</v>
          </cell>
          <cell r="AF1659">
            <v>0</v>
          </cell>
          <cell r="AG1659">
            <v>0</v>
          </cell>
          <cell r="AH1659">
            <v>0</v>
          </cell>
          <cell r="AI1659">
            <v>0</v>
          </cell>
          <cell r="AJ1659">
            <v>0</v>
          </cell>
          <cell r="AK1659">
            <v>0</v>
          </cell>
          <cell r="AL1659">
            <v>0</v>
          </cell>
          <cell r="AM1659">
            <v>0</v>
          </cell>
          <cell r="AN1659">
            <v>0</v>
          </cell>
          <cell r="AO1659">
            <v>0</v>
          </cell>
          <cell r="AP1659">
            <v>0</v>
          </cell>
          <cell r="AQ1659">
            <v>0</v>
          </cell>
          <cell r="AR1659">
            <v>0</v>
          </cell>
          <cell r="AS1659" t="e">
            <v>#REF!</v>
          </cell>
          <cell r="AU1659" t="str">
            <v/>
          </cell>
          <cell r="AV1659" t="str">
            <v/>
          </cell>
          <cell r="AW1659">
            <v>0</v>
          </cell>
          <cell r="AX1659">
            <v>0</v>
          </cell>
          <cell r="AY1659">
            <v>0</v>
          </cell>
          <cell r="AZ1659">
            <v>0</v>
          </cell>
          <cell r="BA1659">
            <v>0</v>
          </cell>
          <cell r="BB1659">
            <v>0</v>
          </cell>
          <cell r="BC1659">
            <v>0</v>
          </cell>
          <cell r="BD1659">
            <v>0</v>
          </cell>
          <cell r="BE1659">
            <v>0</v>
          </cell>
          <cell r="BF1659">
            <v>0</v>
          </cell>
          <cell r="BG1659" t="str">
            <v/>
          </cell>
          <cell r="BH1659">
            <v>0.31956716967243282</v>
          </cell>
        </row>
        <row r="1660">
          <cell r="A1660" t="str">
            <v>3081-103</v>
          </cell>
          <cell r="B1660" t="str">
            <v xml:space="preserve">MD-AVIANCA SA                                     </v>
          </cell>
          <cell r="C1660">
            <v>0</v>
          </cell>
          <cell r="D1660">
            <v>0</v>
          </cell>
          <cell r="E1660">
            <v>0</v>
          </cell>
          <cell r="F1660">
            <v>0</v>
          </cell>
          <cell r="G1660">
            <v>0</v>
          </cell>
          <cell r="H1660">
            <v>0</v>
          </cell>
          <cell r="I1660">
            <v>0</v>
          </cell>
          <cell r="J1660">
            <v>108860</v>
          </cell>
          <cell r="K1660">
            <v>0</v>
          </cell>
          <cell r="L1660">
            <v>0</v>
          </cell>
          <cell r="M1660">
            <v>0</v>
          </cell>
          <cell r="N1660">
            <v>0</v>
          </cell>
          <cell r="O1660">
            <v>108860</v>
          </cell>
          <cell r="P1660">
            <v>0</v>
          </cell>
          <cell r="Q1660">
            <v>0</v>
          </cell>
          <cell r="R1660">
            <v>0</v>
          </cell>
          <cell r="S1660">
            <v>0</v>
          </cell>
          <cell r="T1660">
            <v>0</v>
          </cell>
          <cell r="U1660">
            <v>0</v>
          </cell>
          <cell r="V1660">
            <v>28420</v>
          </cell>
          <cell r="W1660">
            <v>0</v>
          </cell>
          <cell r="X1660">
            <v>0</v>
          </cell>
          <cell r="Y1660">
            <v>0</v>
          </cell>
          <cell r="Z1660">
            <v>0</v>
          </cell>
          <cell r="AA1660">
            <v>0</v>
          </cell>
          <cell r="AB1660">
            <v>28420</v>
          </cell>
          <cell r="AC1660">
            <v>0</v>
          </cell>
          <cell r="AD1660">
            <v>0</v>
          </cell>
          <cell r="AE1660">
            <v>0</v>
          </cell>
          <cell r="AF1660">
            <v>0</v>
          </cell>
          <cell r="AG1660">
            <v>0</v>
          </cell>
          <cell r="AH1660">
            <v>0</v>
          </cell>
          <cell r="AI1660">
            <v>0</v>
          </cell>
          <cell r="AJ1660">
            <v>0</v>
          </cell>
          <cell r="AK1660">
            <v>0</v>
          </cell>
          <cell r="AL1660">
            <v>0</v>
          </cell>
          <cell r="AM1660">
            <v>0</v>
          </cell>
          <cell r="AN1660">
            <v>0</v>
          </cell>
          <cell r="AO1660">
            <v>0</v>
          </cell>
          <cell r="AP1660">
            <v>0</v>
          </cell>
          <cell r="AQ1660">
            <v>0</v>
          </cell>
          <cell r="AR1660">
            <v>0</v>
          </cell>
          <cell r="AS1660" t="e">
            <v>#REF!</v>
          </cell>
          <cell r="AU1660" t="str">
            <v/>
          </cell>
          <cell r="AV1660" t="str">
            <v/>
          </cell>
          <cell r="AW1660">
            <v>0</v>
          </cell>
          <cell r="AX1660">
            <v>0</v>
          </cell>
          <cell r="AY1660">
            <v>0</v>
          </cell>
          <cell r="AZ1660">
            <v>0</v>
          </cell>
          <cell r="BA1660">
            <v>0</v>
          </cell>
          <cell r="BB1660">
            <v>0</v>
          </cell>
          <cell r="BC1660">
            <v>0</v>
          </cell>
          <cell r="BD1660">
            <v>0</v>
          </cell>
          <cell r="BE1660">
            <v>0</v>
          </cell>
          <cell r="BF1660">
            <v>0</v>
          </cell>
          <cell r="BG1660" t="str">
            <v/>
          </cell>
          <cell r="BH1660">
            <v>0.26106926327392982</v>
          </cell>
        </row>
        <row r="1661">
          <cell r="A1661" t="str">
            <v>3081-104</v>
          </cell>
          <cell r="B1661" t="str">
            <v xml:space="preserve">MD-CC SANTAFE                                     </v>
          </cell>
          <cell r="C1661">
            <v>0</v>
          </cell>
          <cell r="D1661">
            <v>0</v>
          </cell>
          <cell r="E1661">
            <v>0</v>
          </cell>
          <cell r="F1661">
            <v>0</v>
          </cell>
          <cell r="G1661">
            <v>0</v>
          </cell>
          <cell r="H1661">
            <v>0</v>
          </cell>
          <cell r="I1661">
            <v>358108</v>
          </cell>
          <cell r="J1661">
            <v>0</v>
          </cell>
          <cell r="K1661">
            <v>0</v>
          </cell>
          <cell r="L1661">
            <v>0</v>
          </cell>
          <cell r="M1661">
            <v>0</v>
          </cell>
          <cell r="N1661">
            <v>0</v>
          </cell>
          <cell r="O1661">
            <v>358108</v>
          </cell>
          <cell r="P1661">
            <v>0</v>
          </cell>
          <cell r="Q1661">
            <v>0</v>
          </cell>
          <cell r="R1661">
            <v>0</v>
          </cell>
          <cell r="S1661">
            <v>0</v>
          </cell>
          <cell r="T1661">
            <v>0</v>
          </cell>
          <cell r="U1661">
            <v>0</v>
          </cell>
          <cell r="V1661">
            <v>167250</v>
          </cell>
          <cell r="W1661">
            <v>7200</v>
          </cell>
          <cell r="X1661">
            <v>0</v>
          </cell>
          <cell r="Y1661">
            <v>0</v>
          </cell>
          <cell r="Z1661">
            <v>0</v>
          </cell>
          <cell r="AA1661">
            <v>0</v>
          </cell>
          <cell r="AB1661">
            <v>174450</v>
          </cell>
          <cell r="AC1661">
            <v>0</v>
          </cell>
          <cell r="AD1661">
            <v>0</v>
          </cell>
          <cell r="AE1661">
            <v>0</v>
          </cell>
          <cell r="AF1661">
            <v>0</v>
          </cell>
          <cell r="AG1661">
            <v>0</v>
          </cell>
          <cell r="AH1661">
            <v>0</v>
          </cell>
          <cell r="AI1661">
            <v>0</v>
          </cell>
          <cell r="AJ1661">
            <v>0</v>
          </cell>
          <cell r="AK1661">
            <v>0</v>
          </cell>
          <cell r="AL1661">
            <v>0</v>
          </cell>
          <cell r="AM1661">
            <v>0</v>
          </cell>
          <cell r="AN1661">
            <v>0</v>
          </cell>
          <cell r="AO1661">
            <v>0</v>
          </cell>
          <cell r="AP1661">
            <v>0</v>
          </cell>
          <cell r="AQ1661">
            <v>0</v>
          </cell>
          <cell r="AR1661">
            <v>0</v>
          </cell>
          <cell r="AS1661" t="e">
            <v>#REF!</v>
          </cell>
          <cell r="AU1661" t="str">
            <v/>
          </cell>
          <cell r="AV1661" t="str">
            <v/>
          </cell>
          <cell r="AW1661">
            <v>0</v>
          </cell>
          <cell r="AX1661">
            <v>0</v>
          </cell>
          <cell r="AY1661">
            <v>0</v>
          </cell>
          <cell r="AZ1661">
            <v>0</v>
          </cell>
          <cell r="BA1661">
            <v>0</v>
          </cell>
          <cell r="BB1661">
            <v>0</v>
          </cell>
          <cell r="BC1661">
            <v>0</v>
          </cell>
          <cell r="BD1661">
            <v>0</v>
          </cell>
          <cell r="BE1661">
            <v>0</v>
          </cell>
          <cell r="BF1661">
            <v>0</v>
          </cell>
          <cell r="BG1661" t="str">
            <v/>
          </cell>
          <cell r="BH1661">
            <v>0.48714354328861686</v>
          </cell>
        </row>
        <row r="1662">
          <cell r="A1662" t="str">
            <v>3081-105</v>
          </cell>
          <cell r="B1662" t="str">
            <v xml:space="preserve">MD-HOTEL IBIS ALIANZA FID                         </v>
          </cell>
          <cell r="C1662">
            <v>0</v>
          </cell>
          <cell r="D1662">
            <v>0</v>
          </cell>
          <cell r="E1662">
            <v>0</v>
          </cell>
          <cell r="F1662">
            <v>0</v>
          </cell>
          <cell r="G1662">
            <v>0</v>
          </cell>
          <cell r="H1662">
            <v>0</v>
          </cell>
          <cell r="I1662">
            <v>0</v>
          </cell>
          <cell r="J1662">
            <v>0</v>
          </cell>
          <cell r="K1662">
            <v>951200</v>
          </cell>
          <cell r="L1662">
            <v>0</v>
          </cell>
          <cell r="M1662">
            <v>0</v>
          </cell>
          <cell r="N1662">
            <v>0</v>
          </cell>
          <cell r="O1662">
            <v>951200</v>
          </cell>
          <cell r="P1662">
            <v>0</v>
          </cell>
          <cell r="Q1662">
            <v>0</v>
          </cell>
          <cell r="R1662">
            <v>0</v>
          </cell>
          <cell r="S1662">
            <v>0</v>
          </cell>
          <cell r="T1662">
            <v>0</v>
          </cell>
          <cell r="U1662">
            <v>0</v>
          </cell>
          <cell r="V1662">
            <v>0</v>
          </cell>
          <cell r="W1662">
            <v>419923</v>
          </cell>
          <cell r="X1662">
            <v>30000</v>
          </cell>
          <cell r="Y1662">
            <v>0</v>
          </cell>
          <cell r="Z1662">
            <v>0</v>
          </cell>
          <cell r="AA1662">
            <v>0</v>
          </cell>
          <cell r="AB1662">
            <v>449923</v>
          </cell>
          <cell r="AC1662">
            <v>0</v>
          </cell>
          <cell r="AD1662">
            <v>0</v>
          </cell>
          <cell r="AE1662">
            <v>0</v>
          </cell>
          <cell r="AF1662">
            <v>0</v>
          </cell>
          <cell r="AG1662">
            <v>0</v>
          </cell>
          <cell r="AH1662">
            <v>0</v>
          </cell>
          <cell r="AI1662">
            <v>0</v>
          </cell>
          <cell r="AJ1662">
            <v>0</v>
          </cell>
          <cell r="AK1662">
            <v>0</v>
          </cell>
          <cell r="AL1662">
            <v>0</v>
          </cell>
          <cell r="AM1662">
            <v>0</v>
          </cell>
          <cell r="AN1662">
            <v>0</v>
          </cell>
          <cell r="AO1662">
            <v>0</v>
          </cell>
          <cell r="AP1662">
            <v>0</v>
          </cell>
          <cell r="AQ1662">
            <v>0</v>
          </cell>
          <cell r="AR1662">
            <v>0</v>
          </cell>
          <cell r="AS1662" t="e">
            <v>#REF!</v>
          </cell>
          <cell r="AU1662" t="str">
            <v/>
          </cell>
          <cell r="AV1662" t="str">
            <v/>
          </cell>
          <cell r="AW1662">
            <v>0</v>
          </cell>
          <cell r="AX1662">
            <v>0</v>
          </cell>
          <cell r="AY1662">
            <v>0</v>
          </cell>
          <cell r="AZ1662">
            <v>0</v>
          </cell>
          <cell r="BA1662">
            <v>0</v>
          </cell>
          <cell r="BB1662">
            <v>0</v>
          </cell>
          <cell r="BC1662">
            <v>0</v>
          </cell>
          <cell r="BD1662">
            <v>0</v>
          </cell>
          <cell r="BE1662">
            <v>0</v>
          </cell>
          <cell r="BF1662">
            <v>0</v>
          </cell>
          <cell r="BG1662" t="str">
            <v/>
          </cell>
          <cell r="BH1662">
            <v>0.473005677039529</v>
          </cell>
        </row>
        <row r="1663">
          <cell r="A1663" t="str">
            <v>3081-106</v>
          </cell>
          <cell r="B1663" t="str">
            <v xml:space="preserve">MD-CC SANTAFE MD                                  </v>
          </cell>
          <cell r="C1663">
            <v>0</v>
          </cell>
          <cell r="D1663">
            <v>0</v>
          </cell>
          <cell r="E1663">
            <v>0</v>
          </cell>
          <cell r="F1663">
            <v>0</v>
          </cell>
          <cell r="G1663">
            <v>0</v>
          </cell>
          <cell r="H1663">
            <v>0</v>
          </cell>
          <cell r="I1663">
            <v>0</v>
          </cell>
          <cell r="J1663">
            <v>1256892</v>
          </cell>
          <cell r="K1663">
            <v>0</v>
          </cell>
          <cell r="L1663">
            <v>0</v>
          </cell>
          <cell r="M1663">
            <v>0</v>
          </cell>
          <cell r="N1663">
            <v>0</v>
          </cell>
          <cell r="O1663">
            <v>1256892</v>
          </cell>
          <cell r="P1663">
            <v>0</v>
          </cell>
          <cell r="Q1663">
            <v>0</v>
          </cell>
          <cell r="R1663">
            <v>0</v>
          </cell>
          <cell r="S1663">
            <v>0</v>
          </cell>
          <cell r="T1663">
            <v>0</v>
          </cell>
          <cell r="U1663">
            <v>0</v>
          </cell>
          <cell r="V1663">
            <v>0</v>
          </cell>
          <cell r="W1663">
            <v>675406</v>
          </cell>
          <cell r="X1663">
            <v>30000</v>
          </cell>
          <cell r="Y1663">
            <v>0</v>
          </cell>
          <cell r="Z1663">
            <v>0</v>
          </cell>
          <cell r="AA1663">
            <v>0</v>
          </cell>
          <cell r="AB1663">
            <v>705406</v>
          </cell>
          <cell r="AC1663">
            <v>0</v>
          </cell>
          <cell r="AD1663">
            <v>0</v>
          </cell>
          <cell r="AE1663">
            <v>0</v>
          </cell>
          <cell r="AF1663">
            <v>0</v>
          </cell>
          <cell r="AG1663">
            <v>0</v>
          </cell>
          <cell r="AH1663">
            <v>0</v>
          </cell>
          <cell r="AI1663">
            <v>0</v>
          </cell>
          <cell r="AJ1663">
            <v>0</v>
          </cell>
          <cell r="AK1663">
            <v>0</v>
          </cell>
          <cell r="AL1663">
            <v>0</v>
          </cell>
          <cell r="AM1663">
            <v>0</v>
          </cell>
          <cell r="AN1663">
            <v>0</v>
          </cell>
          <cell r="AO1663">
            <v>0</v>
          </cell>
          <cell r="AP1663">
            <v>0</v>
          </cell>
          <cell r="AQ1663">
            <v>0</v>
          </cell>
          <cell r="AR1663">
            <v>0</v>
          </cell>
          <cell r="AS1663" t="e">
            <v>#REF!</v>
          </cell>
          <cell r="AU1663" t="str">
            <v/>
          </cell>
          <cell r="AV1663" t="str">
            <v/>
          </cell>
          <cell r="AW1663">
            <v>0</v>
          </cell>
          <cell r="AX1663">
            <v>0</v>
          </cell>
          <cell r="AY1663">
            <v>0</v>
          </cell>
          <cell r="AZ1663">
            <v>0</v>
          </cell>
          <cell r="BA1663">
            <v>0</v>
          </cell>
          <cell r="BB1663">
            <v>0</v>
          </cell>
          <cell r="BC1663">
            <v>0</v>
          </cell>
          <cell r="BD1663">
            <v>0</v>
          </cell>
          <cell r="BE1663">
            <v>0</v>
          </cell>
          <cell r="BF1663">
            <v>0</v>
          </cell>
          <cell r="BG1663" t="str">
            <v/>
          </cell>
          <cell r="BH1663">
            <v>0.56123040006619507</v>
          </cell>
        </row>
        <row r="1664">
          <cell r="A1664" t="str">
            <v>3081-107</v>
          </cell>
          <cell r="B1664" t="str">
            <v xml:space="preserve">MD-C.C. SANTAFE MD                                </v>
          </cell>
          <cell r="C1664">
            <v>0</v>
          </cell>
          <cell r="D1664">
            <v>0</v>
          </cell>
          <cell r="E1664">
            <v>0</v>
          </cell>
          <cell r="F1664">
            <v>0</v>
          </cell>
          <cell r="G1664">
            <v>0</v>
          </cell>
          <cell r="H1664">
            <v>0</v>
          </cell>
          <cell r="I1664">
            <v>0</v>
          </cell>
          <cell r="J1664">
            <v>0</v>
          </cell>
          <cell r="K1664">
            <v>681600</v>
          </cell>
          <cell r="L1664">
            <v>0</v>
          </cell>
          <cell r="M1664">
            <v>0</v>
          </cell>
          <cell r="N1664">
            <v>0</v>
          </cell>
          <cell r="O1664">
            <v>681600</v>
          </cell>
          <cell r="P1664">
            <v>0</v>
          </cell>
          <cell r="Q1664">
            <v>0</v>
          </cell>
          <cell r="R1664">
            <v>0</v>
          </cell>
          <cell r="S1664">
            <v>0</v>
          </cell>
          <cell r="T1664">
            <v>0</v>
          </cell>
          <cell r="U1664">
            <v>0</v>
          </cell>
          <cell r="V1664">
            <v>0</v>
          </cell>
          <cell r="W1664">
            <v>480000</v>
          </cell>
          <cell r="X1664">
            <v>0</v>
          </cell>
          <cell r="Y1664">
            <v>0</v>
          </cell>
          <cell r="Z1664">
            <v>0</v>
          </cell>
          <cell r="AA1664">
            <v>0</v>
          </cell>
          <cell r="AB1664">
            <v>480000</v>
          </cell>
          <cell r="AC1664">
            <v>0</v>
          </cell>
          <cell r="AD1664">
            <v>0</v>
          </cell>
          <cell r="AE1664">
            <v>0</v>
          </cell>
          <cell r="AF1664">
            <v>0</v>
          </cell>
          <cell r="AG1664">
            <v>0</v>
          </cell>
          <cell r="AH1664">
            <v>0</v>
          </cell>
          <cell r="AI1664">
            <v>0</v>
          </cell>
          <cell r="AJ1664">
            <v>0</v>
          </cell>
          <cell r="AK1664">
            <v>0</v>
          </cell>
          <cell r="AL1664">
            <v>0</v>
          </cell>
          <cell r="AM1664">
            <v>0</v>
          </cell>
          <cell r="AN1664">
            <v>0</v>
          </cell>
          <cell r="AO1664">
            <v>0</v>
          </cell>
          <cell r="AP1664">
            <v>0</v>
          </cell>
          <cell r="AQ1664">
            <v>0</v>
          </cell>
          <cell r="AR1664">
            <v>0</v>
          </cell>
          <cell r="AS1664" t="e">
            <v>#REF!</v>
          </cell>
          <cell r="AU1664" t="str">
            <v/>
          </cell>
          <cell r="AV1664" t="str">
            <v/>
          </cell>
          <cell r="AW1664">
            <v>0</v>
          </cell>
          <cell r="AX1664">
            <v>0</v>
          </cell>
          <cell r="AY1664">
            <v>0</v>
          </cell>
          <cell r="AZ1664">
            <v>0</v>
          </cell>
          <cell r="BA1664">
            <v>0</v>
          </cell>
          <cell r="BB1664">
            <v>0</v>
          </cell>
          <cell r="BC1664">
            <v>0</v>
          </cell>
          <cell r="BD1664">
            <v>0</v>
          </cell>
          <cell r="BE1664">
            <v>0</v>
          </cell>
          <cell r="BF1664">
            <v>0</v>
          </cell>
          <cell r="BG1664" t="str">
            <v/>
          </cell>
          <cell r="BH1664">
            <v>0.70422535211267601</v>
          </cell>
        </row>
        <row r="1665">
          <cell r="A1665" t="str">
            <v>3081-108</v>
          </cell>
          <cell r="B1665" t="str">
            <v xml:space="preserve">MD-CC SANTAFE MD                                  </v>
          </cell>
          <cell r="C1665">
            <v>0</v>
          </cell>
          <cell r="D1665">
            <v>0</v>
          </cell>
          <cell r="E1665">
            <v>0</v>
          </cell>
          <cell r="F1665">
            <v>0</v>
          </cell>
          <cell r="G1665">
            <v>0</v>
          </cell>
          <cell r="H1665">
            <v>0</v>
          </cell>
          <cell r="I1665">
            <v>0</v>
          </cell>
          <cell r="J1665">
            <v>0</v>
          </cell>
          <cell r="K1665">
            <v>524900</v>
          </cell>
          <cell r="L1665">
            <v>0</v>
          </cell>
          <cell r="M1665">
            <v>0</v>
          </cell>
          <cell r="N1665">
            <v>0</v>
          </cell>
          <cell r="O1665">
            <v>524900</v>
          </cell>
          <cell r="P1665">
            <v>0</v>
          </cell>
          <cell r="Q1665">
            <v>0</v>
          </cell>
          <cell r="R1665">
            <v>0</v>
          </cell>
          <cell r="S1665">
            <v>0</v>
          </cell>
          <cell r="T1665">
            <v>0</v>
          </cell>
          <cell r="U1665">
            <v>0</v>
          </cell>
          <cell r="V1665">
            <v>0</v>
          </cell>
          <cell r="W1665">
            <v>129689</v>
          </cell>
          <cell r="X1665">
            <v>0</v>
          </cell>
          <cell r="Y1665">
            <v>0</v>
          </cell>
          <cell r="Z1665">
            <v>0</v>
          </cell>
          <cell r="AA1665">
            <v>0</v>
          </cell>
          <cell r="AB1665">
            <v>129689</v>
          </cell>
          <cell r="AC1665">
            <v>0</v>
          </cell>
          <cell r="AD1665">
            <v>0</v>
          </cell>
          <cell r="AE1665">
            <v>0</v>
          </cell>
          <cell r="AF1665">
            <v>0</v>
          </cell>
          <cell r="AG1665">
            <v>0</v>
          </cell>
          <cell r="AH1665">
            <v>0</v>
          </cell>
          <cell r="AI1665">
            <v>0</v>
          </cell>
          <cell r="AJ1665">
            <v>0</v>
          </cell>
          <cell r="AK1665">
            <v>0</v>
          </cell>
          <cell r="AL1665">
            <v>0</v>
          </cell>
          <cell r="AM1665">
            <v>0</v>
          </cell>
          <cell r="AN1665">
            <v>0</v>
          </cell>
          <cell r="AO1665">
            <v>0</v>
          </cell>
          <cell r="AP1665">
            <v>0</v>
          </cell>
          <cell r="AQ1665">
            <v>0</v>
          </cell>
          <cell r="AR1665">
            <v>0</v>
          </cell>
          <cell r="AS1665" t="e">
            <v>#REF!</v>
          </cell>
          <cell r="AU1665" t="str">
            <v/>
          </cell>
          <cell r="AV1665" t="str">
            <v/>
          </cell>
          <cell r="AW1665">
            <v>0</v>
          </cell>
          <cell r="AX1665">
            <v>0</v>
          </cell>
          <cell r="AY1665">
            <v>0</v>
          </cell>
          <cell r="AZ1665">
            <v>0</v>
          </cell>
          <cell r="BA1665">
            <v>0</v>
          </cell>
          <cell r="BB1665">
            <v>0</v>
          </cell>
          <cell r="BC1665">
            <v>0</v>
          </cell>
          <cell r="BD1665">
            <v>0</v>
          </cell>
          <cell r="BE1665">
            <v>0</v>
          </cell>
          <cell r="BF1665">
            <v>0</v>
          </cell>
          <cell r="BG1665" t="str">
            <v/>
          </cell>
          <cell r="BH1665">
            <v>0.24707372832920557</v>
          </cell>
        </row>
        <row r="1666">
          <cell r="A1666" t="str">
            <v>3081-109</v>
          </cell>
          <cell r="B1666" t="str">
            <v xml:space="preserve">MD-ADMINISTRADORA DE COOP                         </v>
          </cell>
          <cell r="C1666">
            <v>0</v>
          </cell>
          <cell r="D1666">
            <v>0</v>
          </cell>
          <cell r="E1666">
            <v>0</v>
          </cell>
          <cell r="F1666">
            <v>0</v>
          </cell>
          <cell r="G1666">
            <v>0</v>
          </cell>
          <cell r="H1666">
            <v>0</v>
          </cell>
          <cell r="I1666">
            <v>0</v>
          </cell>
          <cell r="J1666">
            <v>0</v>
          </cell>
          <cell r="K1666">
            <v>0</v>
          </cell>
          <cell r="L1666">
            <v>17726990</v>
          </cell>
          <cell r="M1666">
            <v>0</v>
          </cell>
          <cell r="N1666">
            <v>0</v>
          </cell>
          <cell r="O1666">
            <v>17726990</v>
          </cell>
          <cell r="P1666">
            <v>0</v>
          </cell>
          <cell r="Q1666">
            <v>0</v>
          </cell>
          <cell r="R1666">
            <v>0</v>
          </cell>
          <cell r="S1666">
            <v>0</v>
          </cell>
          <cell r="T1666">
            <v>0</v>
          </cell>
          <cell r="U1666">
            <v>0</v>
          </cell>
          <cell r="V1666">
            <v>0</v>
          </cell>
          <cell r="W1666">
            <v>7708668</v>
          </cell>
          <cell r="X1666">
            <v>102576</v>
          </cell>
          <cell r="Y1666">
            <v>1800000</v>
          </cell>
          <cell r="Z1666">
            <v>0</v>
          </cell>
          <cell r="AA1666">
            <v>7600</v>
          </cell>
          <cell r="AB1666">
            <v>9618844</v>
          </cell>
          <cell r="AC1666">
            <v>0</v>
          </cell>
          <cell r="AD1666">
            <v>0</v>
          </cell>
          <cell r="AE1666">
            <v>0</v>
          </cell>
          <cell r="AF1666">
            <v>0</v>
          </cell>
          <cell r="AG1666">
            <v>0</v>
          </cell>
          <cell r="AH1666">
            <v>0</v>
          </cell>
          <cell r="AI1666">
            <v>0</v>
          </cell>
          <cell r="AJ1666">
            <v>0</v>
          </cell>
          <cell r="AK1666">
            <v>0</v>
          </cell>
          <cell r="AL1666">
            <v>0</v>
          </cell>
          <cell r="AM1666">
            <v>0</v>
          </cell>
          <cell r="AN1666">
            <v>0</v>
          </cell>
          <cell r="AO1666">
            <v>0</v>
          </cell>
          <cell r="AP1666">
            <v>0</v>
          </cell>
          <cell r="AQ1666">
            <v>0</v>
          </cell>
          <cell r="AR1666">
            <v>0</v>
          </cell>
          <cell r="AS1666" t="e">
            <v>#REF!</v>
          </cell>
          <cell r="AU1666" t="str">
            <v/>
          </cell>
          <cell r="AV1666" t="str">
            <v/>
          </cell>
          <cell r="AW1666">
            <v>0</v>
          </cell>
          <cell r="AX1666">
            <v>0</v>
          </cell>
          <cell r="AY1666">
            <v>0</v>
          </cell>
          <cell r="AZ1666">
            <v>0</v>
          </cell>
          <cell r="BA1666">
            <v>0</v>
          </cell>
          <cell r="BB1666">
            <v>0</v>
          </cell>
          <cell r="BC1666">
            <v>0</v>
          </cell>
          <cell r="BD1666">
            <v>0</v>
          </cell>
          <cell r="BE1666">
            <v>0</v>
          </cell>
          <cell r="BF1666">
            <v>0</v>
          </cell>
          <cell r="BG1666" t="str">
            <v/>
          </cell>
          <cell r="BH1666">
            <v>0.54261011034586248</v>
          </cell>
        </row>
        <row r="1667">
          <cell r="A1667" t="str">
            <v>3081-110</v>
          </cell>
          <cell r="B1667" t="str">
            <v xml:space="preserve">MD-CC SANTAFE MED                                 </v>
          </cell>
          <cell r="C1667">
            <v>0</v>
          </cell>
          <cell r="D1667">
            <v>0</v>
          </cell>
          <cell r="E1667">
            <v>0</v>
          </cell>
          <cell r="F1667">
            <v>0</v>
          </cell>
          <cell r="G1667">
            <v>0</v>
          </cell>
          <cell r="H1667">
            <v>0</v>
          </cell>
          <cell r="I1667">
            <v>0</v>
          </cell>
          <cell r="J1667">
            <v>0</v>
          </cell>
          <cell r="K1667">
            <v>377000</v>
          </cell>
          <cell r="L1667">
            <v>0</v>
          </cell>
          <cell r="M1667">
            <v>0</v>
          </cell>
          <cell r="N1667">
            <v>0</v>
          </cell>
          <cell r="O1667">
            <v>377000</v>
          </cell>
          <cell r="P1667">
            <v>0</v>
          </cell>
          <cell r="Q1667">
            <v>0</v>
          </cell>
          <cell r="R1667">
            <v>0</v>
          </cell>
          <cell r="S1667">
            <v>0</v>
          </cell>
          <cell r="T1667">
            <v>0</v>
          </cell>
          <cell r="U1667">
            <v>0</v>
          </cell>
          <cell r="V1667">
            <v>0</v>
          </cell>
          <cell r="W1667">
            <v>0</v>
          </cell>
          <cell r="X1667">
            <v>220000</v>
          </cell>
          <cell r="Y1667">
            <v>0</v>
          </cell>
          <cell r="Z1667">
            <v>0</v>
          </cell>
          <cell r="AA1667">
            <v>0</v>
          </cell>
          <cell r="AB1667">
            <v>220000</v>
          </cell>
          <cell r="AC1667">
            <v>0</v>
          </cell>
          <cell r="AD1667">
            <v>0</v>
          </cell>
          <cell r="AE1667">
            <v>0</v>
          </cell>
          <cell r="AF1667">
            <v>0</v>
          </cell>
          <cell r="AG1667">
            <v>0</v>
          </cell>
          <cell r="AH1667">
            <v>0</v>
          </cell>
          <cell r="AI1667">
            <v>0</v>
          </cell>
          <cell r="AJ1667">
            <v>0</v>
          </cell>
          <cell r="AK1667">
            <v>0</v>
          </cell>
          <cell r="AL1667">
            <v>0</v>
          </cell>
          <cell r="AM1667">
            <v>0</v>
          </cell>
          <cell r="AN1667">
            <v>0</v>
          </cell>
          <cell r="AO1667">
            <v>0</v>
          </cell>
          <cell r="AP1667">
            <v>0</v>
          </cell>
          <cell r="AQ1667">
            <v>0</v>
          </cell>
          <cell r="AR1667">
            <v>0</v>
          </cell>
          <cell r="AS1667" t="e">
            <v>#REF!</v>
          </cell>
          <cell r="AU1667" t="str">
            <v/>
          </cell>
          <cell r="AV1667" t="str">
            <v/>
          </cell>
          <cell r="AW1667">
            <v>0</v>
          </cell>
          <cell r="AX1667">
            <v>0</v>
          </cell>
          <cell r="AY1667">
            <v>0</v>
          </cell>
          <cell r="AZ1667">
            <v>0</v>
          </cell>
          <cell r="BA1667">
            <v>0</v>
          </cell>
          <cell r="BB1667">
            <v>0</v>
          </cell>
          <cell r="BC1667">
            <v>0</v>
          </cell>
          <cell r="BD1667">
            <v>0</v>
          </cell>
          <cell r="BE1667">
            <v>0</v>
          </cell>
          <cell r="BF1667">
            <v>0</v>
          </cell>
          <cell r="BG1667" t="str">
            <v/>
          </cell>
          <cell r="BH1667">
            <v>0.58355437665782495</v>
          </cell>
        </row>
        <row r="1668">
          <cell r="A1668" t="str">
            <v>3081-111</v>
          </cell>
          <cell r="B1668" t="str">
            <v xml:space="preserve">MD-POLITECNICO GRAN COL                           </v>
          </cell>
          <cell r="C1668">
            <v>0</v>
          </cell>
          <cell r="D1668">
            <v>0</v>
          </cell>
          <cell r="E1668">
            <v>0</v>
          </cell>
          <cell r="F1668">
            <v>0</v>
          </cell>
          <cell r="G1668">
            <v>0</v>
          </cell>
          <cell r="H1668">
            <v>0</v>
          </cell>
          <cell r="I1668">
            <v>0</v>
          </cell>
          <cell r="J1668">
            <v>0</v>
          </cell>
          <cell r="K1668">
            <v>0</v>
          </cell>
          <cell r="L1668">
            <v>23208000</v>
          </cell>
          <cell r="M1668">
            <v>0</v>
          </cell>
          <cell r="N1668">
            <v>0</v>
          </cell>
          <cell r="O1668">
            <v>23208000</v>
          </cell>
          <cell r="P1668">
            <v>0</v>
          </cell>
          <cell r="Q1668">
            <v>0</v>
          </cell>
          <cell r="R1668">
            <v>0</v>
          </cell>
          <cell r="S1668">
            <v>0</v>
          </cell>
          <cell r="T1668">
            <v>0</v>
          </cell>
          <cell r="U1668">
            <v>0</v>
          </cell>
          <cell r="V1668">
            <v>0</v>
          </cell>
          <cell r="W1668">
            <v>0</v>
          </cell>
          <cell r="X1668">
            <v>13939436</v>
          </cell>
          <cell r="Y1668">
            <v>1575552</v>
          </cell>
          <cell r="Z1668">
            <v>0</v>
          </cell>
          <cell r="AA1668">
            <v>0</v>
          </cell>
          <cell r="AB1668">
            <v>15514988</v>
          </cell>
          <cell r="AC1668">
            <v>0</v>
          </cell>
          <cell r="AD1668">
            <v>0</v>
          </cell>
          <cell r="AE1668">
            <v>0</v>
          </cell>
          <cell r="AF1668">
            <v>0</v>
          </cell>
          <cell r="AG1668">
            <v>0</v>
          </cell>
          <cell r="AH1668">
            <v>0</v>
          </cell>
          <cell r="AI1668">
            <v>0</v>
          </cell>
          <cell r="AJ1668">
            <v>0</v>
          </cell>
          <cell r="AK1668">
            <v>0</v>
          </cell>
          <cell r="AL1668">
            <v>0</v>
          </cell>
          <cell r="AM1668">
            <v>0</v>
          </cell>
          <cell r="AN1668">
            <v>0</v>
          </cell>
          <cell r="AO1668">
            <v>0</v>
          </cell>
          <cell r="AP1668">
            <v>0</v>
          </cell>
          <cell r="AQ1668">
            <v>0</v>
          </cell>
          <cell r="AR1668">
            <v>0</v>
          </cell>
          <cell r="AS1668" t="e">
            <v>#REF!</v>
          </cell>
          <cell r="AU1668" t="str">
            <v/>
          </cell>
          <cell r="AV1668" t="str">
            <v/>
          </cell>
          <cell r="AW1668">
            <v>0</v>
          </cell>
          <cell r="AX1668">
            <v>0</v>
          </cell>
          <cell r="AY1668">
            <v>0</v>
          </cell>
          <cell r="AZ1668">
            <v>0</v>
          </cell>
          <cell r="BA1668">
            <v>0</v>
          </cell>
          <cell r="BB1668">
            <v>0</v>
          </cell>
          <cell r="BC1668">
            <v>0</v>
          </cell>
          <cell r="BD1668">
            <v>0</v>
          </cell>
          <cell r="BE1668">
            <v>0</v>
          </cell>
          <cell r="BF1668">
            <v>0</v>
          </cell>
          <cell r="BG1668" t="str">
            <v/>
          </cell>
          <cell r="BH1668">
            <v>0.66851895897966218</v>
          </cell>
        </row>
        <row r="1669">
          <cell r="A1669" t="str">
            <v>3081-112</v>
          </cell>
          <cell r="B1669" t="str">
            <v xml:space="preserve">MD-ALIANZA FIDUCIARIA SA                          </v>
          </cell>
          <cell r="C1669">
            <v>0</v>
          </cell>
          <cell r="D1669">
            <v>0</v>
          </cell>
          <cell r="E1669">
            <v>0</v>
          </cell>
          <cell r="F1669">
            <v>0</v>
          </cell>
          <cell r="G1669">
            <v>0</v>
          </cell>
          <cell r="H1669">
            <v>0</v>
          </cell>
          <cell r="I1669">
            <v>0</v>
          </cell>
          <cell r="J1669">
            <v>0</v>
          </cell>
          <cell r="K1669">
            <v>0</v>
          </cell>
          <cell r="L1669">
            <v>0</v>
          </cell>
          <cell r="M1669">
            <v>2863000</v>
          </cell>
          <cell r="N1669">
            <v>0</v>
          </cell>
          <cell r="O1669">
            <v>2863000</v>
          </cell>
          <cell r="P1669">
            <v>0</v>
          </cell>
          <cell r="Q1669">
            <v>0</v>
          </cell>
          <cell r="R1669">
            <v>0</v>
          </cell>
          <cell r="S1669">
            <v>0</v>
          </cell>
          <cell r="T1669">
            <v>0</v>
          </cell>
          <cell r="U1669">
            <v>0</v>
          </cell>
          <cell r="V1669">
            <v>0</v>
          </cell>
          <cell r="W1669">
            <v>0</v>
          </cell>
          <cell r="X1669">
            <v>1396675</v>
          </cell>
          <cell r="Y1669">
            <v>459252</v>
          </cell>
          <cell r="Z1669">
            <v>0</v>
          </cell>
          <cell r="AA1669">
            <v>0</v>
          </cell>
          <cell r="AB1669">
            <v>1855927</v>
          </cell>
          <cell r="AC1669">
            <v>0</v>
          </cell>
          <cell r="AD1669">
            <v>0</v>
          </cell>
          <cell r="AE1669">
            <v>0</v>
          </cell>
          <cell r="AF1669">
            <v>0</v>
          </cell>
          <cell r="AG1669">
            <v>0</v>
          </cell>
          <cell r="AH1669">
            <v>0</v>
          </cell>
          <cell r="AI1669">
            <v>0</v>
          </cell>
          <cell r="AJ1669">
            <v>0</v>
          </cell>
          <cell r="AK1669">
            <v>0</v>
          </cell>
          <cell r="AL1669">
            <v>0</v>
          </cell>
          <cell r="AM1669">
            <v>0</v>
          </cell>
          <cell r="AN1669">
            <v>0</v>
          </cell>
          <cell r="AO1669">
            <v>0</v>
          </cell>
          <cell r="AP1669">
            <v>0</v>
          </cell>
          <cell r="AQ1669">
            <v>0</v>
          </cell>
          <cell r="AR1669">
            <v>0</v>
          </cell>
          <cell r="AS1669" t="e">
            <v>#REF!</v>
          </cell>
          <cell r="AU1669" t="str">
            <v/>
          </cell>
          <cell r="AV1669" t="str">
            <v/>
          </cell>
          <cell r="AW1669">
            <v>0</v>
          </cell>
          <cell r="AX1669">
            <v>0</v>
          </cell>
          <cell r="AY1669">
            <v>0</v>
          </cell>
          <cell r="AZ1669">
            <v>0</v>
          </cell>
          <cell r="BA1669">
            <v>0</v>
          </cell>
          <cell r="BB1669">
            <v>0</v>
          </cell>
          <cell r="BC1669">
            <v>0</v>
          </cell>
          <cell r="BD1669">
            <v>0</v>
          </cell>
          <cell r="BE1669">
            <v>0</v>
          </cell>
          <cell r="BF1669">
            <v>0</v>
          </cell>
          <cell r="BG1669" t="str">
            <v/>
          </cell>
          <cell r="BH1669">
            <v>0.6482455466294097</v>
          </cell>
        </row>
        <row r="1670">
          <cell r="A1670" t="str">
            <v>3081-113</v>
          </cell>
          <cell r="B1670" t="str">
            <v xml:space="preserve">MD-FIDEICOMISO ISAZA                              </v>
          </cell>
          <cell r="C1670">
            <v>0</v>
          </cell>
          <cell r="D1670">
            <v>0</v>
          </cell>
          <cell r="E1670">
            <v>0</v>
          </cell>
          <cell r="F1670">
            <v>0</v>
          </cell>
          <cell r="G1670">
            <v>0</v>
          </cell>
          <cell r="H1670">
            <v>0</v>
          </cell>
          <cell r="I1670">
            <v>0</v>
          </cell>
          <cell r="J1670">
            <v>0</v>
          </cell>
          <cell r="K1670">
            <v>0</v>
          </cell>
          <cell r="L1670">
            <v>0</v>
          </cell>
          <cell r="M1670">
            <v>1128400</v>
          </cell>
          <cell r="N1670">
            <v>0</v>
          </cell>
          <cell r="O1670">
            <v>1128400</v>
          </cell>
          <cell r="P1670">
            <v>0</v>
          </cell>
          <cell r="Q1670">
            <v>0</v>
          </cell>
          <cell r="R1670">
            <v>0</v>
          </cell>
          <cell r="S1670">
            <v>0</v>
          </cell>
          <cell r="T1670">
            <v>0</v>
          </cell>
          <cell r="U1670">
            <v>0</v>
          </cell>
          <cell r="V1670">
            <v>0</v>
          </cell>
          <cell r="W1670">
            <v>0</v>
          </cell>
          <cell r="X1670">
            <v>0</v>
          </cell>
          <cell r="Y1670">
            <v>571136</v>
          </cell>
          <cell r="Z1670">
            <v>0</v>
          </cell>
          <cell r="AA1670">
            <v>0</v>
          </cell>
          <cell r="AB1670">
            <v>571136</v>
          </cell>
          <cell r="AC1670">
            <v>0</v>
          </cell>
          <cell r="AD1670">
            <v>0</v>
          </cell>
          <cell r="AE1670">
            <v>0</v>
          </cell>
          <cell r="AF1670">
            <v>0</v>
          </cell>
          <cell r="AG1670">
            <v>0</v>
          </cell>
          <cell r="AH1670">
            <v>0</v>
          </cell>
          <cell r="AI1670">
            <v>0</v>
          </cell>
          <cell r="AJ1670">
            <v>0</v>
          </cell>
          <cell r="AK1670">
            <v>0</v>
          </cell>
          <cell r="AL1670">
            <v>0</v>
          </cell>
          <cell r="AM1670">
            <v>0</v>
          </cell>
          <cell r="AN1670">
            <v>0</v>
          </cell>
          <cell r="AO1670">
            <v>0</v>
          </cell>
          <cell r="AP1670">
            <v>0</v>
          </cell>
          <cell r="AQ1670">
            <v>0</v>
          </cell>
          <cell r="AR1670">
            <v>0</v>
          </cell>
          <cell r="AS1670" t="e">
            <v>#REF!</v>
          </cell>
          <cell r="AU1670" t="str">
            <v/>
          </cell>
          <cell r="AV1670" t="str">
            <v/>
          </cell>
          <cell r="AW1670">
            <v>0</v>
          </cell>
          <cell r="AX1670">
            <v>0</v>
          </cell>
          <cell r="AY1670">
            <v>0</v>
          </cell>
          <cell r="AZ1670">
            <v>0</v>
          </cell>
          <cell r="BA1670">
            <v>0</v>
          </cell>
          <cell r="BB1670">
            <v>0</v>
          </cell>
          <cell r="BC1670">
            <v>0</v>
          </cell>
          <cell r="BD1670">
            <v>0</v>
          </cell>
          <cell r="BE1670">
            <v>0</v>
          </cell>
          <cell r="BF1670">
            <v>0</v>
          </cell>
          <cell r="BG1670" t="str">
            <v/>
          </cell>
          <cell r="BH1670">
            <v>0.50614675646933716</v>
          </cell>
        </row>
        <row r="1671">
          <cell r="A1671" t="str">
            <v>3081-114</v>
          </cell>
          <cell r="B1671" t="str">
            <v xml:space="preserve">MD-FIDEICOMISO ISAZA                              </v>
          </cell>
          <cell r="C1671">
            <v>0</v>
          </cell>
          <cell r="D1671">
            <v>0</v>
          </cell>
          <cell r="E1671">
            <v>0</v>
          </cell>
          <cell r="F1671">
            <v>0</v>
          </cell>
          <cell r="G1671">
            <v>0</v>
          </cell>
          <cell r="H1671">
            <v>0</v>
          </cell>
          <cell r="I1671">
            <v>0</v>
          </cell>
          <cell r="J1671">
            <v>0</v>
          </cell>
          <cell r="K1671">
            <v>0</v>
          </cell>
          <cell r="L1671">
            <v>0</v>
          </cell>
          <cell r="M1671">
            <v>368900</v>
          </cell>
          <cell r="N1671">
            <v>0</v>
          </cell>
          <cell r="O1671">
            <v>368900</v>
          </cell>
          <cell r="P1671">
            <v>0</v>
          </cell>
          <cell r="Q1671">
            <v>0</v>
          </cell>
          <cell r="R1671">
            <v>0</v>
          </cell>
          <cell r="S1671">
            <v>0</v>
          </cell>
          <cell r="T1671">
            <v>0</v>
          </cell>
          <cell r="U1671">
            <v>0</v>
          </cell>
          <cell r="V1671">
            <v>0</v>
          </cell>
          <cell r="W1671">
            <v>0</v>
          </cell>
          <cell r="X1671">
            <v>0</v>
          </cell>
          <cell r="Y1671">
            <v>190000</v>
          </cell>
          <cell r="Z1671">
            <v>0</v>
          </cell>
          <cell r="AA1671">
            <v>0</v>
          </cell>
          <cell r="AB1671">
            <v>190000</v>
          </cell>
          <cell r="AC1671">
            <v>0</v>
          </cell>
          <cell r="AD1671">
            <v>0</v>
          </cell>
          <cell r="AE1671">
            <v>0</v>
          </cell>
          <cell r="AF1671">
            <v>0</v>
          </cell>
          <cell r="AG1671">
            <v>0</v>
          </cell>
          <cell r="AH1671">
            <v>0</v>
          </cell>
          <cell r="AI1671">
            <v>0</v>
          </cell>
          <cell r="AJ1671">
            <v>0</v>
          </cell>
          <cell r="AK1671">
            <v>0</v>
          </cell>
          <cell r="AL1671">
            <v>0</v>
          </cell>
          <cell r="AM1671">
            <v>0</v>
          </cell>
          <cell r="AN1671">
            <v>0</v>
          </cell>
          <cell r="AO1671">
            <v>0</v>
          </cell>
          <cell r="AP1671">
            <v>0</v>
          </cell>
          <cell r="AQ1671">
            <v>0</v>
          </cell>
          <cell r="AR1671">
            <v>0</v>
          </cell>
          <cell r="AS1671" t="e">
            <v>#REF!</v>
          </cell>
          <cell r="AU1671" t="str">
            <v/>
          </cell>
          <cell r="AV1671" t="str">
            <v/>
          </cell>
          <cell r="AW1671">
            <v>0</v>
          </cell>
          <cell r="AX1671">
            <v>0</v>
          </cell>
          <cell r="AY1671">
            <v>0</v>
          </cell>
          <cell r="AZ1671">
            <v>0</v>
          </cell>
          <cell r="BA1671">
            <v>0</v>
          </cell>
          <cell r="BB1671">
            <v>0</v>
          </cell>
          <cell r="BC1671">
            <v>0</v>
          </cell>
          <cell r="BD1671">
            <v>0</v>
          </cell>
          <cell r="BE1671">
            <v>0</v>
          </cell>
          <cell r="BF1671">
            <v>0</v>
          </cell>
          <cell r="BG1671" t="str">
            <v/>
          </cell>
          <cell r="BH1671">
            <v>0.51504472756844677</v>
          </cell>
        </row>
        <row r="1672">
          <cell r="A1672" t="str">
            <v>3081-115</v>
          </cell>
          <cell r="B1672" t="str">
            <v xml:space="preserve">MD-EDUPARQUES                                     </v>
          </cell>
          <cell r="C1672">
            <v>0</v>
          </cell>
          <cell r="D1672">
            <v>0</v>
          </cell>
          <cell r="E1672">
            <v>0</v>
          </cell>
          <cell r="F1672">
            <v>0</v>
          </cell>
          <cell r="G1672">
            <v>0</v>
          </cell>
          <cell r="H1672">
            <v>0</v>
          </cell>
          <cell r="I1672">
            <v>0</v>
          </cell>
          <cell r="J1672">
            <v>0</v>
          </cell>
          <cell r="K1672">
            <v>0</v>
          </cell>
          <cell r="L1672">
            <v>0</v>
          </cell>
          <cell r="M1672">
            <v>2855340</v>
          </cell>
          <cell r="N1672">
            <v>0</v>
          </cell>
          <cell r="O1672">
            <v>2855340</v>
          </cell>
          <cell r="P1672">
            <v>0</v>
          </cell>
          <cell r="Q1672">
            <v>0</v>
          </cell>
          <cell r="R1672">
            <v>0</v>
          </cell>
          <cell r="S1672">
            <v>0</v>
          </cell>
          <cell r="T1672">
            <v>0</v>
          </cell>
          <cell r="U1672">
            <v>0</v>
          </cell>
          <cell r="V1672">
            <v>0</v>
          </cell>
          <cell r="W1672">
            <v>0</v>
          </cell>
          <cell r="X1672">
            <v>0</v>
          </cell>
          <cell r="Y1672">
            <v>945254</v>
          </cell>
          <cell r="Z1672">
            <v>421453</v>
          </cell>
          <cell r="AA1672">
            <v>63085</v>
          </cell>
          <cell r="AB1672">
            <v>1429792</v>
          </cell>
          <cell r="AC1672">
            <v>0</v>
          </cell>
          <cell r="AD1672">
            <v>0</v>
          </cell>
          <cell r="AE1672">
            <v>0</v>
          </cell>
          <cell r="AF1672">
            <v>0</v>
          </cell>
          <cell r="AG1672">
            <v>0</v>
          </cell>
          <cell r="AH1672">
            <v>0</v>
          </cell>
          <cell r="AI1672">
            <v>0</v>
          </cell>
          <cell r="AJ1672">
            <v>0</v>
          </cell>
          <cell r="AK1672">
            <v>0</v>
          </cell>
          <cell r="AL1672">
            <v>0</v>
          </cell>
          <cell r="AM1672">
            <v>0</v>
          </cell>
          <cell r="AN1672">
            <v>0</v>
          </cell>
          <cell r="AO1672">
            <v>3197980</v>
          </cell>
          <cell r="AP1672">
            <v>0</v>
          </cell>
          <cell r="AQ1672">
            <v>0</v>
          </cell>
          <cell r="AR1672">
            <v>0</v>
          </cell>
          <cell r="AS1672" t="e">
            <v>#REF!</v>
          </cell>
          <cell r="AU1672" t="str">
            <v/>
          </cell>
          <cell r="AV1672" t="str">
            <v/>
          </cell>
          <cell r="AW1672">
            <v>0</v>
          </cell>
          <cell r="AX1672">
            <v>0</v>
          </cell>
          <cell r="AY1672">
            <v>0</v>
          </cell>
          <cell r="AZ1672">
            <v>0</v>
          </cell>
          <cell r="BA1672">
            <v>0</v>
          </cell>
          <cell r="BB1672">
            <v>0</v>
          </cell>
          <cell r="BC1672">
            <v>0</v>
          </cell>
          <cell r="BD1672">
            <v>0</v>
          </cell>
          <cell r="BE1672">
            <v>0</v>
          </cell>
          <cell r="BF1672">
            <v>0</v>
          </cell>
          <cell r="BG1672" t="str">
            <v/>
          </cell>
          <cell r="BH1672">
            <v>0.50074316893960091</v>
          </cell>
        </row>
        <row r="1673">
          <cell r="A1673" t="str">
            <v>3081-116</v>
          </cell>
          <cell r="B1673" t="str">
            <v xml:space="preserve">MD-CENTRO CIAL SANTAFE MD                         </v>
          </cell>
          <cell r="C1673">
            <v>0</v>
          </cell>
          <cell r="D1673">
            <v>0</v>
          </cell>
          <cell r="E1673">
            <v>0</v>
          </cell>
          <cell r="F1673">
            <v>0</v>
          </cell>
          <cell r="G1673">
            <v>0</v>
          </cell>
          <cell r="H1673">
            <v>0</v>
          </cell>
          <cell r="I1673">
            <v>0</v>
          </cell>
          <cell r="J1673">
            <v>0</v>
          </cell>
          <cell r="K1673">
            <v>0</v>
          </cell>
          <cell r="L1673">
            <v>0</v>
          </cell>
          <cell r="M1673">
            <v>409552</v>
          </cell>
          <cell r="N1673">
            <v>0</v>
          </cell>
          <cell r="O1673">
            <v>409552</v>
          </cell>
          <cell r="P1673">
            <v>0</v>
          </cell>
          <cell r="Q1673">
            <v>0</v>
          </cell>
          <cell r="R1673">
            <v>0</v>
          </cell>
          <cell r="S1673">
            <v>0</v>
          </cell>
          <cell r="T1673">
            <v>0</v>
          </cell>
          <cell r="U1673">
            <v>0</v>
          </cell>
          <cell r="V1673">
            <v>0</v>
          </cell>
          <cell r="W1673">
            <v>0</v>
          </cell>
          <cell r="X1673">
            <v>0</v>
          </cell>
          <cell r="Y1673">
            <v>194000</v>
          </cell>
          <cell r="Z1673">
            <v>100781</v>
          </cell>
          <cell r="AA1673">
            <v>0</v>
          </cell>
          <cell r="AB1673">
            <v>294781</v>
          </cell>
          <cell r="AC1673">
            <v>0</v>
          </cell>
          <cell r="AD1673">
            <v>0</v>
          </cell>
          <cell r="AE1673">
            <v>0</v>
          </cell>
          <cell r="AF1673">
            <v>0</v>
          </cell>
          <cell r="AG1673">
            <v>0</v>
          </cell>
          <cell r="AH1673">
            <v>0</v>
          </cell>
          <cell r="AI1673">
            <v>0</v>
          </cell>
          <cell r="AJ1673">
            <v>0</v>
          </cell>
          <cell r="AK1673">
            <v>0</v>
          </cell>
          <cell r="AL1673">
            <v>0</v>
          </cell>
          <cell r="AM1673">
            <v>0</v>
          </cell>
          <cell r="AN1673">
            <v>0</v>
          </cell>
          <cell r="AO1673">
            <v>0</v>
          </cell>
          <cell r="AP1673">
            <v>0</v>
          </cell>
          <cell r="AQ1673">
            <v>0</v>
          </cell>
          <cell r="AR1673">
            <v>0</v>
          </cell>
          <cell r="AS1673" t="e">
            <v>#REF!</v>
          </cell>
          <cell r="AU1673" t="str">
            <v/>
          </cell>
          <cell r="AV1673" t="str">
            <v/>
          </cell>
          <cell r="AW1673">
            <v>0</v>
          </cell>
          <cell r="AX1673">
            <v>0</v>
          </cell>
          <cell r="AY1673">
            <v>0</v>
          </cell>
          <cell r="AZ1673">
            <v>0</v>
          </cell>
          <cell r="BA1673">
            <v>0</v>
          </cell>
          <cell r="BB1673">
            <v>0</v>
          </cell>
          <cell r="BC1673">
            <v>0</v>
          </cell>
          <cell r="BD1673">
            <v>0</v>
          </cell>
          <cell r="BE1673">
            <v>0</v>
          </cell>
          <cell r="BF1673">
            <v>0</v>
          </cell>
          <cell r="BG1673" t="str">
            <v/>
          </cell>
          <cell r="BH1673">
            <v>0.7197645231863109</v>
          </cell>
        </row>
        <row r="1674">
          <cell r="A1674" t="str">
            <v>3081-117</v>
          </cell>
          <cell r="B1674" t="str">
            <v xml:space="preserve">MD-CENTRO CIAL SANTA FE                           </v>
          </cell>
          <cell r="C1674">
            <v>0</v>
          </cell>
          <cell r="D1674">
            <v>0</v>
          </cell>
          <cell r="E1674">
            <v>0</v>
          </cell>
          <cell r="F1674">
            <v>0</v>
          </cell>
          <cell r="G1674">
            <v>0</v>
          </cell>
          <cell r="H1674">
            <v>0</v>
          </cell>
          <cell r="I1674">
            <v>0</v>
          </cell>
          <cell r="J1674">
            <v>0</v>
          </cell>
          <cell r="K1674">
            <v>0</v>
          </cell>
          <cell r="L1674">
            <v>0</v>
          </cell>
          <cell r="M1674">
            <v>0</v>
          </cell>
          <cell r="N1674">
            <v>643500</v>
          </cell>
          <cell r="O1674">
            <v>643500</v>
          </cell>
          <cell r="P1674">
            <v>0</v>
          </cell>
          <cell r="Q1674">
            <v>0</v>
          </cell>
          <cell r="R1674">
            <v>0</v>
          </cell>
          <cell r="S1674">
            <v>0</v>
          </cell>
          <cell r="T1674">
            <v>0</v>
          </cell>
          <cell r="U1674">
            <v>0</v>
          </cell>
          <cell r="V1674">
            <v>0</v>
          </cell>
          <cell r="W1674">
            <v>0</v>
          </cell>
          <cell r="X1674">
            <v>0</v>
          </cell>
          <cell r="Y1674">
            <v>0</v>
          </cell>
          <cell r="Z1674">
            <v>0</v>
          </cell>
          <cell r="AA1674">
            <v>270913</v>
          </cell>
          <cell r="AB1674">
            <v>270913</v>
          </cell>
          <cell r="AC1674">
            <v>0</v>
          </cell>
          <cell r="AD1674">
            <v>0</v>
          </cell>
          <cell r="AE1674">
            <v>0</v>
          </cell>
          <cell r="AF1674">
            <v>0</v>
          </cell>
          <cell r="AG1674">
            <v>0</v>
          </cell>
          <cell r="AH1674">
            <v>0</v>
          </cell>
          <cell r="AI1674">
            <v>0</v>
          </cell>
          <cell r="AJ1674">
            <v>0</v>
          </cell>
          <cell r="AK1674">
            <v>0</v>
          </cell>
          <cell r="AL1674">
            <v>0</v>
          </cell>
          <cell r="AM1674">
            <v>0</v>
          </cell>
          <cell r="AN1674">
            <v>0</v>
          </cell>
          <cell r="AO1674">
            <v>0</v>
          </cell>
          <cell r="AP1674">
            <v>0</v>
          </cell>
          <cell r="AQ1674">
            <v>0</v>
          </cell>
          <cell r="AR1674">
            <v>0</v>
          </cell>
          <cell r="AS1674" t="e">
            <v>#REF!</v>
          </cell>
          <cell r="AU1674" t="str">
            <v/>
          </cell>
          <cell r="AV1674" t="str">
            <v/>
          </cell>
          <cell r="AW1674">
            <v>0</v>
          </cell>
          <cell r="AX1674">
            <v>0</v>
          </cell>
          <cell r="AY1674">
            <v>0</v>
          </cell>
          <cell r="AZ1674">
            <v>0</v>
          </cell>
          <cell r="BA1674">
            <v>0</v>
          </cell>
          <cell r="BB1674">
            <v>0</v>
          </cell>
          <cell r="BC1674">
            <v>0</v>
          </cell>
          <cell r="BD1674">
            <v>0</v>
          </cell>
          <cell r="BE1674">
            <v>0</v>
          </cell>
          <cell r="BF1674">
            <v>0</v>
          </cell>
          <cell r="BG1674" t="str">
            <v/>
          </cell>
          <cell r="BH1674">
            <v>0.42099922299922299</v>
          </cell>
        </row>
        <row r="1675">
          <cell r="A1675" t="str">
            <v>3081-118</v>
          </cell>
          <cell r="B1675" t="str">
            <v xml:space="preserve">MD-CENTRO CIAL SANTA FE                           </v>
          </cell>
          <cell r="C1675">
            <v>0</v>
          </cell>
          <cell r="D1675">
            <v>0</v>
          </cell>
          <cell r="E1675">
            <v>0</v>
          </cell>
          <cell r="F1675">
            <v>0</v>
          </cell>
          <cell r="G1675">
            <v>0</v>
          </cell>
          <cell r="H1675">
            <v>0</v>
          </cell>
          <cell r="I1675">
            <v>0</v>
          </cell>
          <cell r="J1675">
            <v>0</v>
          </cell>
          <cell r="K1675">
            <v>0</v>
          </cell>
          <cell r="L1675">
            <v>0</v>
          </cell>
          <cell r="M1675">
            <v>257400</v>
          </cell>
          <cell r="N1675">
            <v>0</v>
          </cell>
          <cell r="O1675">
            <v>257400</v>
          </cell>
          <cell r="P1675">
            <v>0</v>
          </cell>
          <cell r="Q1675">
            <v>0</v>
          </cell>
          <cell r="R1675">
            <v>0</v>
          </cell>
          <cell r="S1675">
            <v>0</v>
          </cell>
          <cell r="T1675">
            <v>0</v>
          </cell>
          <cell r="U1675">
            <v>0</v>
          </cell>
          <cell r="V1675">
            <v>0</v>
          </cell>
          <cell r="W1675">
            <v>0</v>
          </cell>
          <cell r="X1675">
            <v>0</v>
          </cell>
          <cell r="Y1675">
            <v>0</v>
          </cell>
          <cell r="Z1675">
            <v>206483</v>
          </cell>
          <cell r="AA1675">
            <v>0</v>
          </cell>
          <cell r="AB1675">
            <v>206483</v>
          </cell>
          <cell r="AC1675">
            <v>0</v>
          </cell>
          <cell r="AD1675">
            <v>0</v>
          </cell>
          <cell r="AE1675">
            <v>0</v>
          </cell>
          <cell r="AF1675">
            <v>0</v>
          </cell>
          <cell r="AG1675">
            <v>0</v>
          </cell>
          <cell r="AH1675">
            <v>0</v>
          </cell>
          <cell r="AI1675">
            <v>0</v>
          </cell>
          <cell r="AJ1675">
            <v>0</v>
          </cell>
          <cell r="AK1675">
            <v>0</v>
          </cell>
          <cell r="AL1675">
            <v>0</v>
          </cell>
          <cell r="AM1675">
            <v>0</v>
          </cell>
          <cell r="AN1675">
            <v>0</v>
          </cell>
          <cell r="AO1675">
            <v>0</v>
          </cell>
          <cell r="AP1675">
            <v>0</v>
          </cell>
          <cell r="AQ1675">
            <v>0</v>
          </cell>
          <cell r="AR1675">
            <v>0</v>
          </cell>
          <cell r="AS1675" t="e">
            <v>#REF!</v>
          </cell>
          <cell r="AU1675" t="str">
            <v/>
          </cell>
          <cell r="AV1675" t="str">
            <v/>
          </cell>
          <cell r="AW1675">
            <v>0</v>
          </cell>
          <cell r="AX1675">
            <v>0</v>
          </cell>
          <cell r="AY1675">
            <v>0</v>
          </cell>
          <cell r="AZ1675">
            <v>0</v>
          </cell>
          <cell r="BA1675">
            <v>0</v>
          </cell>
          <cell r="BB1675">
            <v>0</v>
          </cell>
          <cell r="BC1675">
            <v>0</v>
          </cell>
          <cell r="BD1675">
            <v>0</v>
          </cell>
          <cell r="BE1675">
            <v>0</v>
          </cell>
          <cell r="BF1675">
            <v>0</v>
          </cell>
          <cell r="BG1675" t="str">
            <v/>
          </cell>
          <cell r="BH1675">
            <v>0.80218725718725714</v>
          </cell>
        </row>
        <row r="1676">
          <cell r="A1676" t="str">
            <v>3081-119</v>
          </cell>
          <cell r="B1676" t="str">
            <v xml:space="preserve">MD-CENTRO CIAL SANTA FE                           </v>
          </cell>
          <cell r="C1676">
            <v>0</v>
          </cell>
          <cell r="D1676">
            <v>0</v>
          </cell>
          <cell r="E1676">
            <v>0</v>
          </cell>
          <cell r="F1676">
            <v>0</v>
          </cell>
          <cell r="G1676">
            <v>0</v>
          </cell>
          <cell r="H1676">
            <v>0</v>
          </cell>
          <cell r="I1676">
            <v>0</v>
          </cell>
          <cell r="J1676">
            <v>0</v>
          </cell>
          <cell r="K1676">
            <v>0</v>
          </cell>
          <cell r="L1676">
            <v>0</v>
          </cell>
          <cell r="M1676">
            <v>0</v>
          </cell>
          <cell r="N1676">
            <v>121550</v>
          </cell>
          <cell r="O1676">
            <v>121550</v>
          </cell>
          <cell r="P1676">
            <v>0</v>
          </cell>
          <cell r="Q1676">
            <v>0</v>
          </cell>
          <cell r="R1676">
            <v>0</v>
          </cell>
          <cell r="S1676">
            <v>0</v>
          </cell>
          <cell r="T1676">
            <v>0</v>
          </cell>
          <cell r="U1676">
            <v>0</v>
          </cell>
          <cell r="V1676">
            <v>0</v>
          </cell>
          <cell r="W1676">
            <v>0</v>
          </cell>
          <cell r="X1676">
            <v>0</v>
          </cell>
          <cell r="Y1676">
            <v>0</v>
          </cell>
          <cell r="Z1676">
            <v>41850</v>
          </cell>
          <cell r="AA1676">
            <v>13300</v>
          </cell>
          <cell r="AB1676">
            <v>55150</v>
          </cell>
          <cell r="AC1676">
            <v>0</v>
          </cell>
          <cell r="AD1676">
            <v>0</v>
          </cell>
          <cell r="AE1676">
            <v>0</v>
          </cell>
          <cell r="AF1676">
            <v>0</v>
          </cell>
          <cell r="AG1676">
            <v>0</v>
          </cell>
          <cell r="AH1676">
            <v>0</v>
          </cell>
          <cell r="AI1676">
            <v>0</v>
          </cell>
          <cell r="AJ1676">
            <v>0</v>
          </cell>
          <cell r="AK1676">
            <v>0</v>
          </cell>
          <cell r="AL1676">
            <v>0</v>
          </cell>
          <cell r="AM1676">
            <v>0</v>
          </cell>
          <cell r="AN1676">
            <v>0</v>
          </cell>
          <cell r="AO1676">
            <v>0</v>
          </cell>
          <cell r="AP1676">
            <v>0</v>
          </cell>
          <cell r="AQ1676">
            <v>0</v>
          </cell>
          <cell r="AR1676">
            <v>0</v>
          </cell>
          <cell r="AS1676" t="e">
            <v>#REF!</v>
          </cell>
          <cell r="AU1676" t="str">
            <v/>
          </cell>
          <cell r="AV1676" t="str">
            <v/>
          </cell>
          <cell r="AW1676">
            <v>0</v>
          </cell>
          <cell r="AX1676">
            <v>0</v>
          </cell>
          <cell r="AY1676">
            <v>0</v>
          </cell>
          <cell r="AZ1676">
            <v>0</v>
          </cell>
          <cell r="BA1676">
            <v>0</v>
          </cell>
          <cell r="BB1676">
            <v>0</v>
          </cell>
          <cell r="BC1676">
            <v>0</v>
          </cell>
          <cell r="BD1676">
            <v>0</v>
          </cell>
          <cell r="BE1676">
            <v>0</v>
          </cell>
          <cell r="BF1676">
            <v>0</v>
          </cell>
          <cell r="BG1676" t="str">
            <v/>
          </cell>
          <cell r="BH1676">
            <v>0.4537227478403949</v>
          </cell>
        </row>
        <row r="1677">
          <cell r="A1677" t="str">
            <v>3081-120</v>
          </cell>
          <cell r="B1677" t="str">
            <v xml:space="preserve">MD-CENTRO CIAL SANTA FE                           </v>
          </cell>
          <cell r="C1677">
            <v>0</v>
          </cell>
          <cell r="D1677">
            <v>0</v>
          </cell>
          <cell r="E1677">
            <v>0</v>
          </cell>
          <cell r="F1677">
            <v>0</v>
          </cell>
          <cell r="G1677">
            <v>0</v>
          </cell>
          <cell r="H1677">
            <v>0</v>
          </cell>
          <cell r="I1677">
            <v>0</v>
          </cell>
          <cell r="J1677">
            <v>0</v>
          </cell>
          <cell r="K1677">
            <v>0</v>
          </cell>
          <cell r="L1677">
            <v>0</v>
          </cell>
          <cell r="M1677">
            <v>1242337</v>
          </cell>
          <cell r="N1677">
            <v>0</v>
          </cell>
          <cell r="O1677">
            <v>1242337</v>
          </cell>
          <cell r="P1677">
            <v>0</v>
          </cell>
          <cell r="Q1677">
            <v>0</v>
          </cell>
          <cell r="R1677">
            <v>0</v>
          </cell>
          <cell r="S1677">
            <v>0</v>
          </cell>
          <cell r="T1677">
            <v>0</v>
          </cell>
          <cell r="U1677">
            <v>0</v>
          </cell>
          <cell r="V1677">
            <v>0</v>
          </cell>
          <cell r="W1677">
            <v>0</v>
          </cell>
          <cell r="X1677">
            <v>0</v>
          </cell>
          <cell r="Y1677">
            <v>0</v>
          </cell>
          <cell r="Z1677">
            <v>745061</v>
          </cell>
          <cell r="AA1677">
            <v>0</v>
          </cell>
          <cell r="AB1677">
            <v>745061</v>
          </cell>
          <cell r="AC1677">
            <v>0</v>
          </cell>
          <cell r="AD1677">
            <v>0</v>
          </cell>
          <cell r="AE1677">
            <v>0</v>
          </cell>
          <cell r="AF1677">
            <v>0</v>
          </cell>
          <cell r="AG1677">
            <v>0</v>
          </cell>
          <cell r="AH1677">
            <v>0</v>
          </cell>
          <cell r="AI1677">
            <v>0</v>
          </cell>
          <cell r="AJ1677">
            <v>0</v>
          </cell>
          <cell r="AK1677">
            <v>0</v>
          </cell>
          <cell r="AL1677">
            <v>0</v>
          </cell>
          <cell r="AM1677">
            <v>0</v>
          </cell>
          <cell r="AN1677">
            <v>0</v>
          </cell>
          <cell r="AO1677">
            <v>0</v>
          </cell>
          <cell r="AP1677">
            <v>0</v>
          </cell>
          <cell r="AQ1677">
            <v>0</v>
          </cell>
          <cell r="AR1677">
            <v>0</v>
          </cell>
          <cell r="AS1677" t="e">
            <v>#REF!</v>
          </cell>
          <cell r="AU1677" t="str">
            <v/>
          </cell>
          <cell r="AV1677" t="str">
            <v/>
          </cell>
          <cell r="AW1677">
            <v>0</v>
          </cell>
          <cell r="AX1677">
            <v>0</v>
          </cell>
          <cell r="AY1677">
            <v>0</v>
          </cell>
          <cell r="AZ1677">
            <v>0</v>
          </cell>
          <cell r="BA1677">
            <v>0</v>
          </cell>
          <cell r="BB1677">
            <v>0</v>
          </cell>
          <cell r="BC1677">
            <v>0</v>
          </cell>
          <cell r="BD1677">
            <v>0</v>
          </cell>
          <cell r="BE1677">
            <v>0</v>
          </cell>
          <cell r="BF1677">
            <v>0</v>
          </cell>
          <cell r="BG1677" t="str">
            <v/>
          </cell>
          <cell r="BH1677">
            <v>0.59972535632441115</v>
          </cell>
        </row>
        <row r="1678">
          <cell r="A1678" t="str">
            <v>3081-121</v>
          </cell>
          <cell r="B1678" t="str">
            <v xml:space="preserve">MD-CTRO CIAL SANTAFE                              </v>
          </cell>
          <cell r="C1678">
            <v>0</v>
          </cell>
          <cell r="D1678">
            <v>0</v>
          </cell>
          <cell r="E1678">
            <v>0</v>
          </cell>
          <cell r="F1678">
            <v>0</v>
          </cell>
          <cell r="G1678">
            <v>0</v>
          </cell>
          <cell r="H1678">
            <v>0</v>
          </cell>
          <cell r="I1678">
            <v>0</v>
          </cell>
          <cell r="J1678">
            <v>0</v>
          </cell>
          <cell r="K1678">
            <v>0</v>
          </cell>
          <cell r="L1678">
            <v>0</v>
          </cell>
          <cell r="M1678">
            <v>0</v>
          </cell>
          <cell r="N1678">
            <v>875736</v>
          </cell>
          <cell r="O1678">
            <v>875736</v>
          </cell>
          <cell r="P1678">
            <v>0</v>
          </cell>
          <cell r="Q1678">
            <v>0</v>
          </cell>
          <cell r="R1678">
            <v>0</v>
          </cell>
          <cell r="S1678">
            <v>0</v>
          </cell>
          <cell r="T1678">
            <v>0</v>
          </cell>
          <cell r="U1678">
            <v>0</v>
          </cell>
          <cell r="V1678">
            <v>0</v>
          </cell>
          <cell r="W1678">
            <v>0</v>
          </cell>
          <cell r="X1678">
            <v>0</v>
          </cell>
          <cell r="Y1678">
            <v>0</v>
          </cell>
          <cell r="Z1678">
            <v>289160</v>
          </cell>
          <cell r="AA1678">
            <v>0</v>
          </cell>
          <cell r="AB1678">
            <v>289160</v>
          </cell>
          <cell r="AC1678">
            <v>0</v>
          </cell>
          <cell r="AD1678">
            <v>0</v>
          </cell>
          <cell r="AE1678">
            <v>0</v>
          </cell>
          <cell r="AF1678">
            <v>0</v>
          </cell>
          <cell r="AG1678">
            <v>0</v>
          </cell>
          <cell r="AH1678">
            <v>0</v>
          </cell>
          <cell r="AI1678">
            <v>0</v>
          </cell>
          <cell r="AJ1678">
            <v>0</v>
          </cell>
          <cell r="AK1678">
            <v>0</v>
          </cell>
          <cell r="AL1678">
            <v>0</v>
          </cell>
          <cell r="AM1678">
            <v>0</v>
          </cell>
          <cell r="AN1678">
            <v>0</v>
          </cell>
          <cell r="AO1678">
            <v>0</v>
          </cell>
          <cell r="AP1678">
            <v>0</v>
          </cell>
          <cell r="AQ1678">
            <v>0</v>
          </cell>
          <cell r="AR1678">
            <v>0</v>
          </cell>
          <cell r="AS1678" t="e">
            <v>#REF!</v>
          </cell>
          <cell r="AU1678" t="str">
            <v/>
          </cell>
          <cell r="AV1678" t="str">
            <v/>
          </cell>
          <cell r="AW1678">
            <v>0</v>
          </cell>
          <cell r="AX1678">
            <v>0</v>
          </cell>
          <cell r="AY1678">
            <v>0</v>
          </cell>
          <cell r="AZ1678">
            <v>0</v>
          </cell>
          <cell r="BA1678">
            <v>0</v>
          </cell>
          <cell r="BB1678">
            <v>0</v>
          </cell>
          <cell r="BC1678">
            <v>0</v>
          </cell>
          <cell r="BD1678">
            <v>0</v>
          </cell>
          <cell r="BE1678">
            <v>0</v>
          </cell>
          <cell r="BF1678">
            <v>0</v>
          </cell>
          <cell r="BG1678" t="str">
            <v/>
          </cell>
          <cell r="BH1678">
            <v>0.33019083376725405</v>
          </cell>
        </row>
        <row r="1679">
          <cell r="A1679" t="str">
            <v>3081-122</v>
          </cell>
          <cell r="B1679" t="str">
            <v xml:space="preserve">MD-CTRO CIAL SANTAFE                              </v>
          </cell>
          <cell r="C1679">
            <v>0</v>
          </cell>
          <cell r="D1679">
            <v>0</v>
          </cell>
          <cell r="E1679">
            <v>0</v>
          </cell>
          <cell r="F1679">
            <v>0</v>
          </cell>
          <cell r="G1679">
            <v>0</v>
          </cell>
          <cell r="H1679">
            <v>0</v>
          </cell>
          <cell r="I1679">
            <v>0</v>
          </cell>
          <cell r="J1679">
            <v>0</v>
          </cell>
          <cell r="K1679">
            <v>0</v>
          </cell>
          <cell r="L1679">
            <v>0</v>
          </cell>
          <cell r="M1679">
            <v>0</v>
          </cell>
          <cell r="N1679">
            <v>1324180</v>
          </cell>
          <cell r="O1679">
            <v>1324180</v>
          </cell>
          <cell r="P1679">
            <v>0</v>
          </cell>
          <cell r="Q1679">
            <v>0</v>
          </cell>
          <cell r="R1679">
            <v>0</v>
          </cell>
          <cell r="S1679">
            <v>0</v>
          </cell>
          <cell r="T1679">
            <v>0</v>
          </cell>
          <cell r="U1679">
            <v>0</v>
          </cell>
          <cell r="V1679">
            <v>0</v>
          </cell>
          <cell r="W1679">
            <v>0</v>
          </cell>
          <cell r="X1679">
            <v>0</v>
          </cell>
          <cell r="Y1679">
            <v>0</v>
          </cell>
          <cell r="Z1679">
            <v>0</v>
          </cell>
          <cell r="AA1679">
            <v>860000</v>
          </cell>
          <cell r="AB1679">
            <v>860000</v>
          </cell>
          <cell r="AC1679">
            <v>0</v>
          </cell>
          <cell r="AD1679">
            <v>0</v>
          </cell>
          <cell r="AE1679">
            <v>0</v>
          </cell>
          <cell r="AF1679">
            <v>0</v>
          </cell>
          <cell r="AG1679">
            <v>0</v>
          </cell>
          <cell r="AH1679">
            <v>0</v>
          </cell>
          <cell r="AI1679">
            <v>0</v>
          </cell>
          <cell r="AJ1679">
            <v>0</v>
          </cell>
          <cell r="AK1679">
            <v>0</v>
          </cell>
          <cell r="AL1679">
            <v>0</v>
          </cell>
          <cell r="AM1679">
            <v>0</v>
          </cell>
          <cell r="AN1679">
            <v>0</v>
          </cell>
          <cell r="AO1679">
            <v>0</v>
          </cell>
          <cell r="AP1679">
            <v>0</v>
          </cell>
          <cell r="AQ1679">
            <v>0</v>
          </cell>
          <cell r="AR1679">
            <v>0</v>
          </cell>
          <cell r="AS1679" t="e">
            <v>#REF!</v>
          </cell>
          <cell r="AU1679" t="str">
            <v/>
          </cell>
          <cell r="AV1679" t="str">
            <v/>
          </cell>
          <cell r="AW1679">
            <v>0</v>
          </cell>
          <cell r="AX1679">
            <v>0</v>
          </cell>
          <cell r="AY1679">
            <v>0</v>
          </cell>
          <cell r="AZ1679">
            <v>0</v>
          </cell>
          <cell r="BA1679">
            <v>0</v>
          </cell>
          <cell r="BB1679">
            <v>0</v>
          </cell>
          <cell r="BC1679">
            <v>0</v>
          </cell>
          <cell r="BD1679">
            <v>0</v>
          </cell>
          <cell r="BE1679">
            <v>0</v>
          </cell>
          <cell r="BF1679">
            <v>0</v>
          </cell>
          <cell r="BG1679" t="str">
            <v/>
          </cell>
          <cell r="BH1679">
            <v>0.64945853282786326</v>
          </cell>
        </row>
        <row r="1680">
          <cell r="A1680" t="str">
            <v>3081-123</v>
          </cell>
          <cell r="B1680" t="str">
            <v xml:space="preserve">MD-FIDEICOMISO ISAZA                              </v>
          </cell>
          <cell r="C1680">
            <v>0</v>
          </cell>
          <cell r="D1680">
            <v>0</v>
          </cell>
          <cell r="E1680">
            <v>0</v>
          </cell>
          <cell r="F1680">
            <v>0</v>
          </cell>
          <cell r="G1680">
            <v>0</v>
          </cell>
          <cell r="H1680">
            <v>0</v>
          </cell>
          <cell r="I1680">
            <v>0</v>
          </cell>
          <cell r="J1680">
            <v>0</v>
          </cell>
          <cell r="K1680">
            <v>0</v>
          </cell>
          <cell r="L1680">
            <v>0</v>
          </cell>
          <cell r="M1680">
            <v>0</v>
          </cell>
          <cell r="N1680">
            <v>0</v>
          </cell>
          <cell r="O1680">
            <v>0</v>
          </cell>
          <cell r="P1680">
            <v>0</v>
          </cell>
          <cell r="Q1680">
            <v>0</v>
          </cell>
          <cell r="R1680">
            <v>0</v>
          </cell>
          <cell r="S1680">
            <v>0</v>
          </cell>
          <cell r="T1680">
            <v>0</v>
          </cell>
          <cell r="U1680">
            <v>0</v>
          </cell>
          <cell r="V1680">
            <v>0</v>
          </cell>
          <cell r="W1680">
            <v>0</v>
          </cell>
          <cell r="X1680">
            <v>0</v>
          </cell>
          <cell r="Y1680">
            <v>0</v>
          </cell>
          <cell r="Z1680">
            <v>0</v>
          </cell>
          <cell r="AA1680">
            <v>1268099</v>
          </cell>
          <cell r="AB1680">
            <v>1268099</v>
          </cell>
          <cell r="AC1680">
            <v>0</v>
          </cell>
          <cell r="AD1680">
            <v>-120</v>
          </cell>
          <cell r="AE1680">
            <v>0</v>
          </cell>
          <cell r="AF1680">
            <v>0</v>
          </cell>
          <cell r="AG1680">
            <v>0</v>
          </cell>
          <cell r="AH1680">
            <v>0</v>
          </cell>
          <cell r="AI1680">
            <v>0</v>
          </cell>
          <cell r="AJ1680">
            <v>310000</v>
          </cell>
          <cell r="AK1680">
            <v>0</v>
          </cell>
          <cell r="AL1680">
            <v>0</v>
          </cell>
          <cell r="AM1680">
            <v>0</v>
          </cell>
          <cell r="AN1680">
            <v>310000</v>
          </cell>
          <cell r="AO1680">
            <v>0</v>
          </cell>
          <cell r="AP1680">
            <v>0</v>
          </cell>
          <cell r="AQ1680">
            <v>0</v>
          </cell>
          <cell r="AR1680">
            <v>0</v>
          </cell>
          <cell r="AS1680" t="e">
            <v>#REF!</v>
          </cell>
          <cell r="AU1680" t="str">
            <v/>
          </cell>
          <cell r="AV1680" t="str">
            <v/>
          </cell>
          <cell r="AW1680">
            <v>0</v>
          </cell>
          <cell r="AX1680">
            <v>0</v>
          </cell>
          <cell r="AY1680">
            <v>0</v>
          </cell>
          <cell r="AZ1680">
            <v>0</v>
          </cell>
          <cell r="BA1680">
            <v>0</v>
          </cell>
          <cell r="BB1680">
            <v>0</v>
          </cell>
          <cell r="BC1680">
            <v>0</v>
          </cell>
          <cell r="BD1680">
            <v>0</v>
          </cell>
          <cell r="BE1680">
            <v>0</v>
          </cell>
          <cell r="BF1680">
            <v>0</v>
          </cell>
          <cell r="BG1680" t="str">
            <v/>
          </cell>
          <cell r="BH1680" t="str">
            <v/>
          </cell>
        </row>
        <row r="1681">
          <cell r="A1681" t="str">
            <v>3100-003</v>
          </cell>
          <cell r="B1681" t="str">
            <v xml:space="preserve">AIU-MD-CONSTRUCLINICAS                            </v>
          </cell>
          <cell r="C1681">
            <v>0</v>
          </cell>
          <cell r="D1681">
            <v>0</v>
          </cell>
          <cell r="E1681">
            <v>0</v>
          </cell>
          <cell r="F1681">
            <v>0</v>
          </cell>
          <cell r="G1681">
            <v>0</v>
          </cell>
          <cell r="H1681">
            <v>0</v>
          </cell>
          <cell r="I1681">
            <v>0</v>
          </cell>
          <cell r="J1681">
            <v>0</v>
          </cell>
          <cell r="K1681">
            <v>0</v>
          </cell>
          <cell r="L1681">
            <v>0</v>
          </cell>
          <cell r="M1681">
            <v>0</v>
          </cell>
          <cell r="N1681">
            <v>0</v>
          </cell>
          <cell r="O1681">
            <v>0</v>
          </cell>
          <cell r="P1681">
            <v>0</v>
          </cell>
          <cell r="Q1681">
            <v>0</v>
          </cell>
          <cell r="R1681">
            <v>0</v>
          </cell>
          <cell r="S1681">
            <v>0</v>
          </cell>
          <cell r="T1681">
            <v>0</v>
          </cell>
          <cell r="U1681">
            <v>0</v>
          </cell>
          <cell r="V1681">
            <v>0</v>
          </cell>
          <cell r="W1681">
            <v>0</v>
          </cell>
          <cell r="X1681">
            <v>0</v>
          </cell>
          <cell r="Y1681">
            <v>0</v>
          </cell>
          <cell r="Z1681">
            <v>0</v>
          </cell>
          <cell r="AA1681">
            <v>0</v>
          </cell>
          <cell r="AB1681">
            <v>0</v>
          </cell>
          <cell r="AC1681">
            <v>0</v>
          </cell>
          <cell r="AD1681">
            <v>0</v>
          </cell>
          <cell r="AE1681">
            <v>0</v>
          </cell>
          <cell r="AF1681">
            <v>0</v>
          </cell>
          <cell r="AG1681">
            <v>0</v>
          </cell>
          <cell r="AH1681">
            <v>0</v>
          </cell>
          <cell r="AI1681">
            <v>0</v>
          </cell>
          <cell r="AJ1681">
            <v>0</v>
          </cell>
          <cell r="AK1681">
            <v>0</v>
          </cell>
          <cell r="AL1681">
            <v>0</v>
          </cell>
          <cell r="AM1681">
            <v>0</v>
          </cell>
          <cell r="AN1681">
            <v>0</v>
          </cell>
          <cell r="AO1681">
            <v>0</v>
          </cell>
          <cell r="AP1681">
            <v>0</v>
          </cell>
          <cell r="AQ1681">
            <v>0</v>
          </cell>
          <cell r="AR1681">
            <v>0</v>
          </cell>
          <cell r="AS1681" t="e">
            <v>#REF!</v>
          </cell>
          <cell r="AU1681" t="str">
            <v/>
          </cell>
          <cell r="AV1681" t="str">
            <v/>
          </cell>
          <cell r="AW1681">
            <v>0</v>
          </cell>
          <cell r="AX1681">
            <v>0</v>
          </cell>
          <cell r="AY1681">
            <v>0</v>
          </cell>
          <cell r="AZ1681">
            <v>0</v>
          </cell>
          <cell r="BA1681">
            <v>0</v>
          </cell>
          <cell r="BB1681">
            <v>824302</v>
          </cell>
          <cell r="BC1681">
            <v>0</v>
          </cell>
          <cell r="BD1681">
            <v>0</v>
          </cell>
          <cell r="BE1681">
            <v>0</v>
          </cell>
          <cell r="BF1681">
            <v>824302</v>
          </cell>
          <cell r="BG1681" t="str">
            <v/>
          </cell>
          <cell r="BH1681" t="str">
            <v/>
          </cell>
        </row>
        <row r="1682">
          <cell r="A1682" t="str">
            <v>3100-006</v>
          </cell>
          <cell r="B1682" t="str">
            <v xml:space="preserve">AIU-MD- CONST CASTEL HOSP                         </v>
          </cell>
          <cell r="C1682">
            <v>0</v>
          </cell>
          <cell r="D1682">
            <v>0</v>
          </cell>
          <cell r="E1682">
            <v>0</v>
          </cell>
          <cell r="F1682">
            <v>0</v>
          </cell>
          <cell r="G1682">
            <v>0</v>
          </cell>
          <cell r="H1682">
            <v>0</v>
          </cell>
          <cell r="I1682">
            <v>0</v>
          </cell>
          <cell r="J1682">
            <v>0</v>
          </cell>
          <cell r="K1682">
            <v>0</v>
          </cell>
          <cell r="L1682">
            <v>0</v>
          </cell>
          <cell r="M1682">
            <v>0</v>
          </cell>
          <cell r="N1682">
            <v>0</v>
          </cell>
          <cell r="O1682">
            <v>0</v>
          </cell>
          <cell r="P1682">
            <v>0</v>
          </cell>
          <cell r="Q1682">
            <v>0</v>
          </cell>
          <cell r="R1682">
            <v>0</v>
          </cell>
          <cell r="S1682">
            <v>0</v>
          </cell>
          <cell r="T1682">
            <v>0</v>
          </cell>
          <cell r="U1682">
            <v>0</v>
          </cell>
          <cell r="V1682">
            <v>0</v>
          </cell>
          <cell r="W1682">
            <v>0</v>
          </cell>
          <cell r="X1682">
            <v>0</v>
          </cell>
          <cell r="Y1682">
            <v>0</v>
          </cell>
          <cell r="Z1682">
            <v>0</v>
          </cell>
          <cell r="AA1682">
            <v>0</v>
          </cell>
          <cell r="AB1682">
            <v>0</v>
          </cell>
          <cell r="AC1682">
            <v>0</v>
          </cell>
          <cell r="AD1682">
            <v>0</v>
          </cell>
          <cell r="AE1682">
            <v>0</v>
          </cell>
          <cell r="AF1682">
            <v>0</v>
          </cell>
          <cell r="AG1682">
            <v>0</v>
          </cell>
          <cell r="AH1682">
            <v>0</v>
          </cell>
          <cell r="AI1682">
            <v>0</v>
          </cell>
          <cell r="AJ1682">
            <v>0</v>
          </cell>
          <cell r="AK1682">
            <v>0</v>
          </cell>
          <cell r="AL1682">
            <v>0</v>
          </cell>
          <cell r="AM1682">
            <v>0</v>
          </cell>
          <cell r="AN1682">
            <v>0</v>
          </cell>
          <cell r="AO1682">
            <v>0</v>
          </cell>
          <cell r="AP1682">
            <v>0</v>
          </cell>
          <cell r="AQ1682">
            <v>0</v>
          </cell>
          <cell r="AR1682">
            <v>0</v>
          </cell>
          <cell r="AS1682" t="e">
            <v>#REF!</v>
          </cell>
          <cell r="AU1682" t="str">
            <v/>
          </cell>
          <cell r="AV1682" t="str">
            <v/>
          </cell>
          <cell r="AW1682">
            <v>0</v>
          </cell>
          <cell r="AX1682">
            <v>0</v>
          </cell>
          <cell r="AY1682">
            <v>0</v>
          </cell>
          <cell r="AZ1682">
            <v>0</v>
          </cell>
          <cell r="BA1682">
            <v>0</v>
          </cell>
          <cell r="BB1682">
            <v>0</v>
          </cell>
          <cell r="BC1682">
            <v>1400</v>
          </cell>
          <cell r="BD1682">
            <v>0</v>
          </cell>
          <cell r="BE1682">
            <v>0</v>
          </cell>
          <cell r="BF1682">
            <v>1400</v>
          </cell>
          <cell r="BG1682" t="str">
            <v/>
          </cell>
          <cell r="BH1682" t="str">
            <v/>
          </cell>
        </row>
        <row r="1683">
          <cell r="A1683" t="str">
            <v>3100-013</v>
          </cell>
          <cell r="B1683" t="str">
            <v xml:space="preserve">MD-EMP.DE DESARR URBANO                           </v>
          </cell>
          <cell r="C1683">
            <v>0</v>
          </cell>
          <cell r="D1683">
            <v>0</v>
          </cell>
          <cell r="E1683">
            <v>0</v>
          </cell>
          <cell r="F1683">
            <v>0</v>
          </cell>
          <cell r="G1683">
            <v>0</v>
          </cell>
          <cell r="H1683">
            <v>0</v>
          </cell>
          <cell r="I1683">
            <v>0</v>
          </cell>
          <cell r="J1683">
            <v>0</v>
          </cell>
          <cell r="K1683">
            <v>0</v>
          </cell>
          <cell r="L1683">
            <v>0</v>
          </cell>
          <cell r="M1683">
            <v>0</v>
          </cell>
          <cell r="N1683">
            <v>0</v>
          </cell>
          <cell r="O1683">
            <v>0</v>
          </cell>
          <cell r="P1683">
            <v>0</v>
          </cell>
          <cell r="Q1683">
            <v>0</v>
          </cell>
          <cell r="R1683">
            <v>0</v>
          </cell>
          <cell r="S1683">
            <v>0</v>
          </cell>
          <cell r="T1683">
            <v>0</v>
          </cell>
          <cell r="U1683">
            <v>0</v>
          </cell>
          <cell r="V1683">
            <v>0</v>
          </cell>
          <cell r="W1683">
            <v>0</v>
          </cell>
          <cell r="X1683">
            <v>0</v>
          </cell>
          <cell r="Y1683">
            <v>0</v>
          </cell>
          <cell r="Z1683">
            <v>0</v>
          </cell>
          <cell r="AA1683">
            <v>0</v>
          </cell>
          <cell r="AB1683">
            <v>0</v>
          </cell>
          <cell r="AC1683">
            <v>0</v>
          </cell>
          <cell r="AD1683">
            <v>0</v>
          </cell>
          <cell r="AE1683">
            <v>0</v>
          </cell>
          <cell r="AF1683">
            <v>0</v>
          </cell>
          <cell r="AG1683">
            <v>0</v>
          </cell>
          <cell r="AH1683">
            <v>0</v>
          </cell>
          <cell r="AI1683">
            <v>0</v>
          </cell>
          <cell r="AJ1683">
            <v>0</v>
          </cell>
          <cell r="AK1683">
            <v>0</v>
          </cell>
          <cell r="AL1683">
            <v>0</v>
          </cell>
          <cell r="AM1683">
            <v>0</v>
          </cell>
          <cell r="AN1683">
            <v>0</v>
          </cell>
          <cell r="AO1683">
            <v>0</v>
          </cell>
          <cell r="AP1683">
            <v>0</v>
          </cell>
          <cell r="AQ1683">
            <v>0</v>
          </cell>
          <cell r="AR1683">
            <v>0</v>
          </cell>
          <cell r="AS1683" t="e">
            <v>#REF!</v>
          </cell>
          <cell r="AU1683" t="str">
            <v/>
          </cell>
          <cell r="AV1683" t="str">
            <v/>
          </cell>
          <cell r="AW1683">
            <v>0</v>
          </cell>
          <cell r="AX1683">
            <v>0</v>
          </cell>
          <cell r="AY1683">
            <v>0</v>
          </cell>
          <cell r="AZ1683">
            <v>0</v>
          </cell>
          <cell r="BA1683">
            <v>0</v>
          </cell>
          <cell r="BB1683">
            <v>0</v>
          </cell>
          <cell r="BC1683">
            <v>0</v>
          </cell>
          <cell r="BD1683">
            <v>0</v>
          </cell>
          <cell r="BE1683">
            <v>0</v>
          </cell>
          <cell r="BF1683">
            <v>0</v>
          </cell>
          <cell r="BG1683" t="str">
            <v/>
          </cell>
          <cell r="BH1683" t="str">
            <v/>
          </cell>
        </row>
        <row r="1684">
          <cell r="A1684" t="str">
            <v>3100-015</v>
          </cell>
          <cell r="B1684" t="str">
            <v xml:space="preserve">AIU-MD-COLTABACO CONINS                           </v>
          </cell>
          <cell r="C1684">
            <v>0</v>
          </cell>
          <cell r="D1684">
            <v>0</v>
          </cell>
          <cell r="E1684">
            <v>0</v>
          </cell>
          <cell r="F1684">
            <v>0</v>
          </cell>
          <cell r="G1684">
            <v>0</v>
          </cell>
          <cell r="H1684">
            <v>0</v>
          </cell>
          <cell r="I1684">
            <v>0</v>
          </cell>
          <cell r="J1684">
            <v>0</v>
          </cell>
          <cell r="K1684">
            <v>0</v>
          </cell>
          <cell r="L1684">
            <v>0</v>
          </cell>
          <cell r="M1684">
            <v>0</v>
          </cell>
          <cell r="N1684">
            <v>0</v>
          </cell>
          <cell r="O1684">
            <v>0</v>
          </cell>
          <cell r="P1684">
            <v>0</v>
          </cell>
          <cell r="Q1684">
            <v>0</v>
          </cell>
          <cell r="R1684">
            <v>0</v>
          </cell>
          <cell r="S1684">
            <v>0</v>
          </cell>
          <cell r="T1684">
            <v>0</v>
          </cell>
          <cell r="U1684">
            <v>0</v>
          </cell>
          <cell r="V1684">
            <v>0</v>
          </cell>
          <cell r="W1684">
            <v>0</v>
          </cell>
          <cell r="X1684">
            <v>0</v>
          </cell>
          <cell r="Y1684">
            <v>0</v>
          </cell>
          <cell r="Z1684">
            <v>0</v>
          </cell>
          <cell r="AA1684">
            <v>0</v>
          </cell>
          <cell r="AB1684">
            <v>0</v>
          </cell>
          <cell r="AC1684">
            <v>0</v>
          </cell>
          <cell r="AD1684">
            <v>0</v>
          </cell>
          <cell r="AE1684">
            <v>0</v>
          </cell>
          <cell r="AF1684">
            <v>0</v>
          </cell>
          <cell r="AG1684">
            <v>0</v>
          </cell>
          <cell r="AH1684">
            <v>0</v>
          </cell>
          <cell r="AI1684">
            <v>0</v>
          </cell>
          <cell r="AJ1684">
            <v>0</v>
          </cell>
          <cell r="AK1684">
            <v>0</v>
          </cell>
          <cell r="AL1684">
            <v>0</v>
          </cell>
          <cell r="AM1684">
            <v>0</v>
          </cell>
          <cell r="AN1684">
            <v>0</v>
          </cell>
          <cell r="AO1684">
            <v>0</v>
          </cell>
          <cell r="AP1684">
            <v>0</v>
          </cell>
          <cell r="AQ1684">
            <v>464031384.31999999</v>
          </cell>
          <cell r="AR1684">
            <v>394752130</v>
          </cell>
          <cell r="AS1684" t="e">
            <v>#REF!</v>
          </cell>
          <cell r="AU1684" t="str">
            <v/>
          </cell>
          <cell r="AV1684" t="str">
            <v/>
          </cell>
          <cell r="AW1684">
            <v>9893168</v>
          </cell>
          <cell r="AX1684">
            <v>0</v>
          </cell>
          <cell r="AY1684">
            <v>0</v>
          </cell>
          <cell r="AZ1684">
            <v>0</v>
          </cell>
          <cell r="BA1684">
            <v>9893168</v>
          </cell>
          <cell r="BB1684">
            <v>16254568.77</v>
          </cell>
          <cell r="BC1684">
            <v>157373028.5</v>
          </cell>
          <cell r="BD1684">
            <v>0</v>
          </cell>
          <cell r="BE1684">
            <v>0</v>
          </cell>
          <cell r="BF1684">
            <v>173627597.27000001</v>
          </cell>
          <cell r="BG1684">
            <v>0.85070136059541945</v>
          </cell>
          <cell r="BH1684" t="str">
            <v/>
          </cell>
        </row>
        <row r="1685">
          <cell r="A1685" t="str">
            <v>3100-025</v>
          </cell>
          <cell r="B1685" t="str">
            <v xml:space="preserve">AIU-MD-SFM- SANTAFE                               </v>
          </cell>
          <cell r="C1685">
            <v>0</v>
          </cell>
          <cell r="D1685">
            <v>0</v>
          </cell>
          <cell r="E1685">
            <v>0</v>
          </cell>
          <cell r="F1685">
            <v>0</v>
          </cell>
          <cell r="G1685">
            <v>0</v>
          </cell>
          <cell r="H1685">
            <v>0</v>
          </cell>
          <cell r="I1685">
            <v>0</v>
          </cell>
          <cell r="J1685">
            <v>0</v>
          </cell>
          <cell r="K1685">
            <v>0</v>
          </cell>
          <cell r="L1685">
            <v>0</v>
          </cell>
          <cell r="M1685">
            <v>0</v>
          </cell>
          <cell r="N1685">
            <v>0</v>
          </cell>
          <cell r="O1685">
            <v>0</v>
          </cell>
          <cell r="P1685">
            <v>0</v>
          </cell>
          <cell r="Q1685">
            <v>0</v>
          </cell>
          <cell r="R1685">
            <v>0</v>
          </cell>
          <cell r="S1685">
            <v>0</v>
          </cell>
          <cell r="T1685">
            <v>0</v>
          </cell>
          <cell r="U1685">
            <v>0</v>
          </cell>
          <cell r="V1685">
            <v>0</v>
          </cell>
          <cell r="W1685">
            <v>0</v>
          </cell>
          <cell r="X1685">
            <v>0</v>
          </cell>
          <cell r="Y1685">
            <v>0</v>
          </cell>
          <cell r="Z1685">
            <v>0</v>
          </cell>
          <cell r="AA1685">
            <v>0</v>
          </cell>
          <cell r="AB1685">
            <v>0</v>
          </cell>
          <cell r="AC1685">
            <v>0</v>
          </cell>
          <cell r="AD1685">
            <v>0</v>
          </cell>
          <cell r="AE1685">
            <v>0</v>
          </cell>
          <cell r="AF1685">
            <v>0</v>
          </cell>
          <cell r="AG1685">
            <v>0</v>
          </cell>
          <cell r="AH1685">
            <v>0</v>
          </cell>
          <cell r="AI1685">
            <v>0</v>
          </cell>
          <cell r="AJ1685">
            <v>0</v>
          </cell>
          <cell r="AK1685">
            <v>0</v>
          </cell>
          <cell r="AL1685">
            <v>0</v>
          </cell>
          <cell r="AM1685">
            <v>0</v>
          </cell>
          <cell r="AN1685">
            <v>0</v>
          </cell>
          <cell r="AO1685">
            <v>0</v>
          </cell>
          <cell r="AP1685">
            <v>0</v>
          </cell>
          <cell r="AQ1685">
            <v>2306318127.2399998</v>
          </cell>
          <cell r="AR1685">
            <v>2057295438</v>
          </cell>
          <cell r="AS1685" t="e">
            <v>#REF!</v>
          </cell>
          <cell r="AU1685" t="str">
            <v/>
          </cell>
          <cell r="AV1685" t="str">
            <v/>
          </cell>
          <cell r="AW1685">
            <v>2102294523</v>
          </cell>
          <cell r="AX1685">
            <v>502644736</v>
          </cell>
          <cell r="AY1685">
            <v>0</v>
          </cell>
          <cell r="AZ1685">
            <v>0</v>
          </cell>
          <cell r="BA1685">
            <v>2604939259</v>
          </cell>
          <cell r="BB1685">
            <v>2155160097.4899998</v>
          </cell>
          <cell r="BC1685">
            <v>307944314.93000001</v>
          </cell>
          <cell r="BD1685">
            <v>0</v>
          </cell>
          <cell r="BE1685">
            <v>0</v>
          </cell>
          <cell r="BF1685">
            <v>2463104412.4199996</v>
          </cell>
          <cell r="BG1685">
            <v>0.89202587175689918</v>
          </cell>
          <cell r="BH1685" t="str">
            <v/>
          </cell>
          <cell r="BI1685" t="str">
            <v>Saldo Hueco</v>
          </cell>
        </row>
        <row r="1686">
          <cell r="A1686" t="str">
            <v>3100-027</v>
          </cell>
          <cell r="B1686" t="str">
            <v xml:space="preserve">AIU-MD-CONINSA-TORRE MEDI                         </v>
          </cell>
          <cell r="C1686">
            <v>0</v>
          </cell>
          <cell r="D1686">
            <v>0</v>
          </cell>
          <cell r="E1686">
            <v>0</v>
          </cell>
          <cell r="F1686">
            <v>0</v>
          </cell>
          <cell r="G1686">
            <v>0</v>
          </cell>
          <cell r="H1686">
            <v>0</v>
          </cell>
          <cell r="I1686">
            <v>0</v>
          </cell>
          <cell r="J1686">
            <v>0</v>
          </cell>
          <cell r="K1686">
            <v>0</v>
          </cell>
          <cell r="L1686">
            <v>0</v>
          </cell>
          <cell r="M1686">
            <v>0</v>
          </cell>
          <cell r="N1686">
            <v>0</v>
          </cell>
          <cell r="O1686">
            <v>0</v>
          </cell>
          <cell r="P1686">
            <v>0</v>
          </cell>
          <cell r="Q1686">
            <v>0</v>
          </cell>
          <cell r="R1686">
            <v>0</v>
          </cell>
          <cell r="S1686">
            <v>0</v>
          </cell>
          <cell r="T1686">
            <v>0</v>
          </cell>
          <cell r="U1686">
            <v>0</v>
          </cell>
          <cell r="V1686">
            <v>0</v>
          </cell>
          <cell r="W1686">
            <v>0</v>
          </cell>
          <cell r="X1686">
            <v>0</v>
          </cell>
          <cell r="Y1686">
            <v>0</v>
          </cell>
          <cell r="Z1686">
            <v>0</v>
          </cell>
          <cell r="AA1686">
            <v>0</v>
          </cell>
          <cell r="AB1686">
            <v>0</v>
          </cell>
          <cell r="AC1686">
            <v>0</v>
          </cell>
          <cell r="AD1686">
            <v>0</v>
          </cell>
          <cell r="AE1686">
            <v>0</v>
          </cell>
          <cell r="AF1686">
            <v>0</v>
          </cell>
          <cell r="AG1686">
            <v>0</v>
          </cell>
          <cell r="AH1686">
            <v>0</v>
          </cell>
          <cell r="AI1686">
            <v>0</v>
          </cell>
          <cell r="AJ1686">
            <v>0</v>
          </cell>
          <cell r="AK1686">
            <v>0</v>
          </cell>
          <cell r="AL1686">
            <v>0</v>
          </cell>
          <cell r="AM1686">
            <v>0</v>
          </cell>
          <cell r="AN1686">
            <v>0</v>
          </cell>
          <cell r="AO1686">
            <v>0</v>
          </cell>
          <cell r="AP1686">
            <v>0</v>
          </cell>
          <cell r="AQ1686">
            <v>1130642955</v>
          </cell>
          <cell r="AR1686">
            <v>954499949</v>
          </cell>
          <cell r="AS1686" t="e">
            <v>#REF!</v>
          </cell>
          <cell r="AU1686" t="str">
            <v/>
          </cell>
          <cell r="AV1686" t="str">
            <v/>
          </cell>
          <cell r="AW1686">
            <v>997361538</v>
          </cell>
          <cell r="AX1686">
            <v>0</v>
          </cell>
          <cell r="AY1686">
            <v>167726451</v>
          </cell>
          <cell r="AZ1686">
            <v>0</v>
          </cell>
          <cell r="BA1686">
            <v>1165087989</v>
          </cell>
          <cell r="BB1686">
            <v>913775380.11000001</v>
          </cell>
          <cell r="BC1686">
            <v>90041231.819999993</v>
          </cell>
          <cell r="BD1686">
            <v>141596325.97999999</v>
          </cell>
          <cell r="BE1686">
            <v>0</v>
          </cell>
          <cell r="BF1686">
            <v>1145412937.9100001</v>
          </cell>
          <cell r="BG1686">
            <v>0.84420987614078402</v>
          </cell>
          <cell r="BH1686" t="str">
            <v/>
          </cell>
          <cell r="BI1686" t="str">
            <v>Saldo Hueco</v>
          </cell>
        </row>
        <row r="1687">
          <cell r="A1687" t="str">
            <v>3100-028</v>
          </cell>
          <cell r="B1687" t="str">
            <v xml:space="preserve">AIU-MD-CONINSA-TORRE MEDI                         </v>
          </cell>
          <cell r="C1687">
            <v>0</v>
          </cell>
          <cell r="D1687">
            <v>0</v>
          </cell>
          <cell r="E1687">
            <v>0</v>
          </cell>
          <cell r="F1687">
            <v>0</v>
          </cell>
          <cell r="G1687">
            <v>0</v>
          </cell>
          <cell r="H1687">
            <v>0</v>
          </cell>
          <cell r="I1687">
            <v>0</v>
          </cell>
          <cell r="J1687">
            <v>0</v>
          </cell>
          <cell r="K1687">
            <v>0</v>
          </cell>
          <cell r="L1687">
            <v>0</v>
          </cell>
          <cell r="M1687">
            <v>0</v>
          </cell>
          <cell r="N1687">
            <v>0</v>
          </cell>
          <cell r="O1687">
            <v>0</v>
          </cell>
          <cell r="P1687">
            <v>0</v>
          </cell>
          <cell r="Q1687">
            <v>0</v>
          </cell>
          <cell r="R1687">
            <v>0</v>
          </cell>
          <cell r="S1687">
            <v>0</v>
          </cell>
          <cell r="T1687">
            <v>0</v>
          </cell>
          <cell r="U1687">
            <v>0</v>
          </cell>
          <cell r="V1687">
            <v>0</v>
          </cell>
          <cell r="W1687">
            <v>0</v>
          </cell>
          <cell r="X1687">
            <v>0</v>
          </cell>
          <cell r="Y1687">
            <v>0</v>
          </cell>
          <cell r="Z1687">
            <v>0</v>
          </cell>
          <cell r="AA1687">
            <v>0</v>
          </cell>
          <cell r="AB1687">
            <v>0</v>
          </cell>
          <cell r="AC1687">
            <v>0</v>
          </cell>
          <cell r="AD1687">
            <v>0</v>
          </cell>
          <cell r="AE1687">
            <v>0</v>
          </cell>
          <cell r="AF1687">
            <v>0</v>
          </cell>
          <cell r="AG1687">
            <v>0</v>
          </cell>
          <cell r="AH1687">
            <v>0</v>
          </cell>
          <cell r="AI1687">
            <v>0</v>
          </cell>
          <cell r="AJ1687">
            <v>0</v>
          </cell>
          <cell r="AK1687">
            <v>0</v>
          </cell>
          <cell r="AL1687">
            <v>0</v>
          </cell>
          <cell r="AM1687">
            <v>0</v>
          </cell>
          <cell r="AN1687">
            <v>0</v>
          </cell>
          <cell r="AO1687">
            <v>0</v>
          </cell>
          <cell r="AP1687">
            <v>0</v>
          </cell>
          <cell r="AQ1687">
            <v>635738714</v>
          </cell>
          <cell r="AR1687">
            <v>563384067</v>
          </cell>
          <cell r="AS1687" t="e">
            <v>#REF!</v>
          </cell>
          <cell r="AU1687" t="str">
            <v/>
          </cell>
          <cell r="AV1687" t="str">
            <v/>
          </cell>
          <cell r="AW1687">
            <v>504047581</v>
          </cell>
          <cell r="AX1687">
            <v>0</v>
          </cell>
          <cell r="AY1687">
            <v>313863752</v>
          </cell>
          <cell r="AZ1687">
            <v>0</v>
          </cell>
          <cell r="BA1687">
            <v>817911333</v>
          </cell>
          <cell r="BB1687">
            <v>503247739.77999997</v>
          </cell>
          <cell r="BC1687">
            <v>336845382.18000001</v>
          </cell>
          <cell r="BD1687">
            <v>5472399.5</v>
          </cell>
          <cell r="BE1687">
            <v>0</v>
          </cell>
          <cell r="BF1687">
            <v>845565521.46000004</v>
          </cell>
          <cell r="BG1687">
            <v>0.8861880747441786</v>
          </cell>
          <cell r="BH1687" t="str">
            <v/>
          </cell>
          <cell r="BI1687" t="str">
            <v>Finalizado 2011</v>
          </cell>
        </row>
        <row r="1688">
          <cell r="A1688" t="str">
            <v>3100-030</v>
          </cell>
          <cell r="B1688" t="str">
            <v xml:space="preserve">AIU-MD-INMOBIL.OLAYA/ PTO                         </v>
          </cell>
          <cell r="C1688">
            <v>0</v>
          </cell>
          <cell r="D1688">
            <v>0</v>
          </cell>
          <cell r="E1688">
            <v>0</v>
          </cell>
          <cell r="F1688">
            <v>0</v>
          </cell>
          <cell r="G1688">
            <v>0</v>
          </cell>
          <cell r="H1688">
            <v>0</v>
          </cell>
          <cell r="I1688">
            <v>0</v>
          </cell>
          <cell r="J1688">
            <v>0</v>
          </cell>
          <cell r="K1688">
            <v>0</v>
          </cell>
          <cell r="L1688">
            <v>0</v>
          </cell>
          <cell r="M1688">
            <v>0</v>
          </cell>
          <cell r="N1688">
            <v>0</v>
          </cell>
          <cell r="O1688">
            <v>0</v>
          </cell>
          <cell r="P1688">
            <v>0</v>
          </cell>
          <cell r="Q1688">
            <v>0</v>
          </cell>
          <cell r="R1688">
            <v>1303500</v>
          </cell>
          <cell r="S1688">
            <v>0</v>
          </cell>
          <cell r="T1688">
            <v>0</v>
          </cell>
          <cell r="U1688">
            <v>0</v>
          </cell>
          <cell r="V1688">
            <v>0</v>
          </cell>
          <cell r="W1688">
            <v>0</v>
          </cell>
          <cell r="X1688">
            <v>0</v>
          </cell>
          <cell r="Y1688">
            <v>0</v>
          </cell>
          <cell r="Z1688">
            <v>0</v>
          </cell>
          <cell r="AA1688">
            <v>0</v>
          </cell>
          <cell r="AB1688">
            <v>1303500</v>
          </cell>
          <cell r="AC1688">
            <v>0</v>
          </cell>
          <cell r="AD1688">
            <v>0</v>
          </cell>
          <cell r="AE1688">
            <v>0</v>
          </cell>
          <cell r="AF1688">
            <v>0</v>
          </cell>
          <cell r="AG1688">
            <v>0</v>
          </cell>
          <cell r="AH1688">
            <v>0</v>
          </cell>
          <cell r="AI1688">
            <v>0</v>
          </cell>
          <cell r="AJ1688">
            <v>0</v>
          </cell>
          <cell r="AK1688">
            <v>0</v>
          </cell>
          <cell r="AL1688">
            <v>0</v>
          </cell>
          <cell r="AM1688">
            <v>0</v>
          </cell>
          <cell r="AN1688">
            <v>0</v>
          </cell>
          <cell r="AO1688">
            <v>0</v>
          </cell>
          <cell r="AP1688">
            <v>0</v>
          </cell>
          <cell r="AQ1688">
            <v>2040771562.48</v>
          </cell>
          <cell r="AR1688">
            <v>1719567747</v>
          </cell>
          <cell r="AS1688" t="e">
            <v>#REF!</v>
          </cell>
          <cell r="AU1688" t="str">
            <v/>
          </cell>
          <cell r="AV1688" t="str">
            <v/>
          </cell>
          <cell r="AW1688">
            <v>523970844</v>
          </cell>
          <cell r="AX1688">
            <v>1120968485</v>
          </cell>
          <cell r="AY1688">
            <v>-152383795</v>
          </cell>
          <cell r="AZ1688">
            <v>0</v>
          </cell>
          <cell r="BA1688">
            <v>1492555534</v>
          </cell>
          <cell r="BB1688">
            <v>397168414.58999997</v>
          </cell>
          <cell r="BC1688">
            <v>986158351.24000001</v>
          </cell>
          <cell r="BD1688">
            <v>66392120</v>
          </cell>
          <cell r="BE1688">
            <v>0</v>
          </cell>
          <cell r="BF1688">
            <v>1449718885.8299999</v>
          </cell>
          <cell r="BG1688">
            <v>0.84260667808911227</v>
          </cell>
          <cell r="BH1688" t="str">
            <v/>
          </cell>
          <cell r="BI1688" t="str">
            <v>Amortizacion 2014 Mail abr 3 de 2014</v>
          </cell>
        </row>
        <row r="1689">
          <cell r="A1689" t="str">
            <v>3100-032</v>
          </cell>
          <cell r="B1689" t="str">
            <v xml:space="preserve">AIU-MD-EDUPARQUES CC STAF                         </v>
          </cell>
          <cell r="C1689">
            <v>0</v>
          </cell>
          <cell r="D1689">
            <v>0</v>
          </cell>
          <cell r="E1689">
            <v>0</v>
          </cell>
          <cell r="F1689">
            <v>0</v>
          </cell>
          <cell r="G1689">
            <v>0</v>
          </cell>
          <cell r="H1689">
            <v>0</v>
          </cell>
          <cell r="I1689">
            <v>0</v>
          </cell>
          <cell r="J1689">
            <v>0</v>
          </cell>
          <cell r="K1689">
            <v>0</v>
          </cell>
          <cell r="L1689">
            <v>0</v>
          </cell>
          <cell r="M1689">
            <v>0</v>
          </cell>
          <cell r="N1689">
            <v>0</v>
          </cell>
          <cell r="O1689">
            <v>0</v>
          </cell>
          <cell r="P1689">
            <v>0</v>
          </cell>
          <cell r="Q1689">
            <v>0</v>
          </cell>
          <cell r="R1689">
            <v>0</v>
          </cell>
          <cell r="S1689">
            <v>0</v>
          </cell>
          <cell r="T1689">
            <v>0</v>
          </cell>
          <cell r="U1689">
            <v>0</v>
          </cell>
          <cell r="V1689">
            <v>0</v>
          </cell>
          <cell r="W1689">
            <v>0</v>
          </cell>
          <cell r="X1689">
            <v>0</v>
          </cell>
          <cell r="Y1689">
            <v>0</v>
          </cell>
          <cell r="Z1689">
            <v>0</v>
          </cell>
          <cell r="AA1689">
            <v>0</v>
          </cell>
          <cell r="AB1689">
            <v>0</v>
          </cell>
          <cell r="AC1689">
            <v>0</v>
          </cell>
          <cell r="AD1689">
            <v>0</v>
          </cell>
          <cell r="AE1689">
            <v>0</v>
          </cell>
          <cell r="AF1689">
            <v>0</v>
          </cell>
          <cell r="AG1689">
            <v>0</v>
          </cell>
          <cell r="AH1689">
            <v>0</v>
          </cell>
          <cell r="AI1689">
            <v>0</v>
          </cell>
          <cell r="AJ1689">
            <v>0</v>
          </cell>
          <cell r="AK1689">
            <v>0</v>
          </cell>
          <cell r="AL1689">
            <v>0</v>
          </cell>
          <cell r="AM1689">
            <v>0</v>
          </cell>
          <cell r="AN1689">
            <v>0</v>
          </cell>
          <cell r="AO1689">
            <v>0</v>
          </cell>
          <cell r="AP1689">
            <v>0</v>
          </cell>
          <cell r="AQ1689">
            <v>1058738029.6800001</v>
          </cell>
          <cell r="AR1689">
            <v>916618394</v>
          </cell>
          <cell r="AS1689" t="e">
            <v>#REF!</v>
          </cell>
          <cell r="AU1689" t="str">
            <v/>
          </cell>
          <cell r="AV1689" t="str">
            <v/>
          </cell>
          <cell r="AW1689">
            <v>653336024</v>
          </cell>
          <cell r="AX1689">
            <v>452244613</v>
          </cell>
          <cell r="AY1689">
            <v>0</v>
          </cell>
          <cell r="AZ1689">
            <v>0</v>
          </cell>
          <cell r="BA1689">
            <v>1105580637</v>
          </cell>
          <cell r="BB1689">
            <v>592960613.03999996</v>
          </cell>
          <cell r="BC1689">
            <v>554462868.49000001</v>
          </cell>
          <cell r="BD1689">
            <v>7140295.25</v>
          </cell>
          <cell r="BE1689">
            <v>0</v>
          </cell>
          <cell r="BF1689">
            <v>1154563776.78</v>
          </cell>
          <cell r="BG1689">
            <v>0.86576506019817268</v>
          </cell>
          <cell r="BH1689" t="str">
            <v/>
          </cell>
        </row>
        <row r="1690">
          <cell r="A1690" t="str">
            <v>3100-040</v>
          </cell>
          <cell r="B1690" t="str">
            <v xml:space="preserve">AIU-MED-BABEL CONSTRUCCTO                         </v>
          </cell>
          <cell r="C1690">
            <v>0</v>
          </cell>
          <cell r="D1690">
            <v>0</v>
          </cell>
          <cell r="E1690">
            <v>0</v>
          </cell>
          <cell r="F1690">
            <v>0</v>
          </cell>
          <cell r="G1690">
            <v>0</v>
          </cell>
          <cell r="H1690">
            <v>0</v>
          </cell>
          <cell r="I1690">
            <v>0</v>
          </cell>
          <cell r="J1690">
            <v>0</v>
          </cell>
          <cell r="K1690">
            <v>0</v>
          </cell>
          <cell r="L1690">
            <v>0</v>
          </cell>
          <cell r="M1690">
            <v>0</v>
          </cell>
          <cell r="N1690">
            <v>0</v>
          </cell>
          <cell r="O1690">
            <v>0</v>
          </cell>
          <cell r="P1690">
            <v>0</v>
          </cell>
          <cell r="Q1690">
            <v>0</v>
          </cell>
          <cell r="R1690">
            <v>0</v>
          </cell>
          <cell r="S1690">
            <v>0</v>
          </cell>
          <cell r="T1690">
            <v>0</v>
          </cell>
          <cell r="U1690">
            <v>0</v>
          </cell>
          <cell r="V1690">
            <v>0</v>
          </cell>
          <cell r="W1690">
            <v>0</v>
          </cell>
          <cell r="X1690">
            <v>0</v>
          </cell>
          <cell r="Y1690">
            <v>0</v>
          </cell>
          <cell r="Z1690">
            <v>0</v>
          </cell>
          <cell r="AA1690">
            <v>0</v>
          </cell>
          <cell r="AB1690">
            <v>0</v>
          </cell>
          <cell r="AC1690">
            <v>0</v>
          </cell>
          <cell r="AD1690">
            <v>0</v>
          </cell>
          <cell r="AE1690">
            <v>0</v>
          </cell>
          <cell r="AF1690">
            <v>0</v>
          </cell>
          <cell r="AG1690">
            <v>0</v>
          </cell>
          <cell r="AH1690">
            <v>0</v>
          </cell>
          <cell r="AI1690">
            <v>0</v>
          </cell>
          <cell r="AJ1690">
            <v>0</v>
          </cell>
          <cell r="AK1690">
            <v>0</v>
          </cell>
          <cell r="AL1690">
            <v>0</v>
          </cell>
          <cell r="AM1690">
            <v>0</v>
          </cell>
          <cell r="AN1690">
            <v>0</v>
          </cell>
          <cell r="AO1690">
            <v>0</v>
          </cell>
          <cell r="AP1690">
            <v>0</v>
          </cell>
          <cell r="AQ1690">
            <v>855277502.39999998</v>
          </cell>
          <cell r="AR1690">
            <v>724692826</v>
          </cell>
          <cell r="AS1690" t="e">
            <v>#REF!</v>
          </cell>
          <cell r="AU1690" t="str">
            <v/>
          </cell>
          <cell r="AV1690" t="str">
            <v/>
          </cell>
          <cell r="AW1690">
            <v>0</v>
          </cell>
          <cell r="AX1690">
            <v>855277502</v>
          </cell>
          <cell r="AY1690">
            <v>0</v>
          </cell>
          <cell r="AZ1690">
            <v>0</v>
          </cell>
          <cell r="BA1690">
            <v>855277502</v>
          </cell>
          <cell r="BB1690">
            <v>0</v>
          </cell>
          <cell r="BC1690">
            <v>646171277.96000004</v>
          </cell>
          <cell r="BD1690">
            <v>75242720.700000003</v>
          </cell>
          <cell r="BE1690">
            <v>10649032</v>
          </cell>
          <cell r="BF1690">
            <v>732063030.66000009</v>
          </cell>
          <cell r="BG1690">
            <v>0.84731893913546719</v>
          </cell>
          <cell r="BH1690" t="str">
            <v/>
          </cell>
          <cell r="BI1690" t="str">
            <v>(MAIL DE ANDREA CC CERRADO A AGO 2012)</v>
          </cell>
        </row>
        <row r="1691">
          <cell r="A1691" t="str">
            <v>3100-042</v>
          </cell>
          <cell r="B1691" t="str">
            <v xml:space="preserve">AIU-MD-BABEL HOTEL AMBAR                          </v>
          </cell>
          <cell r="C1691">
            <v>0</v>
          </cell>
          <cell r="D1691">
            <v>0</v>
          </cell>
          <cell r="E1691">
            <v>0</v>
          </cell>
          <cell r="F1691">
            <v>0</v>
          </cell>
          <cell r="G1691">
            <v>0</v>
          </cell>
          <cell r="H1691">
            <v>0</v>
          </cell>
          <cell r="I1691">
            <v>0</v>
          </cell>
          <cell r="J1691">
            <v>0</v>
          </cell>
          <cell r="K1691">
            <v>0</v>
          </cell>
          <cell r="L1691">
            <v>0</v>
          </cell>
          <cell r="M1691">
            <v>0</v>
          </cell>
          <cell r="N1691">
            <v>0</v>
          </cell>
          <cell r="O1691">
            <v>0</v>
          </cell>
          <cell r="P1691">
            <v>0</v>
          </cell>
          <cell r="Q1691">
            <v>0</v>
          </cell>
          <cell r="R1691">
            <v>0</v>
          </cell>
          <cell r="S1691">
            <v>0</v>
          </cell>
          <cell r="T1691">
            <v>0</v>
          </cell>
          <cell r="U1691">
            <v>0</v>
          </cell>
          <cell r="V1691">
            <v>0</v>
          </cell>
          <cell r="W1691">
            <v>0</v>
          </cell>
          <cell r="X1691">
            <v>0</v>
          </cell>
          <cell r="Y1691">
            <v>0</v>
          </cell>
          <cell r="Z1691">
            <v>0</v>
          </cell>
          <cell r="AA1691">
            <v>0</v>
          </cell>
          <cell r="AB1691">
            <v>0</v>
          </cell>
          <cell r="AC1691">
            <v>0</v>
          </cell>
          <cell r="AD1691">
            <v>0</v>
          </cell>
          <cell r="AE1691">
            <v>0</v>
          </cell>
          <cell r="AF1691">
            <v>0</v>
          </cell>
          <cell r="AG1691">
            <v>0</v>
          </cell>
          <cell r="AH1691">
            <v>0</v>
          </cell>
          <cell r="AI1691">
            <v>0</v>
          </cell>
          <cell r="AJ1691">
            <v>0</v>
          </cell>
          <cell r="AK1691">
            <v>0</v>
          </cell>
          <cell r="AL1691">
            <v>0</v>
          </cell>
          <cell r="AM1691">
            <v>0</v>
          </cell>
          <cell r="AN1691">
            <v>0</v>
          </cell>
          <cell r="AO1691">
            <v>0</v>
          </cell>
          <cell r="AP1691">
            <v>0</v>
          </cell>
          <cell r="AQ1691">
            <v>335689442.39999998</v>
          </cell>
          <cell r="AR1691">
            <v>271632407</v>
          </cell>
          <cell r="AS1691" t="e">
            <v>#REF!</v>
          </cell>
          <cell r="AU1691" t="str">
            <v/>
          </cell>
          <cell r="AV1691" t="str">
            <v/>
          </cell>
          <cell r="AW1691">
            <v>0</v>
          </cell>
          <cell r="AX1691">
            <v>303571430</v>
          </cell>
          <cell r="AY1691">
            <v>0</v>
          </cell>
          <cell r="AZ1691">
            <v>0</v>
          </cell>
          <cell r="BA1691">
            <v>303571430</v>
          </cell>
          <cell r="BB1691">
            <v>0</v>
          </cell>
          <cell r="BC1691">
            <v>156162941.02000001</v>
          </cell>
          <cell r="BD1691">
            <v>112640421.11</v>
          </cell>
          <cell r="BE1691">
            <v>0</v>
          </cell>
          <cell r="BF1691">
            <v>268803362.13</v>
          </cell>
          <cell r="BG1691">
            <v>0.80917768833590231</v>
          </cell>
          <cell r="BH1691" t="str">
            <v/>
          </cell>
          <cell r="BI1691" t="str">
            <v>Amortizacion 2014 Mail abr 3 de 2014</v>
          </cell>
        </row>
        <row r="1692">
          <cell r="A1692" t="str">
            <v>3100-043</v>
          </cell>
          <cell r="B1692" t="str">
            <v xml:space="preserve">MD-CORPORACION RUTA N                             </v>
          </cell>
          <cell r="C1692">
            <v>0</v>
          </cell>
          <cell r="D1692">
            <v>0</v>
          </cell>
          <cell r="E1692">
            <v>0</v>
          </cell>
          <cell r="F1692">
            <v>0</v>
          </cell>
          <cell r="G1692">
            <v>0</v>
          </cell>
          <cell r="H1692">
            <v>0</v>
          </cell>
          <cell r="I1692">
            <v>0</v>
          </cell>
          <cell r="J1692">
            <v>0</v>
          </cell>
          <cell r="K1692">
            <v>0</v>
          </cell>
          <cell r="L1692">
            <v>0</v>
          </cell>
          <cell r="M1692">
            <v>0</v>
          </cell>
          <cell r="N1692">
            <v>0</v>
          </cell>
          <cell r="O1692">
            <v>0</v>
          </cell>
          <cell r="P1692">
            <v>0</v>
          </cell>
          <cell r="Q1692">
            <v>0</v>
          </cell>
          <cell r="R1692">
            <v>23153832</v>
          </cell>
          <cell r="S1692">
            <v>0</v>
          </cell>
          <cell r="T1692">
            <v>0</v>
          </cell>
          <cell r="U1692">
            <v>0</v>
          </cell>
          <cell r="V1692">
            <v>0</v>
          </cell>
          <cell r="W1692">
            <v>0</v>
          </cell>
          <cell r="X1692">
            <v>0</v>
          </cell>
          <cell r="Y1692">
            <v>0</v>
          </cell>
          <cell r="Z1692">
            <v>0</v>
          </cell>
          <cell r="AA1692">
            <v>0</v>
          </cell>
          <cell r="AB1692">
            <v>23153832</v>
          </cell>
          <cell r="AC1692">
            <v>0</v>
          </cell>
          <cell r="AD1692">
            <v>0</v>
          </cell>
          <cell r="AE1692">
            <v>0</v>
          </cell>
          <cell r="AF1692">
            <v>0</v>
          </cell>
          <cell r="AG1692">
            <v>0</v>
          </cell>
          <cell r="AH1692">
            <v>0</v>
          </cell>
          <cell r="AI1692">
            <v>0</v>
          </cell>
          <cell r="AJ1692">
            <v>0</v>
          </cell>
          <cell r="AK1692">
            <v>0</v>
          </cell>
          <cell r="AL1692">
            <v>0</v>
          </cell>
          <cell r="AM1692">
            <v>0</v>
          </cell>
          <cell r="AN1692">
            <v>0</v>
          </cell>
          <cell r="AO1692">
            <v>0</v>
          </cell>
          <cell r="AP1692">
            <v>0</v>
          </cell>
          <cell r="AQ1692">
            <v>2402931925</v>
          </cell>
          <cell r="AR1692">
            <v>2179378084</v>
          </cell>
          <cell r="AS1692" t="e">
            <v>#REF!</v>
          </cell>
          <cell r="AU1692" t="str">
            <v/>
          </cell>
          <cell r="AV1692" t="str">
            <v/>
          </cell>
          <cell r="AW1692">
            <v>0</v>
          </cell>
          <cell r="AX1692">
            <v>0</v>
          </cell>
          <cell r="AY1692">
            <v>1957000976</v>
          </cell>
          <cell r="AZ1692">
            <v>423658491</v>
          </cell>
          <cell r="BA1692">
            <v>2380659467</v>
          </cell>
          <cell r="BB1692">
            <v>0</v>
          </cell>
          <cell r="BC1692">
            <v>0</v>
          </cell>
          <cell r="BD1692">
            <v>1708220828.8599999</v>
          </cell>
          <cell r="BE1692">
            <v>469108135.16000003</v>
          </cell>
          <cell r="BF1692">
            <v>2177328964.02</v>
          </cell>
          <cell r="BG1692">
            <v>0.90696621961106949</v>
          </cell>
          <cell r="BH1692" t="str">
            <v/>
          </cell>
          <cell r="BI1692" t="str">
            <v>Amortizacion 2014 Mail abr 3 de 2014</v>
          </cell>
        </row>
        <row r="1693">
          <cell r="A1693" t="str">
            <v>3100-044</v>
          </cell>
          <cell r="B1693" t="str">
            <v xml:space="preserve">AIU-MD-FIDEICOMISO IBIS                           </v>
          </cell>
          <cell r="C1693">
            <v>0</v>
          </cell>
          <cell r="D1693">
            <v>0</v>
          </cell>
          <cell r="E1693">
            <v>0</v>
          </cell>
          <cell r="F1693">
            <v>0</v>
          </cell>
          <cell r="G1693">
            <v>0</v>
          </cell>
          <cell r="H1693">
            <v>0</v>
          </cell>
          <cell r="I1693">
            <v>0</v>
          </cell>
          <cell r="J1693">
            <v>0</v>
          </cell>
          <cell r="K1693">
            <v>0</v>
          </cell>
          <cell r="L1693">
            <v>0</v>
          </cell>
          <cell r="M1693">
            <v>0</v>
          </cell>
          <cell r="N1693">
            <v>0</v>
          </cell>
          <cell r="O1693">
            <v>0</v>
          </cell>
          <cell r="P1693">
            <v>0</v>
          </cell>
          <cell r="Q1693">
            <v>0</v>
          </cell>
          <cell r="R1693">
            <v>1229123</v>
          </cell>
          <cell r="S1693">
            <v>0</v>
          </cell>
          <cell r="T1693">
            <v>0</v>
          </cell>
          <cell r="U1693">
            <v>0</v>
          </cell>
          <cell r="V1693">
            <v>0</v>
          </cell>
          <cell r="W1693">
            <v>0</v>
          </cell>
          <cell r="X1693">
            <v>0</v>
          </cell>
          <cell r="Y1693">
            <v>0</v>
          </cell>
          <cell r="Z1693">
            <v>0</v>
          </cell>
          <cell r="AA1693">
            <v>0</v>
          </cell>
          <cell r="AB1693">
            <v>1229123</v>
          </cell>
          <cell r="AC1693">
            <v>0</v>
          </cell>
          <cell r="AD1693">
            <v>0</v>
          </cell>
          <cell r="AE1693">
            <v>0</v>
          </cell>
          <cell r="AF1693">
            <v>0</v>
          </cell>
          <cell r="AG1693">
            <v>0</v>
          </cell>
          <cell r="AH1693">
            <v>0</v>
          </cell>
          <cell r="AI1693">
            <v>0</v>
          </cell>
          <cell r="AJ1693">
            <v>0</v>
          </cell>
          <cell r="AK1693">
            <v>0</v>
          </cell>
          <cell r="AL1693">
            <v>0</v>
          </cell>
          <cell r="AM1693">
            <v>0</v>
          </cell>
          <cell r="AN1693">
            <v>0</v>
          </cell>
          <cell r="AO1693">
            <v>0</v>
          </cell>
          <cell r="AP1693">
            <v>0</v>
          </cell>
          <cell r="AQ1693">
            <v>1170911151.5042</v>
          </cell>
          <cell r="AR1693">
            <v>1039178011</v>
          </cell>
          <cell r="AS1693" t="e">
            <v>#REF!</v>
          </cell>
          <cell r="AU1693" t="str">
            <v/>
          </cell>
          <cell r="AV1693" t="str">
            <v/>
          </cell>
          <cell r="AW1693">
            <v>0</v>
          </cell>
          <cell r="AX1693">
            <v>0</v>
          </cell>
          <cell r="AY1693">
            <v>887201105</v>
          </cell>
          <cell r="AZ1693">
            <v>283710044</v>
          </cell>
          <cell r="BA1693">
            <v>1170911149</v>
          </cell>
          <cell r="BB1693">
            <v>0</v>
          </cell>
          <cell r="BC1693">
            <v>0</v>
          </cell>
          <cell r="BD1693">
            <v>754109029.78999996</v>
          </cell>
          <cell r="BE1693">
            <v>318710044</v>
          </cell>
          <cell r="BF1693">
            <v>1072819073.79</v>
          </cell>
          <cell r="BG1693">
            <v>0.88749518668861405</v>
          </cell>
          <cell r="BH1693" t="str">
            <v/>
          </cell>
          <cell r="BI1693" t="str">
            <v>Amortizacion 2014 Mail abr 3 de 2014</v>
          </cell>
        </row>
        <row r="1694">
          <cell r="A1694" t="str">
            <v>3100-045</v>
          </cell>
          <cell r="B1694" t="str">
            <v xml:space="preserve">AIU-MD-CONS VHAC-MANZANA                          </v>
          </cell>
          <cell r="C1694">
            <v>0</v>
          </cell>
          <cell r="D1694">
            <v>0</v>
          </cell>
          <cell r="E1694">
            <v>0</v>
          </cell>
          <cell r="F1694">
            <v>0</v>
          </cell>
          <cell r="G1694">
            <v>0</v>
          </cell>
          <cell r="H1694">
            <v>0</v>
          </cell>
          <cell r="I1694">
            <v>0</v>
          </cell>
          <cell r="J1694">
            <v>0</v>
          </cell>
          <cell r="K1694">
            <v>0</v>
          </cell>
          <cell r="L1694">
            <v>0</v>
          </cell>
          <cell r="M1694">
            <v>0</v>
          </cell>
          <cell r="N1694">
            <v>0</v>
          </cell>
          <cell r="O1694">
            <v>0</v>
          </cell>
          <cell r="P1694">
            <v>149125</v>
          </cell>
          <cell r="Q1694">
            <v>7381326</v>
          </cell>
          <cell r="R1694">
            <v>295869</v>
          </cell>
          <cell r="S1694">
            <v>274787.84000000003</v>
          </cell>
          <cell r="T1694">
            <v>0</v>
          </cell>
          <cell r="U1694">
            <v>0</v>
          </cell>
          <cell r="V1694">
            <v>0</v>
          </cell>
          <cell r="W1694">
            <v>0</v>
          </cell>
          <cell r="X1694">
            <v>0</v>
          </cell>
          <cell r="Y1694">
            <v>0</v>
          </cell>
          <cell r="Z1694">
            <v>0</v>
          </cell>
          <cell r="AA1694">
            <v>31393375</v>
          </cell>
          <cell r="AB1694">
            <v>39494482.840000004</v>
          </cell>
          <cell r="AC1694">
            <v>0</v>
          </cell>
          <cell r="AD1694">
            <v>0</v>
          </cell>
          <cell r="AE1694">
            <v>0</v>
          </cell>
          <cell r="AF1694">
            <v>0</v>
          </cell>
          <cell r="AG1694">
            <v>0</v>
          </cell>
          <cell r="AH1694">
            <v>0</v>
          </cell>
          <cell r="AI1694">
            <v>0</v>
          </cell>
          <cell r="AJ1694">
            <v>0</v>
          </cell>
          <cell r="AK1694">
            <v>0</v>
          </cell>
          <cell r="AL1694">
            <v>0</v>
          </cell>
          <cell r="AM1694">
            <v>0</v>
          </cell>
          <cell r="AN1694">
            <v>0</v>
          </cell>
          <cell r="AO1694">
            <v>0</v>
          </cell>
          <cell r="AP1694">
            <v>0</v>
          </cell>
          <cell r="AQ1694">
            <v>2727529774.5999999</v>
          </cell>
          <cell r="AR1694">
            <v>2408816991</v>
          </cell>
          <cell r="AS1694" t="e">
            <v>#REF!</v>
          </cell>
          <cell r="AU1694" t="str">
            <v/>
          </cell>
          <cell r="AV1694" t="str">
            <v/>
          </cell>
          <cell r="AW1694">
            <v>0</v>
          </cell>
          <cell r="AX1694">
            <v>0</v>
          </cell>
          <cell r="AY1694">
            <v>1171023081</v>
          </cell>
          <cell r="AZ1694">
            <v>1502472024</v>
          </cell>
          <cell r="BA1694">
            <v>2673495105</v>
          </cell>
          <cell r="BB1694">
            <v>0</v>
          </cell>
          <cell r="BC1694">
            <v>0</v>
          </cell>
          <cell r="BD1694">
            <v>1052799974</v>
          </cell>
          <cell r="BE1694">
            <v>1345745416.5999999</v>
          </cell>
          <cell r="BF1694">
            <v>2398545390.5999999</v>
          </cell>
          <cell r="BG1694">
            <v>0.88314965923818745</v>
          </cell>
          <cell r="BH1694" t="str">
            <v/>
          </cell>
          <cell r="BI1694" t="str">
            <v>Amortizacion 2014 Mail abr 3 de 2014</v>
          </cell>
        </row>
        <row r="1695">
          <cell r="A1695" t="str">
            <v>3100-046</v>
          </cell>
          <cell r="B1695" t="str">
            <v xml:space="preserve">MD-EIDGROUP-RUTA N                                </v>
          </cell>
          <cell r="C1695">
            <v>0</v>
          </cell>
          <cell r="D1695">
            <v>0</v>
          </cell>
          <cell r="E1695">
            <v>0</v>
          </cell>
          <cell r="F1695">
            <v>0</v>
          </cell>
          <cell r="G1695">
            <v>0</v>
          </cell>
          <cell r="H1695">
            <v>0</v>
          </cell>
          <cell r="I1695">
            <v>0</v>
          </cell>
          <cell r="J1695">
            <v>0</v>
          </cell>
          <cell r="K1695">
            <v>0</v>
          </cell>
          <cell r="L1695">
            <v>0</v>
          </cell>
          <cell r="M1695">
            <v>0</v>
          </cell>
          <cell r="N1695">
            <v>0</v>
          </cell>
          <cell r="O1695">
            <v>0</v>
          </cell>
          <cell r="P1695">
            <v>0</v>
          </cell>
          <cell r="Q1695">
            <v>0</v>
          </cell>
          <cell r="R1695">
            <v>0</v>
          </cell>
          <cell r="S1695">
            <v>0</v>
          </cell>
          <cell r="T1695">
            <v>0</v>
          </cell>
          <cell r="U1695">
            <v>0</v>
          </cell>
          <cell r="V1695">
            <v>0</v>
          </cell>
          <cell r="W1695">
            <v>0</v>
          </cell>
          <cell r="X1695">
            <v>0</v>
          </cell>
          <cell r="Y1695">
            <v>0</v>
          </cell>
          <cell r="Z1695">
            <v>0</v>
          </cell>
          <cell r="AA1695">
            <v>0</v>
          </cell>
          <cell r="AB1695">
            <v>0</v>
          </cell>
          <cell r="AC1695">
            <v>0</v>
          </cell>
          <cell r="AD1695">
            <v>0</v>
          </cell>
          <cell r="AE1695">
            <v>0</v>
          </cell>
          <cell r="AF1695">
            <v>0</v>
          </cell>
          <cell r="AG1695">
            <v>0</v>
          </cell>
          <cell r="AH1695">
            <v>0</v>
          </cell>
          <cell r="AI1695">
            <v>0</v>
          </cell>
          <cell r="AJ1695">
            <v>0</v>
          </cell>
          <cell r="AK1695">
            <v>0</v>
          </cell>
          <cell r="AL1695">
            <v>0</v>
          </cell>
          <cell r="AM1695">
            <v>0</v>
          </cell>
          <cell r="AN1695">
            <v>0</v>
          </cell>
          <cell r="AO1695">
            <v>0</v>
          </cell>
          <cell r="AP1695">
            <v>0</v>
          </cell>
          <cell r="AQ1695">
            <v>34909133</v>
          </cell>
          <cell r="AR1695">
            <v>26229217</v>
          </cell>
          <cell r="AS1695" t="e">
            <v>#REF!</v>
          </cell>
          <cell r="AU1695">
            <v>830136120</v>
          </cell>
          <cell r="AV1695" t="str">
            <v xml:space="preserve">EID LTDA                                </v>
          </cell>
          <cell r="AW1695">
            <v>0</v>
          </cell>
          <cell r="AX1695">
            <v>0</v>
          </cell>
          <cell r="AY1695">
            <v>0</v>
          </cell>
          <cell r="AZ1695">
            <v>7572938</v>
          </cell>
          <cell r="BA1695">
            <v>7572938</v>
          </cell>
          <cell r="BB1695">
            <v>0</v>
          </cell>
          <cell r="BC1695">
            <v>0</v>
          </cell>
          <cell r="BD1695">
            <v>0</v>
          </cell>
          <cell r="BE1695">
            <v>5666860</v>
          </cell>
          <cell r="BF1695">
            <v>5666860</v>
          </cell>
          <cell r="BG1695">
            <v>0.75135687271293727</v>
          </cell>
          <cell r="BH1695" t="str">
            <v/>
          </cell>
          <cell r="BI1695" t="str">
            <v>CONTRATO CERRADO MAIL JUN 13/2013</v>
          </cell>
        </row>
        <row r="1696">
          <cell r="A1696" t="str">
            <v>4012-001</v>
          </cell>
          <cell r="B1696" t="str">
            <v xml:space="preserve">CL-AEROVIAS DEL CONTINENT                         </v>
          </cell>
          <cell r="C1696">
            <v>0</v>
          </cell>
          <cell r="D1696">
            <v>0</v>
          </cell>
          <cell r="E1696">
            <v>0</v>
          </cell>
          <cell r="F1696">
            <v>0</v>
          </cell>
          <cell r="G1696">
            <v>0</v>
          </cell>
          <cell r="H1696">
            <v>0</v>
          </cell>
          <cell r="I1696">
            <v>0</v>
          </cell>
          <cell r="J1696">
            <v>0</v>
          </cell>
          <cell r="K1696">
            <v>0</v>
          </cell>
          <cell r="L1696">
            <v>0</v>
          </cell>
          <cell r="M1696">
            <v>0</v>
          </cell>
          <cell r="N1696">
            <v>0</v>
          </cell>
          <cell r="O1696">
            <v>0</v>
          </cell>
          <cell r="P1696">
            <v>0</v>
          </cell>
          <cell r="Q1696">
            <v>0</v>
          </cell>
          <cell r="R1696">
            <v>0</v>
          </cell>
          <cell r="S1696">
            <v>0</v>
          </cell>
          <cell r="T1696">
            <v>0</v>
          </cell>
          <cell r="U1696">
            <v>0</v>
          </cell>
          <cell r="V1696">
            <v>0</v>
          </cell>
          <cell r="W1696">
            <v>0</v>
          </cell>
          <cell r="X1696">
            <v>85000</v>
          </cell>
          <cell r="Y1696">
            <v>0</v>
          </cell>
          <cell r="Z1696">
            <v>0</v>
          </cell>
          <cell r="AA1696">
            <v>0</v>
          </cell>
          <cell r="AB1696">
            <v>85000</v>
          </cell>
          <cell r="AC1696">
            <v>0</v>
          </cell>
          <cell r="AD1696">
            <v>0</v>
          </cell>
          <cell r="AE1696">
            <v>0</v>
          </cell>
          <cell r="AF1696">
            <v>0</v>
          </cell>
          <cell r="AG1696">
            <v>0</v>
          </cell>
          <cell r="AH1696">
            <v>0</v>
          </cell>
          <cell r="AI1696">
            <v>0</v>
          </cell>
          <cell r="AJ1696">
            <v>0</v>
          </cell>
          <cell r="AK1696">
            <v>0</v>
          </cell>
          <cell r="AL1696">
            <v>0</v>
          </cell>
          <cell r="AM1696">
            <v>0</v>
          </cell>
          <cell r="AN1696">
            <v>0</v>
          </cell>
          <cell r="AO1696">
            <v>0</v>
          </cell>
          <cell r="AP1696">
            <v>0</v>
          </cell>
          <cell r="AQ1696">
            <v>0</v>
          </cell>
          <cell r="AR1696">
            <v>0</v>
          </cell>
          <cell r="AS1696" t="e">
            <v>#REF!</v>
          </cell>
          <cell r="AU1696" t="str">
            <v/>
          </cell>
          <cell r="AV1696" t="str">
            <v/>
          </cell>
          <cell r="AW1696">
            <v>0</v>
          </cell>
          <cell r="AX1696">
            <v>0</v>
          </cell>
          <cell r="AY1696">
            <v>0</v>
          </cell>
          <cell r="AZ1696">
            <v>0</v>
          </cell>
          <cell r="BA1696">
            <v>0</v>
          </cell>
          <cell r="BB1696">
            <v>0</v>
          </cell>
          <cell r="BC1696">
            <v>0</v>
          </cell>
          <cell r="BD1696">
            <v>0</v>
          </cell>
          <cell r="BE1696">
            <v>0</v>
          </cell>
          <cell r="BF1696">
            <v>0</v>
          </cell>
          <cell r="BG1696" t="str">
            <v/>
          </cell>
          <cell r="BH1696" t="str">
            <v/>
          </cell>
        </row>
        <row r="1697">
          <cell r="A1697" t="str">
            <v>4013-002</v>
          </cell>
          <cell r="B1697" t="str">
            <v xml:space="preserve">CL-CINE COL GART 4100-18                          </v>
          </cell>
          <cell r="C1697">
            <v>0</v>
          </cell>
          <cell r="D1697">
            <v>0</v>
          </cell>
          <cell r="E1697">
            <v>0</v>
          </cell>
          <cell r="F1697">
            <v>0</v>
          </cell>
          <cell r="G1697">
            <v>0</v>
          </cell>
          <cell r="H1697">
            <v>0</v>
          </cell>
          <cell r="I1697">
            <v>0</v>
          </cell>
          <cell r="J1697">
            <v>0</v>
          </cell>
          <cell r="K1697">
            <v>0</v>
          </cell>
          <cell r="L1697">
            <v>0</v>
          </cell>
          <cell r="M1697">
            <v>0</v>
          </cell>
          <cell r="N1697">
            <v>0</v>
          </cell>
          <cell r="O1697">
            <v>0</v>
          </cell>
          <cell r="P1697">
            <v>0</v>
          </cell>
          <cell r="Q1697">
            <v>0</v>
          </cell>
          <cell r="R1697">
            <v>0</v>
          </cell>
          <cell r="S1697">
            <v>0</v>
          </cell>
          <cell r="T1697">
            <v>0</v>
          </cell>
          <cell r="U1697">
            <v>0</v>
          </cell>
          <cell r="V1697">
            <v>0</v>
          </cell>
          <cell r="W1697">
            <v>0</v>
          </cell>
          <cell r="X1697">
            <v>0</v>
          </cell>
          <cell r="Y1697">
            <v>0</v>
          </cell>
          <cell r="Z1697">
            <v>0</v>
          </cell>
          <cell r="AA1697">
            <v>0</v>
          </cell>
          <cell r="AB1697">
            <v>0</v>
          </cell>
          <cell r="AC1697">
            <v>0</v>
          </cell>
          <cell r="AD1697">
            <v>0</v>
          </cell>
          <cell r="AE1697">
            <v>0</v>
          </cell>
          <cell r="AF1697">
            <v>0</v>
          </cell>
          <cell r="AG1697">
            <v>0</v>
          </cell>
          <cell r="AH1697">
            <v>0</v>
          </cell>
          <cell r="AI1697">
            <v>0</v>
          </cell>
          <cell r="AJ1697">
            <v>0</v>
          </cell>
          <cell r="AK1697">
            <v>0</v>
          </cell>
          <cell r="AL1697">
            <v>0</v>
          </cell>
          <cell r="AM1697">
            <v>0</v>
          </cell>
          <cell r="AN1697">
            <v>0</v>
          </cell>
          <cell r="AO1697">
            <v>0</v>
          </cell>
          <cell r="AP1697">
            <v>0</v>
          </cell>
          <cell r="AQ1697">
            <v>0</v>
          </cell>
          <cell r="AR1697">
            <v>0</v>
          </cell>
          <cell r="AS1697" t="e">
            <v>#REF!</v>
          </cell>
          <cell r="AU1697" t="str">
            <v/>
          </cell>
          <cell r="AV1697" t="str">
            <v/>
          </cell>
          <cell r="AW1697">
            <v>0</v>
          </cell>
          <cell r="AX1697">
            <v>0</v>
          </cell>
          <cell r="AY1697">
            <v>0</v>
          </cell>
          <cell r="AZ1697">
            <v>0</v>
          </cell>
          <cell r="BA1697">
            <v>0</v>
          </cell>
          <cell r="BB1697">
            <v>0</v>
          </cell>
          <cell r="BC1697">
            <v>16199554</v>
          </cell>
          <cell r="BD1697">
            <v>10824465</v>
          </cell>
          <cell r="BE1697">
            <v>0</v>
          </cell>
          <cell r="BF1697">
            <v>27024019</v>
          </cell>
          <cell r="BG1697" t="str">
            <v/>
          </cell>
          <cell r="BH1697" t="str">
            <v/>
          </cell>
        </row>
        <row r="1698">
          <cell r="A1698" t="str">
            <v>4013-005</v>
          </cell>
          <cell r="B1698" t="str">
            <v xml:space="preserve">CL-HACIENDA SAN JOSE                              </v>
          </cell>
          <cell r="C1698">
            <v>0</v>
          </cell>
          <cell r="D1698">
            <v>0</v>
          </cell>
          <cell r="E1698">
            <v>0</v>
          </cell>
          <cell r="F1698">
            <v>0</v>
          </cell>
          <cell r="G1698">
            <v>0</v>
          </cell>
          <cell r="H1698">
            <v>0</v>
          </cell>
          <cell r="I1698">
            <v>0</v>
          </cell>
          <cell r="J1698">
            <v>0</v>
          </cell>
          <cell r="K1698">
            <v>0</v>
          </cell>
          <cell r="L1698">
            <v>0</v>
          </cell>
          <cell r="M1698">
            <v>0</v>
          </cell>
          <cell r="N1698">
            <v>0</v>
          </cell>
          <cell r="O1698">
            <v>0</v>
          </cell>
          <cell r="P1698">
            <v>0</v>
          </cell>
          <cell r="Q1698">
            <v>0</v>
          </cell>
          <cell r="R1698">
            <v>0</v>
          </cell>
          <cell r="S1698">
            <v>0</v>
          </cell>
          <cell r="T1698">
            <v>0</v>
          </cell>
          <cell r="U1698">
            <v>0</v>
          </cell>
          <cell r="V1698">
            <v>0</v>
          </cell>
          <cell r="W1698">
            <v>0</v>
          </cell>
          <cell r="X1698">
            <v>313748</v>
          </cell>
          <cell r="Y1698">
            <v>121496</v>
          </cell>
          <cell r="Z1698">
            <v>8406907</v>
          </cell>
          <cell r="AA1698">
            <v>23892415</v>
          </cell>
          <cell r="AB1698">
            <v>32734566</v>
          </cell>
          <cell r="AC1698">
            <v>0</v>
          </cell>
          <cell r="AD1698">
            <v>0</v>
          </cell>
          <cell r="AE1698">
            <v>0</v>
          </cell>
          <cell r="AF1698">
            <v>0</v>
          </cell>
          <cell r="AG1698">
            <v>0</v>
          </cell>
          <cell r="AH1698">
            <v>0</v>
          </cell>
          <cell r="AI1698">
            <v>14939350</v>
          </cell>
          <cell r="AJ1698">
            <v>0</v>
          </cell>
          <cell r="AK1698">
            <v>0</v>
          </cell>
          <cell r="AL1698">
            <v>0</v>
          </cell>
          <cell r="AM1698">
            <v>0</v>
          </cell>
          <cell r="AN1698">
            <v>14939350</v>
          </cell>
          <cell r="AO1698">
            <v>0</v>
          </cell>
          <cell r="AP1698">
            <v>0</v>
          </cell>
          <cell r="AQ1698">
            <v>0</v>
          </cell>
          <cell r="AR1698">
            <v>0</v>
          </cell>
          <cell r="AS1698" t="e">
            <v>#REF!</v>
          </cell>
          <cell r="AU1698" t="str">
            <v/>
          </cell>
          <cell r="AV1698" t="str">
            <v/>
          </cell>
          <cell r="AW1698">
            <v>0</v>
          </cell>
          <cell r="AX1698">
            <v>0</v>
          </cell>
          <cell r="AY1698">
            <v>0</v>
          </cell>
          <cell r="AZ1698">
            <v>0</v>
          </cell>
          <cell r="BA1698">
            <v>0</v>
          </cell>
          <cell r="BB1698">
            <v>0</v>
          </cell>
          <cell r="BC1698">
            <v>0</v>
          </cell>
          <cell r="BD1698">
            <v>0</v>
          </cell>
          <cell r="BE1698">
            <v>0</v>
          </cell>
          <cell r="BF1698">
            <v>0</v>
          </cell>
          <cell r="BG1698" t="str">
            <v/>
          </cell>
          <cell r="BH1698" t="str">
            <v/>
          </cell>
        </row>
        <row r="1699">
          <cell r="A1699" t="str">
            <v>4071-003</v>
          </cell>
          <cell r="B1699" t="str">
            <v xml:space="preserve">CL-UNICENTRO                                      </v>
          </cell>
          <cell r="C1699">
            <v>0</v>
          </cell>
          <cell r="D1699">
            <v>0</v>
          </cell>
          <cell r="E1699">
            <v>0</v>
          </cell>
          <cell r="F1699">
            <v>0</v>
          </cell>
          <cell r="G1699">
            <v>0</v>
          </cell>
          <cell r="H1699">
            <v>0</v>
          </cell>
          <cell r="I1699">
            <v>0</v>
          </cell>
          <cell r="J1699">
            <v>0</v>
          </cell>
          <cell r="K1699">
            <v>0</v>
          </cell>
          <cell r="L1699">
            <v>0</v>
          </cell>
          <cell r="M1699">
            <v>0</v>
          </cell>
          <cell r="N1699">
            <v>0</v>
          </cell>
          <cell r="O1699">
            <v>0</v>
          </cell>
          <cell r="P1699">
            <v>0</v>
          </cell>
          <cell r="Q1699">
            <v>0</v>
          </cell>
          <cell r="R1699">
            <v>0</v>
          </cell>
          <cell r="S1699">
            <v>0</v>
          </cell>
          <cell r="T1699">
            <v>0</v>
          </cell>
          <cell r="U1699">
            <v>0</v>
          </cell>
          <cell r="V1699">
            <v>0</v>
          </cell>
          <cell r="W1699">
            <v>0</v>
          </cell>
          <cell r="X1699">
            <v>0</v>
          </cell>
          <cell r="Y1699">
            <v>3200</v>
          </cell>
          <cell r="Z1699">
            <v>0</v>
          </cell>
          <cell r="AA1699">
            <v>0</v>
          </cell>
          <cell r="AB1699">
            <v>3200</v>
          </cell>
          <cell r="AC1699">
            <v>0</v>
          </cell>
          <cell r="AD1699">
            <v>0</v>
          </cell>
          <cell r="AE1699">
            <v>0</v>
          </cell>
          <cell r="AF1699">
            <v>0</v>
          </cell>
          <cell r="AG1699">
            <v>0</v>
          </cell>
          <cell r="AH1699">
            <v>0</v>
          </cell>
          <cell r="AI1699">
            <v>0</v>
          </cell>
          <cell r="AJ1699">
            <v>0</v>
          </cell>
          <cell r="AK1699">
            <v>0</v>
          </cell>
          <cell r="AL1699">
            <v>0</v>
          </cell>
          <cell r="AM1699">
            <v>0</v>
          </cell>
          <cell r="AN1699">
            <v>0</v>
          </cell>
          <cell r="AO1699">
            <v>0</v>
          </cell>
          <cell r="AP1699">
            <v>0</v>
          </cell>
          <cell r="AQ1699">
            <v>0</v>
          </cell>
          <cell r="AR1699">
            <v>0</v>
          </cell>
          <cell r="AS1699" t="e">
            <v>#REF!</v>
          </cell>
          <cell r="AU1699" t="str">
            <v/>
          </cell>
          <cell r="AV1699" t="str">
            <v/>
          </cell>
          <cell r="AW1699">
            <v>0</v>
          </cell>
          <cell r="AX1699">
            <v>0</v>
          </cell>
          <cell r="AY1699">
            <v>0</v>
          </cell>
          <cell r="AZ1699">
            <v>0</v>
          </cell>
          <cell r="BA1699">
            <v>0</v>
          </cell>
          <cell r="BB1699">
            <v>2000000</v>
          </cell>
          <cell r="BC1699">
            <v>0</v>
          </cell>
          <cell r="BD1699">
            <v>0</v>
          </cell>
          <cell r="BE1699">
            <v>0</v>
          </cell>
          <cell r="BF1699">
            <v>2000000</v>
          </cell>
          <cell r="BG1699" t="str">
            <v/>
          </cell>
          <cell r="BH1699" t="str">
            <v/>
          </cell>
        </row>
        <row r="1700">
          <cell r="A1700" t="str">
            <v>4071-004</v>
          </cell>
          <cell r="B1700" t="str">
            <v xml:space="preserve">CL-CBIANA KIMBERLY                                </v>
          </cell>
          <cell r="C1700">
            <v>0</v>
          </cell>
          <cell r="D1700">
            <v>506708</v>
          </cell>
          <cell r="E1700">
            <v>0</v>
          </cell>
          <cell r="F1700">
            <v>506708</v>
          </cell>
          <cell r="G1700">
            <v>0</v>
          </cell>
          <cell r="H1700">
            <v>0</v>
          </cell>
          <cell r="I1700">
            <v>506708</v>
          </cell>
          <cell r="J1700">
            <v>506708</v>
          </cell>
          <cell r="K1700">
            <v>506708</v>
          </cell>
          <cell r="L1700">
            <v>506708</v>
          </cell>
          <cell r="M1700">
            <v>506708</v>
          </cell>
          <cell r="N1700">
            <v>506708</v>
          </cell>
          <cell r="O1700">
            <v>4053664</v>
          </cell>
          <cell r="P1700">
            <v>21600</v>
          </cell>
          <cell r="Q1700">
            <v>117462</v>
          </cell>
          <cell r="R1700">
            <v>1312</v>
          </cell>
          <cell r="S1700">
            <v>33692</v>
          </cell>
          <cell r="T1700">
            <v>29628</v>
          </cell>
          <cell r="U1700">
            <v>36420</v>
          </cell>
          <cell r="V1700">
            <v>113330</v>
          </cell>
          <cell r="W1700">
            <v>134212</v>
          </cell>
          <cell r="X1700">
            <v>81203</v>
          </cell>
          <cell r="Y1700">
            <v>111702</v>
          </cell>
          <cell r="Z1700">
            <v>168136</v>
          </cell>
          <cell r="AA1700">
            <v>153421</v>
          </cell>
          <cell r="AB1700">
            <v>1002118</v>
          </cell>
          <cell r="AC1700">
            <v>0</v>
          </cell>
          <cell r="AD1700">
            <v>0</v>
          </cell>
          <cell r="AE1700">
            <v>0</v>
          </cell>
          <cell r="AF1700">
            <v>0</v>
          </cell>
          <cell r="AG1700">
            <v>0</v>
          </cell>
          <cell r="AH1700">
            <v>0</v>
          </cell>
          <cell r="AI1700">
            <v>0</v>
          </cell>
          <cell r="AJ1700">
            <v>0</v>
          </cell>
          <cell r="AK1700">
            <v>0</v>
          </cell>
          <cell r="AL1700">
            <v>0</v>
          </cell>
          <cell r="AM1700">
            <v>0</v>
          </cell>
          <cell r="AN1700">
            <v>0</v>
          </cell>
          <cell r="AO1700">
            <v>1097131</v>
          </cell>
          <cell r="AP1700">
            <v>0</v>
          </cell>
          <cell r="AQ1700">
            <v>0</v>
          </cell>
          <cell r="AR1700">
            <v>0</v>
          </cell>
          <cell r="AS1700" t="e">
            <v>#REF!</v>
          </cell>
          <cell r="AU1700">
            <v>860015753</v>
          </cell>
          <cell r="AV1700" t="str">
            <v xml:space="preserve">COLOMBIANA KIMBERLY COLPAPEL S.A.       </v>
          </cell>
          <cell r="AW1700">
            <v>0</v>
          </cell>
          <cell r="AX1700">
            <v>0</v>
          </cell>
          <cell r="AY1700">
            <v>1953020</v>
          </cell>
          <cell r="AZ1700">
            <v>5058311</v>
          </cell>
          <cell r="BA1700">
            <v>7011331</v>
          </cell>
          <cell r="BB1700">
            <v>0</v>
          </cell>
          <cell r="BC1700">
            <v>0</v>
          </cell>
          <cell r="BD1700">
            <v>338952</v>
          </cell>
          <cell r="BE1700">
            <v>178949</v>
          </cell>
          <cell r="BF1700">
            <v>517901</v>
          </cell>
          <cell r="BG1700" t="str">
            <v/>
          </cell>
          <cell r="BH1700">
            <v>0.24721289184303386</v>
          </cell>
        </row>
        <row r="1701">
          <cell r="A1701" t="str">
            <v>4071-005</v>
          </cell>
          <cell r="B1701" t="str">
            <v xml:space="preserve">CL-HOTEL TORRE CALI SA                            </v>
          </cell>
          <cell r="C1701">
            <v>3175640</v>
          </cell>
          <cell r="D1701">
            <v>3175640</v>
          </cell>
          <cell r="E1701">
            <v>3175640</v>
          </cell>
          <cell r="F1701">
            <v>3175640</v>
          </cell>
          <cell r="G1701">
            <v>3175640</v>
          </cell>
          <cell r="H1701">
            <v>3175640</v>
          </cell>
          <cell r="I1701">
            <v>3175640</v>
          </cell>
          <cell r="J1701">
            <v>3237250</v>
          </cell>
          <cell r="K1701">
            <v>3219729</v>
          </cell>
          <cell r="L1701">
            <v>3237250</v>
          </cell>
          <cell r="M1701">
            <v>3237250</v>
          </cell>
          <cell r="N1701">
            <v>3237250</v>
          </cell>
          <cell r="O1701">
            <v>38398209</v>
          </cell>
          <cell r="P1701">
            <v>2996850</v>
          </cell>
          <cell r="Q1701">
            <v>3760896</v>
          </cell>
          <cell r="R1701">
            <v>2200152</v>
          </cell>
          <cell r="S1701">
            <v>2054522.22</v>
          </cell>
          <cell r="T1701">
            <v>2418492</v>
          </cell>
          <cell r="U1701">
            <v>2717494</v>
          </cell>
          <cell r="V1701">
            <v>2840672</v>
          </cell>
          <cell r="W1701">
            <v>3086025</v>
          </cell>
          <cell r="X1701">
            <v>2782647</v>
          </cell>
          <cell r="Y1701">
            <v>3935732</v>
          </cell>
          <cell r="Z1701">
            <v>3315958</v>
          </cell>
          <cell r="AA1701">
            <v>3154301</v>
          </cell>
          <cell r="AB1701">
            <v>35263741.219999999</v>
          </cell>
          <cell r="AC1701">
            <v>0</v>
          </cell>
          <cell r="AD1701">
            <v>0</v>
          </cell>
          <cell r="AE1701">
            <v>0</v>
          </cell>
          <cell r="AF1701">
            <v>0</v>
          </cell>
          <cell r="AG1701">
            <v>0</v>
          </cell>
          <cell r="AH1701">
            <v>0</v>
          </cell>
          <cell r="AI1701">
            <v>0</v>
          </cell>
          <cell r="AJ1701">
            <v>0</v>
          </cell>
          <cell r="AK1701">
            <v>0</v>
          </cell>
          <cell r="AL1701">
            <v>0</v>
          </cell>
          <cell r="AM1701">
            <v>0</v>
          </cell>
          <cell r="AN1701">
            <v>0</v>
          </cell>
          <cell r="AO1701">
            <v>12164110</v>
          </cell>
          <cell r="AP1701">
            <v>0</v>
          </cell>
          <cell r="AQ1701">
            <v>0</v>
          </cell>
          <cell r="AR1701">
            <v>0</v>
          </cell>
          <cell r="AS1701" t="e">
            <v>#REF!</v>
          </cell>
          <cell r="AU1701">
            <v>900444474</v>
          </cell>
          <cell r="AV1701" t="str">
            <v xml:space="preserve">HOTEL TC SAS                            </v>
          </cell>
          <cell r="AW1701">
            <v>0</v>
          </cell>
          <cell r="AX1701">
            <v>0</v>
          </cell>
          <cell r="AY1701">
            <v>0</v>
          </cell>
          <cell r="AZ1701">
            <v>9300000</v>
          </cell>
          <cell r="BA1701">
            <v>9300000</v>
          </cell>
          <cell r="BB1701">
            <v>0</v>
          </cell>
          <cell r="BC1701">
            <v>0</v>
          </cell>
          <cell r="BD1701">
            <v>0</v>
          </cell>
          <cell r="BE1701">
            <v>925680</v>
          </cell>
          <cell r="BF1701">
            <v>925680</v>
          </cell>
          <cell r="BG1701" t="str">
            <v/>
          </cell>
          <cell r="BH1701">
            <v>0.91836942759491724</v>
          </cell>
        </row>
        <row r="1702">
          <cell r="A1702" t="str">
            <v>4071-006</v>
          </cell>
          <cell r="B1702" t="str">
            <v xml:space="preserve">CL-WHITNEY-POLITECNICO                            </v>
          </cell>
          <cell r="C1702">
            <v>239082</v>
          </cell>
          <cell r="D1702">
            <v>239082</v>
          </cell>
          <cell r="E1702">
            <v>234784</v>
          </cell>
          <cell r="F1702">
            <v>234787</v>
          </cell>
          <cell r="G1702">
            <v>234784</v>
          </cell>
          <cell r="H1702">
            <v>234784</v>
          </cell>
          <cell r="I1702">
            <v>234784</v>
          </cell>
          <cell r="J1702">
            <v>234784</v>
          </cell>
          <cell r="K1702">
            <v>234784</v>
          </cell>
          <cell r="L1702">
            <v>234784</v>
          </cell>
          <cell r="M1702">
            <v>234784</v>
          </cell>
          <cell r="N1702">
            <v>234784</v>
          </cell>
          <cell r="O1702">
            <v>2826007</v>
          </cell>
          <cell r="P1702">
            <v>224573</v>
          </cell>
          <cell r="Q1702">
            <v>74277</v>
          </cell>
          <cell r="R1702">
            <v>66496</v>
          </cell>
          <cell r="S1702">
            <v>61768.67</v>
          </cell>
          <cell r="T1702">
            <v>3810</v>
          </cell>
          <cell r="U1702">
            <v>72865</v>
          </cell>
          <cell r="V1702">
            <v>135430</v>
          </cell>
          <cell r="W1702">
            <v>67002</v>
          </cell>
          <cell r="X1702">
            <v>112813</v>
          </cell>
          <cell r="Y1702">
            <v>119599</v>
          </cell>
          <cell r="Z1702">
            <v>169736</v>
          </cell>
          <cell r="AA1702">
            <v>117880</v>
          </cell>
          <cell r="AB1702">
            <v>1226249.67</v>
          </cell>
          <cell r="AC1702">
            <v>0</v>
          </cell>
          <cell r="AD1702">
            <v>0</v>
          </cell>
          <cell r="AE1702">
            <v>0</v>
          </cell>
          <cell r="AF1702">
            <v>0</v>
          </cell>
          <cell r="AG1702">
            <v>0</v>
          </cell>
          <cell r="AH1702">
            <v>0</v>
          </cell>
          <cell r="AI1702">
            <v>0</v>
          </cell>
          <cell r="AJ1702">
            <v>0</v>
          </cell>
          <cell r="AK1702">
            <v>0</v>
          </cell>
          <cell r="AL1702">
            <v>0</v>
          </cell>
          <cell r="AM1702">
            <v>0</v>
          </cell>
          <cell r="AN1702">
            <v>0</v>
          </cell>
          <cell r="AO1702">
            <v>0</v>
          </cell>
          <cell r="AP1702">
            <v>0</v>
          </cell>
          <cell r="AQ1702">
            <v>0</v>
          </cell>
          <cell r="AR1702">
            <v>0</v>
          </cell>
          <cell r="AS1702" t="e">
            <v>#REF!</v>
          </cell>
          <cell r="AU1702">
            <v>860078643</v>
          </cell>
          <cell r="AV1702" t="str">
            <v xml:space="preserve">POLITECNICO GRANCOLOMBIANO              </v>
          </cell>
          <cell r="AW1702">
            <v>0</v>
          </cell>
          <cell r="AX1702">
            <v>0</v>
          </cell>
          <cell r="AY1702">
            <v>0</v>
          </cell>
          <cell r="AZ1702">
            <v>0</v>
          </cell>
          <cell r="BA1702">
            <v>0</v>
          </cell>
          <cell r="BB1702">
            <v>0</v>
          </cell>
          <cell r="BC1702">
            <v>0</v>
          </cell>
          <cell r="BD1702">
            <v>0</v>
          </cell>
          <cell r="BE1702">
            <v>0</v>
          </cell>
          <cell r="BF1702">
            <v>0</v>
          </cell>
          <cell r="BG1702" t="str">
            <v/>
          </cell>
          <cell r="BH1702">
            <v>0.43391600586976603</v>
          </cell>
        </row>
        <row r="1703">
          <cell r="A1703" t="str">
            <v>4071-007</v>
          </cell>
          <cell r="B1703" t="str">
            <v xml:space="preserve">CL-CONSEJO SUPUERIOR DE L                         </v>
          </cell>
          <cell r="C1703">
            <v>0</v>
          </cell>
          <cell r="D1703">
            <v>0</v>
          </cell>
          <cell r="E1703">
            <v>0</v>
          </cell>
          <cell r="F1703">
            <v>0</v>
          </cell>
          <cell r="G1703">
            <v>0</v>
          </cell>
          <cell r="H1703">
            <v>2667000</v>
          </cell>
          <cell r="I1703">
            <v>1726000</v>
          </cell>
          <cell r="J1703">
            <v>2670000</v>
          </cell>
          <cell r="K1703">
            <v>0</v>
          </cell>
          <cell r="L1703">
            <v>0</v>
          </cell>
          <cell r="M1703">
            <v>0</v>
          </cell>
          <cell r="N1703">
            <v>0</v>
          </cell>
          <cell r="O1703">
            <v>7063000</v>
          </cell>
          <cell r="P1703">
            <v>0</v>
          </cell>
          <cell r="Q1703">
            <v>0</v>
          </cell>
          <cell r="R1703">
            <v>0</v>
          </cell>
          <cell r="S1703">
            <v>0</v>
          </cell>
          <cell r="T1703">
            <v>167905</v>
          </cell>
          <cell r="U1703">
            <v>2831816</v>
          </cell>
          <cell r="V1703">
            <v>1695755</v>
          </cell>
          <cell r="W1703">
            <v>1019928</v>
          </cell>
          <cell r="X1703">
            <v>87484</v>
          </cell>
          <cell r="Y1703">
            <v>2898</v>
          </cell>
          <cell r="Z1703">
            <v>0</v>
          </cell>
          <cell r="AA1703">
            <v>0</v>
          </cell>
          <cell r="AB1703">
            <v>5805786</v>
          </cell>
          <cell r="AC1703">
            <v>0</v>
          </cell>
          <cell r="AD1703">
            <v>0</v>
          </cell>
          <cell r="AE1703">
            <v>0</v>
          </cell>
          <cell r="AF1703">
            <v>0</v>
          </cell>
          <cell r="AG1703">
            <v>0</v>
          </cell>
          <cell r="AH1703">
            <v>0</v>
          </cell>
          <cell r="AI1703">
            <v>0</v>
          </cell>
          <cell r="AJ1703">
            <v>0</v>
          </cell>
          <cell r="AK1703">
            <v>0</v>
          </cell>
          <cell r="AL1703">
            <v>0</v>
          </cell>
          <cell r="AM1703">
            <v>0</v>
          </cell>
          <cell r="AN1703">
            <v>0</v>
          </cell>
          <cell r="AO1703">
            <v>0</v>
          </cell>
          <cell r="AP1703">
            <v>0</v>
          </cell>
          <cell r="AQ1703">
            <v>0</v>
          </cell>
          <cell r="AR1703">
            <v>0</v>
          </cell>
          <cell r="AS1703" t="e">
            <v>#REF!</v>
          </cell>
          <cell r="AU1703" t="str">
            <v/>
          </cell>
          <cell r="AV1703" t="str">
            <v/>
          </cell>
          <cell r="AW1703">
            <v>0</v>
          </cell>
          <cell r="AX1703">
            <v>0</v>
          </cell>
          <cell r="AY1703">
            <v>0</v>
          </cell>
          <cell r="AZ1703">
            <v>0</v>
          </cell>
          <cell r="BA1703">
            <v>0</v>
          </cell>
          <cell r="BB1703">
            <v>0</v>
          </cell>
          <cell r="BC1703">
            <v>0</v>
          </cell>
          <cell r="BD1703">
            <v>0</v>
          </cell>
          <cell r="BE1703">
            <v>0</v>
          </cell>
          <cell r="BF1703">
            <v>0</v>
          </cell>
          <cell r="BG1703" t="str">
            <v/>
          </cell>
          <cell r="BH1703">
            <v>0.82199999999999995</v>
          </cell>
        </row>
        <row r="1704">
          <cell r="A1704" t="str">
            <v>4071-008</v>
          </cell>
          <cell r="B1704" t="str">
            <v xml:space="preserve">YUMBO-CONSEJO SUPERIOR DE                         </v>
          </cell>
          <cell r="C1704">
            <v>0</v>
          </cell>
          <cell r="D1704">
            <v>0</v>
          </cell>
          <cell r="E1704">
            <v>0</v>
          </cell>
          <cell r="F1704">
            <v>0</v>
          </cell>
          <cell r="G1704">
            <v>0</v>
          </cell>
          <cell r="H1704">
            <v>0</v>
          </cell>
          <cell r="I1704">
            <v>0</v>
          </cell>
          <cell r="J1704">
            <v>0</v>
          </cell>
          <cell r="K1704">
            <v>0</v>
          </cell>
          <cell r="L1704">
            <v>0</v>
          </cell>
          <cell r="M1704">
            <v>0</v>
          </cell>
          <cell r="N1704">
            <v>0</v>
          </cell>
          <cell r="O1704">
            <v>0</v>
          </cell>
          <cell r="P1704">
            <v>0</v>
          </cell>
          <cell r="Q1704">
            <v>0</v>
          </cell>
          <cell r="R1704">
            <v>0</v>
          </cell>
          <cell r="S1704">
            <v>0</v>
          </cell>
          <cell r="T1704">
            <v>15172</v>
          </cell>
          <cell r="U1704">
            <v>0</v>
          </cell>
          <cell r="V1704">
            <v>0</v>
          </cell>
          <cell r="W1704">
            <v>0</v>
          </cell>
          <cell r="X1704">
            <v>0</v>
          </cell>
          <cell r="Y1704">
            <v>0</v>
          </cell>
          <cell r="Z1704">
            <v>0</v>
          </cell>
          <cell r="AA1704">
            <v>0</v>
          </cell>
          <cell r="AB1704">
            <v>15172</v>
          </cell>
          <cell r="AC1704">
            <v>0</v>
          </cell>
          <cell r="AD1704">
            <v>0</v>
          </cell>
          <cell r="AE1704">
            <v>0</v>
          </cell>
          <cell r="AF1704">
            <v>0</v>
          </cell>
          <cell r="AG1704">
            <v>0</v>
          </cell>
          <cell r="AH1704">
            <v>0</v>
          </cell>
          <cell r="AI1704">
            <v>0</v>
          </cell>
          <cell r="AJ1704">
            <v>0</v>
          </cell>
          <cell r="AK1704">
            <v>0</v>
          </cell>
          <cell r="AL1704">
            <v>0</v>
          </cell>
          <cell r="AM1704">
            <v>0</v>
          </cell>
          <cell r="AN1704">
            <v>0</v>
          </cell>
          <cell r="AO1704">
            <v>0</v>
          </cell>
          <cell r="AP1704">
            <v>0</v>
          </cell>
          <cell r="AQ1704">
            <v>0</v>
          </cell>
          <cell r="AR1704">
            <v>0</v>
          </cell>
          <cell r="AS1704" t="e">
            <v>#REF!</v>
          </cell>
          <cell r="AU1704" t="str">
            <v/>
          </cell>
          <cell r="AV1704" t="str">
            <v/>
          </cell>
          <cell r="AW1704">
            <v>0</v>
          </cell>
          <cell r="AX1704">
            <v>0</v>
          </cell>
          <cell r="AY1704">
            <v>0</v>
          </cell>
          <cell r="AZ1704">
            <v>0</v>
          </cell>
          <cell r="BA1704">
            <v>0</v>
          </cell>
          <cell r="BB1704">
            <v>0</v>
          </cell>
          <cell r="BC1704">
            <v>0</v>
          </cell>
          <cell r="BD1704">
            <v>0</v>
          </cell>
          <cell r="BE1704">
            <v>0</v>
          </cell>
          <cell r="BF1704">
            <v>0</v>
          </cell>
          <cell r="BG1704" t="str">
            <v/>
          </cell>
          <cell r="BH1704" t="str">
            <v/>
          </cell>
        </row>
        <row r="1705">
          <cell r="A1705" t="str">
            <v>4071-009</v>
          </cell>
          <cell r="B1705" t="str">
            <v xml:space="preserve">JAMUNDI-CONSEJO SUPERIOR                          </v>
          </cell>
          <cell r="C1705">
            <v>0</v>
          </cell>
          <cell r="D1705">
            <v>0</v>
          </cell>
          <cell r="E1705">
            <v>0</v>
          </cell>
          <cell r="F1705">
            <v>0</v>
          </cell>
          <cell r="G1705">
            <v>0</v>
          </cell>
          <cell r="H1705">
            <v>0</v>
          </cell>
          <cell r="I1705">
            <v>517500</v>
          </cell>
          <cell r="J1705">
            <v>0</v>
          </cell>
          <cell r="K1705">
            <v>0</v>
          </cell>
          <cell r="L1705">
            <v>0</v>
          </cell>
          <cell r="M1705">
            <v>0</v>
          </cell>
          <cell r="N1705">
            <v>0</v>
          </cell>
          <cell r="O1705">
            <v>517500</v>
          </cell>
          <cell r="P1705">
            <v>0</v>
          </cell>
          <cell r="Q1705">
            <v>0</v>
          </cell>
          <cell r="R1705">
            <v>0</v>
          </cell>
          <cell r="S1705">
            <v>0</v>
          </cell>
          <cell r="T1705">
            <v>15172</v>
          </cell>
          <cell r="U1705">
            <v>137998</v>
          </cell>
          <cell r="V1705">
            <v>444589</v>
          </cell>
          <cell r="W1705">
            <v>61060</v>
          </cell>
          <cell r="X1705">
            <v>26400</v>
          </cell>
          <cell r="Y1705">
            <v>0</v>
          </cell>
          <cell r="Z1705">
            <v>0</v>
          </cell>
          <cell r="AA1705">
            <v>0</v>
          </cell>
          <cell r="AB1705">
            <v>685219</v>
          </cell>
          <cell r="AC1705">
            <v>0</v>
          </cell>
          <cell r="AD1705">
            <v>0</v>
          </cell>
          <cell r="AE1705">
            <v>0</v>
          </cell>
          <cell r="AF1705">
            <v>0</v>
          </cell>
          <cell r="AG1705">
            <v>0</v>
          </cell>
          <cell r="AH1705">
            <v>0</v>
          </cell>
          <cell r="AI1705">
            <v>0</v>
          </cell>
          <cell r="AJ1705">
            <v>0</v>
          </cell>
          <cell r="AK1705">
            <v>0</v>
          </cell>
          <cell r="AL1705">
            <v>0</v>
          </cell>
          <cell r="AM1705">
            <v>0</v>
          </cell>
          <cell r="AN1705">
            <v>0</v>
          </cell>
          <cell r="AO1705">
            <v>0</v>
          </cell>
          <cell r="AP1705">
            <v>0</v>
          </cell>
          <cell r="AQ1705">
            <v>0</v>
          </cell>
          <cell r="AR1705">
            <v>0</v>
          </cell>
          <cell r="AS1705" t="e">
            <v>#REF!</v>
          </cell>
          <cell r="AU1705" t="str">
            <v/>
          </cell>
          <cell r="AV1705" t="str">
            <v/>
          </cell>
          <cell r="AW1705">
            <v>0</v>
          </cell>
          <cell r="AX1705">
            <v>0</v>
          </cell>
          <cell r="AY1705">
            <v>0</v>
          </cell>
          <cell r="AZ1705">
            <v>0</v>
          </cell>
          <cell r="BA1705">
            <v>0</v>
          </cell>
          <cell r="BB1705">
            <v>0</v>
          </cell>
          <cell r="BC1705">
            <v>0</v>
          </cell>
          <cell r="BD1705">
            <v>0</v>
          </cell>
          <cell r="BE1705">
            <v>0</v>
          </cell>
          <cell r="BF1705">
            <v>0</v>
          </cell>
          <cell r="BG1705" t="str">
            <v/>
          </cell>
          <cell r="BH1705">
            <v>1.3240946859903382</v>
          </cell>
        </row>
        <row r="1706">
          <cell r="A1706" t="str">
            <v>4071-010</v>
          </cell>
          <cell r="B1706" t="str">
            <v xml:space="preserve">CERRITO-CONSEJO SUPERIOR                          </v>
          </cell>
          <cell r="C1706">
            <v>0</v>
          </cell>
          <cell r="D1706">
            <v>0</v>
          </cell>
          <cell r="E1706">
            <v>0</v>
          </cell>
          <cell r="F1706">
            <v>0</v>
          </cell>
          <cell r="G1706">
            <v>0</v>
          </cell>
          <cell r="H1706">
            <v>0</v>
          </cell>
          <cell r="I1706">
            <v>0</v>
          </cell>
          <cell r="J1706">
            <v>0</v>
          </cell>
          <cell r="K1706">
            <v>0</v>
          </cell>
          <cell r="L1706">
            <v>0</v>
          </cell>
          <cell r="M1706">
            <v>0</v>
          </cell>
          <cell r="N1706">
            <v>0</v>
          </cell>
          <cell r="O1706">
            <v>0</v>
          </cell>
          <cell r="P1706">
            <v>0</v>
          </cell>
          <cell r="Q1706">
            <v>0</v>
          </cell>
          <cell r="R1706">
            <v>0</v>
          </cell>
          <cell r="S1706">
            <v>0</v>
          </cell>
          <cell r="T1706">
            <v>15172</v>
          </cell>
          <cell r="U1706">
            <v>0</v>
          </cell>
          <cell r="V1706">
            <v>0</v>
          </cell>
          <cell r="W1706">
            <v>0</v>
          </cell>
          <cell r="X1706">
            <v>0</v>
          </cell>
          <cell r="Y1706">
            <v>0</v>
          </cell>
          <cell r="Z1706">
            <v>0</v>
          </cell>
          <cell r="AA1706">
            <v>0</v>
          </cell>
          <cell r="AB1706">
            <v>15172</v>
          </cell>
          <cell r="AC1706">
            <v>0</v>
          </cell>
          <cell r="AD1706">
            <v>0</v>
          </cell>
          <cell r="AE1706">
            <v>0</v>
          </cell>
          <cell r="AF1706">
            <v>0</v>
          </cell>
          <cell r="AG1706">
            <v>0</v>
          </cell>
          <cell r="AH1706">
            <v>0</v>
          </cell>
          <cell r="AI1706">
            <v>0</v>
          </cell>
          <cell r="AJ1706">
            <v>0</v>
          </cell>
          <cell r="AK1706">
            <v>0</v>
          </cell>
          <cell r="AL1706">
            <v>0</v>
          </cell>
          <cell r="AM1706">
            <v>0</v>
          </cell>
          <cell r="AN1706">
            <v>0</v>
          </cell>
          <cell r="AO1706">
            <v>0</v>
          </cell>
          <cell r="AP1706">
            <v>0</v>
          </cell>
          <cell r="AQ1706">
            <v>0</v>
          </cell>
          <cell r="AR1706">
            <v>0</v>
          </cell>
          <cell r="AS1706" t="e">
            <v>#REF!</v>
          </cell>
          <cell r="AU1706" t="str">
            <v/>
          </cell>
          <cell r="AV1706" t="str">
            <v/>
          </cell>
          <cell r="AW1706">
            <v>0</v>
          </cell>
          <cell r="AX1706">
            <v>0</v>
          </cell>
          <cell r="AY1706">
            <v>0</v>
          </cell>
          <cell r="AZ1706">
            <v>0</v>
          </cell>
          <cell r="BA1706">
            <v>0</v>
          </cell>
          <cell r="BB1706">
            <v>0</v>
          </cell>
          <cell r="BC1706">
            <v>0</v>
          </cell>
          <cell r="BD1706">
            <v>0</v>
          </cell>
          <cell r="BE1706">
            <v>0</v>
          </cell>
          <cell r="BF1706">
            <v>0</v>
          </cell>
          <cell r="BG1706" t="str">
            <v/>
          </cell>
          <cell r="BH1706" t="str">
            <v/>
          </cell>
        </row>
        <row r="1707">
          <cell r="A1707" t="str">
            <v>4071-011</v>
          </cell>
          <cell r="B1707" t="str">
            <v xml:space="preserve">FLORIDA-CONSEJO SUPERIOR                          </v>
          </cell>
          <cell r="C1707">
            <v>0</v>
          </cell>
          <cell r="D1707">
            <v>0</v>
          </cell>
          <cell r="E1707">
            <v>0</v>
          </cell>
          <cell r="F1707">
            <v>0</v>
          </cell>
          <cell r="G1707">
            <v>0</v>
          </cell>
          <cell r="H1707">
            <v>0</v>
          </cell>
          <cell r="I1707">
            <v>0</v>
          </cell>
          <cell r="J1707">
            <v>0</v>
          </cell>
          <cell r="K1707">
            <v>0</v>
          </cell>
          <cell r="L1707">
            <v>0</v>
          </cell>
          <cell r="M1707">
            <v>0</v>
          </cell>
          <cell r="N1707">
            <v>0</v>
          </cell>
          <cell r="O1707">
            <v>0</v>
          </cell>
          <cell r="P1707">
            <v>0</v>
          </cell>
          <cell r="Q1707">
            <v>0</v>
          </cell>
          <cell r="R1707">
            <v>0</v>
          </cell>
          <cell r="S1707">
            <v>0</v>
          </cell>
          <cell r="T1707">
            <v>15172</v>
          </cell>
          <cell r="U1707">
            <v>0</v>
          </cell>
          <cell r="V1707">
            <v>0</v>
          </cell>
          <cell r="W1707">
            <v>0</v>
          </cell>
          <cell r="X1707">
            <v>0</v>
          </cell>
          <cell r="Y1707">
            <v>0</v>
          </cell>
          <cell r="Z1707">
            <v>0</v>
          </cell>
          <cell r="AA1707">
            <v>0</v>
          </cell>
          <cell r="AB1707">
            <v>15172</v>
          </cell>
          <cell r="AC1707">
            <v>0</v>
          </cell>
          <cell r="AD1707">
            <v>0</v>
          </cell>
          <cell r="AE1707">
            <v>0</v>
          </cell>
          <cell r="AF1707">
            <v>0</v>
          </cell>
          <cell r="AG1707">
            <v>0</v>
          </cell>
          <cell r="AH1707">
            <v>0</v>
          </cell>
          <cell r="AI1707">
            <v>0</v>
          </cell>
          <cell r="AJ1707">
            <v>0</v>
          </cell>
          <cell r="AK1707">
            <v>0</v>
          </cell>
          <cell r="AL1707">
            <v>0</v>
          </cell>
          <cell r="AM1707">
            <v>0</v>
          </cell>
          <cell r="AN1707">
            <v>0</v>
          </cell>
          <cell r="AO1707">
            <v>0</v>
          </cell>
          <cell r="AP1707">
            <v>0</v>
          </cell>
          <cell r="AQ1707">
            <v>0</v>
          </cell>
          <cell r="AR1707">
            <v>0</v>
          </cell>
          <cell r="AS1707" t="e">
            <v>#REF!</v>
          </cell>
          <cell r="AU1707" t="str">
            <v/>
          </cell>
          <cell r="AV1707" t="str">
            <v/>
          </cell>
          <cell r="AW1707">
            <v>0</v>
          </cell>
          <cell r="AX1707">
            <v>0</v>
          </cell>
          <cell r="AY1707">
            <v>0</v>
          </cell>
          <cell r="AZ1707">
            <v>0</v>
          </cell>
          <cell r="BA1707">
            <v>0</v>
          </cell>
          <cell r="BB1707">
            <v>0</v>
          </cell>
          <cell r="BC1707">
            <v>0</v>
          </cell>
          <cell r="BD1707">
            <v>0</v>
          </cell>
          <cell r="BE1707">
            <v>0</v>
          </cell>
          <cell r="BF1707">
            <v>0</v>
          </cell>
          <cell r="BG1707" t="str">
            <v/>
          </cell>
          <cell r="BH1707" t="str">
            <v/>
          </cell>
        </row>
        <row r="1708">
          <cell r="A1708" t="str">
            <v>4071-012</v>
          </cell>
          <cell r="B1708" t="str">
            <v xml:space="preserve">PALMIRA-CONSEJO SUPERIOR                          </v>
          </cell>
          <cell r="C1708">
            <v>0</v>
          </cell>
          <cell r="D1708">
            <v>0</v>
          </cell>
          <cell r="E1708">
            <v>0</v>
          </cell>
          <cell r="F1708">
            <v>0</v>
          </cell>
          <cell r="G1708">
            <v>0</v>
          </cell>
          <cell r="H1708">
            <v>150000</v>
          </cell>
          <cell r="I1708">
            <v>1745000</v>
          </cell>
          <cell r="J1708">
            <v>0</v>
          </cell>
          <cell r="K1708">
            <v>0</v>
          </cell>
          <cell r="L1708">
            <v>0</v>
          </cell>
          <cell r="M1708">
            <v>0</v>
          </cell>
          <cell r="N1708">
            <v>0</v>
          </cell>
          <cell r="O1708">
            <v>1895000</v>
          </cell>
          <cell r="P1708">
            <v>0</v>
          </cell>
          <cell r="Q1708">
            <v>0</v>
          </cell>
          <cell r="R1708">
            <v>0</v>
          </cell>
          <cell r="S1708">
            <v>0</v>
          </cell>
          <cell r="T1708">
            <v>15172</v>
          </cell>
          <cell r="U1708">
            <v>434694</v>
          </cell>
          <cell r="V1708">
            <v>402732</v>
          </cell>
          <cell r="W1708">
            <v>223919</v>
          </cell>
          <cell r="X1708">
            <v>2132</v>
          </cell>
          <cell r="Y1708">
            <v>0</v>
          </cell>
          <cell r="Z1708">
            <v>0</v>
          </cell>
          <cell r="AA1708">
            <v>0</v>
          </cell>
          <cell r="AB1708">
            <v>1078649</v>
          </cell>
          <cell r="AC1708">
            <v>0</v>
          </cell>
          <cell r="AD1708">
            <v>0</v>
          </cell>
          <cell r="AE1708">
            <v>0</v>
          </cell>
          <cell r="AF1708">
            <v>0</v>
          </cell>
          <cell r="AG1708">
            <v>0</v>
          </cell>
          <cell r="AH1708">
            <v>0</v>
          </cell>
          <cell r="AI1708">
            <v>0</v>
          </cell>
          <cell r="AJ1708">
            <v>0</v>
          </cell>
          <cell r="AK1708">
            <v>0</v>
          </cell>
          <cell r="AL1708">
            <v>0</v>
          </cell>
          <cell r="AM1708">
            <v>0</v>
          </cell>
          <cell r="AN1708">
            <v>0</v>
          </cell>
          <cell r="AO1708">
            <v>0</v>
          </cell>
          <cell r="AP1708">
            <v>0</v>
          </cell>
          <cell r="AQ1708">
            <v>0</v>
          </cell>
          <cell r="AR1708">
            <v>0</v>
          </cell>
          <cell r="AS1708" t="e">
            <v>#REF!</v>
          </cell>
          <cell r="AU1708" t="str">
            <v/>
          </cell>
          <cell r="AV1708" t="str">
            <v/>
          </cell>
          <cell r="AW1708">
            <v>0</v>
          </cell>
          <cell r="AX1708">
            <v>0</v>
          </cell>
          <cell r="AY1708">
            <v>0</v>
          </cell>
          <cell r="AZ1708">
            <v>0</v>
          </cell>
          <cell r="BA1708">
            <v>0</v>
          </cell>
          <cell r="BB1708">
            <v>0</v>
          </cell>
          <cell r="BC1708">
            <v>0</v>
          </cell>
          <cell r="BD1708">
            <v>0</v>
          </cell>
          <cell r="BE1708">
            <v>0</v>
          </cell>
          <cell r="BF1708">
            <v>0</v>
          </cell>
          <cell r="BG1708" t="str">
            <v/>
          </cell>
          <cell r="BH1708">
            <v>0.56920791556728234</v>
          </cell>
        </row>
        <row r="1709">
          <cell r="A1709" t="str">
            <v>4071-013</v>
          </cell>
          <cell r="B1709" t="str">
            <v xml:space="preserve">B/VENTURA-CONSEJO SUPERIO                         </v>
          </cell>
          <cell r="C1709">
            <v>0</v>
          </cell>
          <cell r="D1709">
            <v>0</v>
          </cell>
          <cell r="E1709">
            <v>0</v>
          </cell>
          <cell r="F1709">
            <v>0</v>
          </cell>
          <cell r="G1709">
            <v>0</v>
          </cell>
          <cell r="H1709">
            <v>620000</v>
          </cell>
          <cell r="I1709">
            <v>0</v>
          </cell>
          <cell r="J1709">
            <v>0</v>
          </cell>
          <cell r="K1709">
            <v>0</v>
          </cell>
          <cell r="L1709">
            <v>0</v>
          </cell>
          <cell r="M1709">
            <v>0</v>
          </cell>
          <cell r="N1709">
            <v>0</v>
          </cell>
          <cell r="O1709">
            <v>620000</v>
          </cell>
          <cell r="P1709">
            <v>0</v>
          </cell>
          <cell r="Q1709">
            <v>0</v>
          </cell>
          <cell r="R1709">
            <v>0</v>
          </cell>
          <cell r="S1709">
            <v>0</v>
          </cell>
          <cell r="T1709">
            <v>15172</v>
          </cell>
          <cell r="U1709">
            <v>559647</v>
          </cell>
          <cell r="V1709">
            <v>32660</v>
          </cell>
          <cell r="W1709">
            <v>0</v>
          </cell>
          <cell r="X1709">
            <v>0</v>
          </cell>
          <cell r="Y1709">
            <v>0</v>
          </cell>
          <cell r="Z1709">
            <v>0</v>
          </cell>
          <cell r="AA1709">
            <v>0</v>
          </cell>
          <cell r="AB1709">
            <v>607479</v>
          </cell>
          <cell r="AC1709">
            <v>0</v>
          </cell>
          <cell r="AD1709">
            <v>0</v>
          </cell>
          <cell r="AE1709">
            <v>0</v>
          </cell>
          <cell r="AF1709">
            <v>0</v>
          </cell>
          <cell r="AG1709">
            <v>0</v>
          </cell>
          <cell r="AH1709">
            <v>0</v>
          </cell>
          <cell r="AI1709">
            <v>0</v>
          </cell>
          <cell r="AJ1709">
            <v>0</v>
          </cell>
          <cell r="AK1709">
            <v>0</v>
          </cell>
          <cell r="AL1709">
            <v>0</v>
          </cell>
          <cell r="AM1709">
            <v>0</v>
          </cell>
          <cell r="AN1709">
            <v>0</v>
          </cell>
          <cell r="AO1709">
            <v>0</v>
          </cell>
          <cell r="AP1709">
            <v>0</v>
          </cell>
          <cell r="AQ1709">
            <v>0</v>
          </cell>
          <cell r="AR1709">
            <v>0</v>
          </cell>
          <cell r="AS1709" t="e">
            <v>#REF!</v>
          </cell>
          <cell r="AU1709" t="str">
            <v/>
          </cell>
          <cell r="AV1709" t="str">
            <v/>
          </cell>
          <cell r="AW1709">
            <v>0</v>
          </cell>
          <cell r="AX1709">
            <v>0</v>
          </cell>
          <cell r="AY1709">
            <v>0</v>
          </cell>
          <cell r="AZ1709">
            <v>0</v>
          </cell>
          <cell r="BA1709">
            <v>0</v>
          </cell>
          <cell r="BB1709">
            <v>0</v>
          </cell>
          <cell r="BC1709">
            <v>0</v>
          </cell>
          <cell r="BD1709">
            <v>0</v>
          </cell>
          <cell r="BE1709">
            <v>0</v>
          </cell>
          <cell r="BF1709">
            <v>0</v>
          </cell>
          <cell r="BG1709" t="str">
            <v/>
          </cell>
          <cell r="BH1709">
            <v>0.97980483870967738</v>
          </cell>
        </row>
        <row r="1710">
          <cell r="A1710" t="str">
            <v>4071-014</v>
          </cell>
          <cell r="B1710" t="str">
            <v xml:space="preserve">CARTAGO-CONSEJO SUPERIOR                          </v>
          </cell>
          <cell r="C1710">
            <v>0</v>
          </cell>
          <cell r="D1710">
            <v>0</v>
          </cell>
          <cell r="E1710">
            <v>0</v>
          </cell>
          <cell r="F1710">
            <v>0</v>
          </cell>
          <cell r="G1710">
            <v>0</v>
          </cell>
          <cell r="H1710">
            <v>0</v>
          </cell>
          <cell r="I1710">
            <v>128500</v>
          </cell>
          <cell r="J1710">
            <v>333500</v>
          </cell>
          <cell r="K1710">
            <v>0</v>
          </cell>
          <cell r="L1710">
            <v>0</v>
          </cell>
          <cell r="M1710">
            <v>0</v>
          </cell>
          <cell r="N1710">
            <v>0</v>
          </cell>
          <cell r="O1710">
            <v>462000</v>
          </cell>
          <cell r="P1710">
            <v>0</v>
          </cell>
          <cell r="Q1710">
            <v>0</v>
          </cell>
          <cell r="R1710">
            <v>0</v>
          </cell>
          <cell r="S1710">
            <v>0</v>
          </cell>
          <cell r="T1710">
            <v>15172</v>
          </cell>
          <cell r="U1710">
            <v>195998</v>
          </cell>
          <cell r="V1710">
            <v>282000</v>
          </cell>
          <cell r="W1710">
            <v>391186</v>
          </cell>
          <cell r="X1710">
            <v>49232</v>
          </cell>
          <cell r="Y1710">
            <v>5800</v>
          </cell>
          <cell r="Z1710">
            <v>0</v>
          </cell>
          <cell r="AA1710">
            <v>0</v>
          </cell>
          <cell r="AB1710">
            <v>939388</v>
          </cell>
          <cell r="AC1710">
            <v>0</v>
          </cell>
          <cell r="AD1710">
            <v>0</v>
          </cell>
          <cell r="AE1710">
            <v>0</v>
          </cell>
          <cell r="AF1710">
            <v>0</v>
          </cell>
          <cell r="AG1710">
            <v>0</v>
          </cell>
          <cell r="AH1710">
            <v>0</v>
          </cell>
          <cell r="AI1710">
            <v>0</v>
          </cell>
          <cell r="AJ1710">
            <v>0</v>
          </cell>
          <cell r="AK1710">
            <v>0</v>
          </cell>
          <cell r="AL1710">
            <v>0</v>
          </cell>
          <cell r="AM1710">
            <v>0</v>
          </cell>
          <cell r="AN1710">
            <v>0</v>
          </cell>
          <cell r="AO1710">
            <v>0</v>
          </cell>
          <cell r="AP1710">
            <v>0</v>
          </cell>
          <cell r="AQ1710">
            <v>0</v>
          </cell>
          <cell r="AR1710">
            <v>0</v>
          </cell>
          <cell r="AS1710" t="e">
            <v>#REF!</v>
          </cell>
          <cell r="AU1710" t="str">
            <v/>
          </cell>
          <cell r="AV1710" t="str">
            <v/>
          </cell>
          <cell r="AW1710">
            <v>0</v>
          </cell>
          <cell r="AX1710">
            <v>0</v>
          </cell>
          <cell r="AY1710">
            <v>0</v>
          </cell>
          <cell r="AZ1710">
            <v>0</v>
          </cell>
          <cell r="BA1710">
            <v>0</v>
          </cell>
          <cell r="BB1710">
            <v>0</v>
          </cell>
          <cell r="BC1710">
            <v>0</v>
          </cell>
          <cell r="BD1710">
            <v>0</v>
          </cell>
          <cell r="BE1710">
            <v>0</v>
          </cell>
          <cell r="BF1710">
            <v>0</v>
          </cell>
          <cell r="BG1710" t="str">
            <v/>
          </cell>
          <cell r="BH1710">
            <v>2.0333073593073592</v>
          </cell>
        </row>
        <row r="1711">
          <cell r="A1711" t="str">
            <v>4071-015</v>
          </cell>
          <cell r="B1711" t="str">
            <v xml:space="preserve">BUGA-CONSEJO SUPERIOR DE                          </v>
          </cell>
          <cell r="C1711">
            <v>0</v>
          </cell>
          <cell r="D1711">
            <v>0</v>
          </cell>
          <cell r="E1711">
            <v>0</v>
          </cell>
          <cell r="F1711">
            <v>0</v>
          </cell>
          <cell r="G1711">
            <v>0</v>
          </cell>
          <cell r="H1711">
            <v>121500</v>
          </cell>
          <cell r="I1711">
            <v>1584000</v>
          </cell>
          <cell r="J1711">
            <v>908500</v>
          </cell>
          <cell r="K1711">
            <v>0</v>
          </cell>
          <cell r="L1711">
            <v>0</v>
          </cell>
          <cell r="M1711">
            <v>0</v>
          </cell>
          <cell r="N1711">
            <v>0</v>
          </cell>
          <cell r="O1711">
            <v>2614000</v>
          </cell>
          <cell r="P1711">
            <v>0</v>
          </cell>
          <cell r="Q1711">
            <v>0</v>
          </cell>
          <cell r="R1711">
            <v>0</v>
          </cell>
          <cell r="S1711">
            <v>0</v>
          </cell>
          <cell r="T1711">
            <v>15172</v>
          </cell>
          <cell r="U1711">
            <v>413744</v>
          </cell>
          <cell r="V1711">
            <v>196324</v>
          </cell>
          <cell r="W1711">
            <v>410024</v>
          </cell>
          <cell r="X1711">
            <v>62756</v>
          </cell>
          <cell r="Y1711">
            <v>3623</v>
          </cell>
          <cell r="Z1711">
            <v>0</v>
          </cell>
          <cell r="AA1711">
            <v>0</v>
          </cell>
          <cell r="AB1711">
            <v>1101643</v>
          </cell>
          <cell r="AC1711">
            <v>0</v>
          </cell>
          <cell r="AD1711">
            <v>0</v>
          </cell>
          <cell r="AE1711">
            <v>0</v>
          </cell>
          <cell r="AF1711">
            <v>0</v>
          </cell>
          <cell r="AG1711">
            <v>0</v>
          </cell>
          <cell r="AH1711">
            <v>0</v>
          </cell>
          <cell r="AI1711">
            <v>0</v>
          </cell>
          <cell r="AJ1711">
            <v>0</v>
          </cell>
          <cell r="AK1711">
            <v>0</v>
          </cell>
          <cell r="AL1711">
            <v>0</v>
          </cell>
          <cell r="AM1711">
            <v>0</v>
          </cell>
          <cell r="AN1711">
            <v>0</v>
          </cell>
          <cell r="AO1711">
            <v>0</v>
          </cell>
          <cell r="AP1711">
            <v>0</v>
          </cell>
          <cell r="AQ1711">
            <v>0</v>
          </cell>
          <cell r="AR1711">
            <v>0</v>
          </cell>
          <cell r="AS1711" t="e">
            <v>#REF!</v>
          </cell>
          <cell r="AU1711" t="str">
            <v/>
          </cell>
          <cell r="AV1711" t="str">
            <v/>
          </cell>
          <cell r="AW1711">
            <v>0</v>
          </cell>
          <cell r="AX1711">
            <v>0</v>
          </cell>
          <cell r="AY1711">
            <v>0</v>
          </cell>
          <cell r="AZ1711">
            <v>0</v>
          </cell>
          <cell r="BA1711">
            <v>0</v>
          </cell>
          <cell r="BB1711">
            <v>0</v>
          </cell>
          <cell r="BC1711">
            <v>0</v>
          </cell>
          <cell r="BD1711">
            <v>0</v>
          </cell>
          <cell r="BE1711">
            <v>0</v>
          </cell>
          <cell r="BF1711">
            <v>0</v>
          </cell>
          <cell r="BG1711" t="str">
            <v/>
          </cell>
          <cell r="BH1711">
            <v>0.42143955623565416</v>
          </cell>
        </row>
        <row r="1712">
          <cell r="A1712" t="str">
            <v>4071-016</v>
          </cell>
          <cell r="B1712" t="str">
            <v xml:space="preserve">ROLDANILLO-CONSEJO SUPERI                         </v>
          </cell>
          <cell r="C1712">
            <v>0</v>
          </cell>
          <cell r="D1712">
            <v>0</v>
          </cell>
          <cell r="E1712">
            <v>0</v>
          </cell>
          <cell r="F1712">
            <v>0</v>
          </cell>
          <cell r="G1712">
            <v>0</v>
          </cell>
          <cell r="H1712">
            <v>0</v>
          </cell>
          <cell r="I1712">
            <v>0</v>
          </cell>
          <cell r="J1712">
            <v>0</v>
          </cell>
          <cell r="K1712">
            <v>0</v>
          </cell>
          <cell r="L1712">
            <v>0</v>
          </cell>
          <cell r="M1712">
            <v>0</v>
          </cell>
          <cell r="N1712">
            <v>0</v>
          </cell>
          <cell r="O1712">
            <v>0</v>
          </cell>
          <cell r="P1712">
            <v>0</v>
          </cell>
          <cell r="Q1712">
            <v>0</v>
          </cell>
          <cell r="R1712">
            <v>0</v>
          </cell>
          <cell r="S1712">
            <v>0</v>
          </cell>
          <cell r="T1712">
            <v>15172</v>
          </cell>
          <cell r="U1712">
            <v>0</v>
          </cell>
          <cell r="V1712">
            <v>0</v>
          </cell>
          <cell r="W1712">
            <v>0</v>
          </cell>
          <cell r="X1712">
            <v>0</v>
          </cell>
          <cell r="Y1712">
            <v>0</v>
          </cell>
          <cell r="Z1712">
            <v>0</v>
          </cell>
          <cell r="AA1712">
            <v>0</v>
          </cell>
          <cell r="AB1712">
            <v>15172</v>
          </cell>
          <cell r="AC1712">
            <v>0</v>
          </cell>
          <cell r="AD1712">
            <v>0</v>
          </cell>
          <cell r="AE1712">
            <v>0</v>
          </cell>
          <cell r="AF1712">
            <v>0</v>
          </cell>
          <cell r="AG1712">
            <v>0</v>
          </cell>
          <cell r="AH1712">
            <v>0</v>
          </cell>
          <cell r="AI1712">
            <v>0</v>
          </cell>
          <cell r="AJ1712">
            <v>0</v>
          </cell>
          <cell r="AK1712">
            <v>0</v>
          </cell>
          <cell r="AL1712">
            <v>0</v>
          </cell>
          <cell r="AM1712">
            <v>0</v>
          </cell>
          <cell r="AN1712">
            <v>0</v>
          </cell>
          <cell r="AO1712">
            <v>0</v>
          </cell>
          <cell r="AP1712">
            <v>0</v>
          </cell>
          <cell r="AQ1712">
            <v>0</v>
          </cell>
          <cell r="AR1712">
            <v>0</v>
          </cell>
          <cell r="AS1712" t="e">
            <v>#REF!</v>
          </cell>
          <cell r="AU1712" t="str">
            <v/>
          </cell>
          <cell r="AV1712" t="str">
            <v/>
          </cell>
          <cell r="AW1712">
            <v>0</v>
          </cell>
          <cell r="AX1712">
            <v>0</v>
          </cell>
          <cell r="AY1712">
            <v>0</v>
          </cell>
          <cell r="AZ1712">
            <v>0</v>
          </cell>
          <cell r="BA1712">
            <v>0</v>
          </cell>
          <cell r="BB1712">
            <v>0</v>
          </cell>
          <cell r="BC1712">
            <v>0</v>
          </cell>
          <cell r="BD1712">
            <v>0</v>
          </cell>
          <cell r="BE1712">
            <v>0</v>
          </cell>
          <cell r="BF1712">
            <v>0</v>
          </cell>
          <cell r="BG1712" t="str">
            <v/>
          </cell>
          <cell r="BH1712" t="str">
            <v/>
          </cell>
        </row>
        <row r="1713">
          <cell r="A1713" t="str">
            <v>4071-017</v>
          </cell>
          <cell r="B1713" t="str">
            <v xml:space="preserve">TULUA-CONSEJO SUPERIOR DE                         </v>
          </cell>
          <cell r="C1713">
            <v>0</v>
          </cell>
          <cell r="D1713">
            <v>0</v>
          </cell>
          <cell r="E1713">
            <v>0</v>
          </cell>
          <cell r="F1713">
            <v>0</v>
          </cell>
          <cell r="G1713">
            <v>0</v>
          </cell>
          <cell r="H1713">
            <v>402000</v>
          </cell>
          <cell r="I1713">
            <v>0</v>
          </cell>
          <cell r="J1713">
            <v>73000</v>
          </cell>
          <cell r="K1713">
            <v>0</v>
          </cell>
          <cell r="L1713">
            <v>0</v>
          </cell>
          <cell r="M1713">
            <v>0</v>
          </cell>
          <cell r="N1713">
            <v>0</v>
          </cell>
          <cell r="O1713">
            <v>475000</v>
          </cell>
          <cell r="P1713">
            <v>0</v>
          </cell>
          <cell r="Q1713">
            <v>0</v>
          </cell>
          <cell r="R1713">
            <v>0</v>
          </cell>
          <cell r="S1713">
            <v>0</v>
          </cell>
          <cell r="T1713">
            <v>15172</v>
          </cell>
          <cell r="U1713">
            <v>203998</v>
          </cell>
          <cell r="V1713">
            <v>0</v>
          </cell>
          <cell r="W1713">
            <v>68337</v>
          </cell>
          <cell r="X1713">
            <v>1422</v>
          </cell>
          <cell r="Y1713">
            <v>0</v>
          </cell>
          <cell r="Z1713">
            <v>0</v>
          </cell>
          <cell r="AA1713">
            <v>0</v>
          </cell>
          <cell r="AB1713">
            <v>288929</v>
          </cell>
          <cell r="AC1713">
            <v>0</v>
          </cell>
          <cell r="AD1713">
            <v>0</v>
          </cell>
          <cell r="AE1713">
            <v>0</v>
          </cell>
          <cell r="AF1713">
            <v>0</v>
          </cell>
          <cell r="AG1713">
            <v>0</v>
          </cell>
          <cell r="AH1713">
            <v>0</v>
          </cell>
          <cell r="AI1713">
            <v>0</v>
          </cell>
          <cell r="AJ1713">
            <v>0</v>
          </cell>
          <cell r="AK1713">
            <v>0</v>
          </cell>
          <cell r="AL1713">
            <v>0</v>
          </cell>
          <cell r="AM1713">
            <v>0</v>
          </cell>
          <cell r="AN1713">
            <v>0</v>
          </cell>
          <cell r="AO1713">
            <v>0</v>
          </cell>
          <cell r="AP1713">
            <v>0</v>
          </cell>
          <cell r="AQ1713">
            <v>0</v>
          </cell>
          <cell r="AR1713">
            <v>0</v>
          </cell>
          <cell r="AS1713" t="e">
            <v>#REF!</v>
          </cell>
          <cell r="AU1713" t="str">
            <v/>
          </cell>
          <cell r="AV1713" t="str">
            <v/>
          </cell>
          <cell r="AW1713">
            <v>0</v>
          </cell>
          <cell r="AX1713">
            <v>0</v>
          </cell>
          <cell r="AY1713">
            <v>0</v>
          </cell>
          <cell r="AZ1713">
            <v>0</v>
          </cell>
          <cell r="BA1713">
            <v>0</v>
          </cell>
          <cell r="BB1713">
            <v>0</v>
          </cell>
          <cell r="BC1713">
            <v>0</v>
          </cell>
          <cell r="BD1713">
            <v>0</v>
          </cell>
          <cell r="BE1713">
            <v>0</v>
          </cell>
          <cell r="BF1713">
            <v>0</v>
          </cell>
          <cell r="BG1713" t="str">
            <v/>
          </cell>
          <cell r="BH1713">
            <v>0.60827157894736839</v>
          </cell>
        </row>
        <row r="1714">
          <cell r="A1714" t="str">
            <v>4071-018</v>
          </cell>
          <cell r="B1714" t="str">
            <v xml:space="preserve">CL-CONSEJO SUPERIOR DE LA                         </v>
          </cell>
          <cell r="C1714">
            <v>0</v>
          </cell>
          <cell r="D1714">
            <v>0</v>
          </cell>
          <cell r="E1714">
            <v>0</v>
          </cell>
          <cell r="F1714">
            <v>0</v>
          </cell>
          <cell r="G1714">
            <v>0</v>
          </cell>
          <cell r="H1714">
            <v>0</v>
          </cell>
          <cell r="I1714">
            <v>0</v>
          </cell>
          <cell r="J1714">
            <v>0</v>
          </cell>
          <cell r="K1714">
            <v>0</v>
          </cell>
          <cell r="L1714">
            <v>0</v>
          </cell>
          <cell r="M1714">
            <v>0</v>
          </cell>
          <cell r="N1714">
            <v>0</v>
          </cell>
          <cell r="O1714">
            <v>0</v>
          </cell>
          <cell r="P1714">
            <v>0</v>
          </cell>
          <cell r="Q1714">
            <v>0</v>
          </cell>
          <cell r="R1714">
            <v>0</v>
          </cell>
          <cell r="S1714">
            <v>0</v>
          </cell>
          <cell r="T1714">
            <v>15177</v>
          </cell>
          <cell r="U1714">
            <v>0</v>
          </cell>
          <cell r="V1714">
            <v>0</v>
          </cell>
          <cell r="W1714">
            <v>0</v>
          </cell>
          <cell r="X1714">
            <v>0</v>
          </cell>
          <cell r="Y1714">
            <v>0</v>
          </cell>
          <cell r="Z1714">
            <v>0</v>
          </cell>
          <cell r="AA1714">
            <v>0</v>
          </cell>
          <cell r="AB1714">
            <v>15177</v>
          </cell>
          <cell r="AC1714">
            <v>0</v>
          </cell>
          <cell r="AD1714">
            <v>0</v>
          </cell>
          <cell r="AE1714">
            <v>0</v>
          </cell>
          <cell r="AF1714">
            <v>0</v>
          </cell>
          <cell r="AG1714">
            <v>0</v>
          </cell>
          <cell r="AH1714">
            <v>0</v>
          </cell>
          <cell r="AI1714">
            <v>0</v>
          </cell>
          <cell r="AJ1714">
            <v>0</v>
          </cell>
          <cell r="AK1714">
            <v>0</v>
          </cell>
          <cell r="AL1714">
            <v>0</v>
          </cell>
          <cell r="AM1714">
            <v>0</v>
          </cell>
          <cell r="AN1714">
            <v>0</v>
          </cell>
          <cell r="AO1714">
            <v>0</v>
          </cell>
          <cell r="AP1714">
            <v>0</v>
          </cell>
          <cell r="AQ1714">
            <v>0</v>
          </cell>
          <cell r="AR1714">
            <v>0</v>
          </cell>
          <cell r="AS1714" t="e">
            <v>#REF!</v>
          </cell>
          <cell r="AU1714" t="str">
            <v/>
          </cell>
          <cell r="AV1714" t="str">
            <v/>
          </cell>
          <cell r="AW1714">
            <v>0</v>
          </cell>
          <cell r="AX1714">
            <v>0</v>
          </cell>
          <cell r="AY1714">
            <v>0</v>
          </cell>
          <cell r="AZ1714">
            <v>0</v>
          </cell>
          <cell r="BA1714">
            <v>0</v>
          </cell>
          <cell r="BB1714">
            <v>0</v>
          </cell>
          <cell r="BC1714">
            <v>0</v>
          </cell>
          <cell r="BD1714">
            <v>0</v>
          </cell>
          <cell r="BE1714">
            <v>0</v>
          </cell>
          <cell r="BF1714">
            <v>0</v>
          </cell>
          <cell r="BG1714" t="str">
            <v/>
          </cell>
          <cell r="BH1714" t="str">
            <v/>
          </cell>
        </row>
        <row r="1715">
          <cell r="A1715" t="str">
            <v>4071-019</v>
          </cell>
          <cell r="B1715" t="str">
            <v xml:space="preserve">CL-LA NACION CONSEJO SUP.                         </v>
          </cell>
          <cell r="C1715">
            <v>0</v>
          </cell>
          <cell r="D1715">
            <v>0</v>
          </cell>
          <cell r="E1715">
            <v>0</v>
          </cell>
          <cell r="F1715">
            <v>0</v>
          </cell>
          <cell r="G1715">
            <v>0</v>
          </cell>
          <cell r="H1715">
            <v>0</v>
          </cell>
          <cell r="I1715">
            <v>0</v>
          </cell>
          <cell r="J1715">
            <v>0</v>
          </cell>
          <cell r="K1715">
            <v>9700000</v>
          </cell>
          <cell r="L1715">
            <v>9700000</v>
          </cell>
          <cell r="M1715">
            <v>9700000</v>
          </cell>
          <cell r="N1715">
            <v>25856450</v>
          </cell>
          <cell r="O1715">
            <v>54956450</v>
          </cell>
          <cell r="P1715">
            <v>0</v>
          </cell>
          <cell r="Q1715">
            <v>0</v>
          </cell>
          <cell r="R1715">
            <v>0</v>
          </cell>
          <cell r="S1715">
            <v>0</v>
          </cell>
          <cell r="T1715">
            <v>0</v>
          </cell>
          <cell r="U1715">
            <v>0</v>
          </cell>
          <cell r="V1715">
            <v>0</v>
          </cell>
          <cell r="W1715">
            <v>229968</v>
          </cell>
          <cell r="X1715">
            <v>3804773</v>
          </cell>
          <cell r="Y1715">
            <v>2459458</v>
          </cell>
          <cell r="Z1715">
            <v>9006012</v>
          </cell>
          <cell r="AA1715">
            <v>3906626</v>
          </cell>
          <cell r="AB1715">
            <v>19406837</v>
          </cell>
          <cell r="AC1715">
            <v>0</v>
          </cell>
          <cell r="AD1715">
            <v>0</v>
          </cell>
          <cell r="AE1715">
            <v>0</v>
          </cell>
          <cell r="AF1715">
            <v>0</v>
          </cell>
          <cell r="AG1715">
            <v>0</v>
          </cell>
          <cell r="AH1715">
            <v>0</v>
          </cell>
          <cell r="AI1715">
            <v>0</v>
          </cell>
          <cell r="AJ1715">
            <v>0</v>
          </cell>
          <cell r="AK1715">
            <v>0</v>
          </cell>
          <cell r="AL1715">
            <v>0</v>
          </cell>
          <cell r="AM1715">
            <v>0</v>
          </cell>
          <cell r="AN1715">
            <v>0</v>
          </cell>
          <cell r="AO1715">
            <v>0</v>
          </cell>
          <cell r="AP1715">
            <v>0</v>
          </cell>
          <cell r="AQ1715">
            <v>0</v>
          </cell>
          <cell r="AR1715">
            <v>0</v>
          </cell>
          <cell r="AS1715" t="e">
            <v>#REF!</v>
          </cell>
          <cell r="AU1715" t="str">
            <v/>
          </cell>
          <cell r="AV1715" t="str">
            <v/>
          </cell>
          <cell r="AW1715">
            <v>0</v>
          </cell>
          <cell r="AX1715">
            <v>0</v>
          </cell>
          <cell r="AY1715">
            <v>0</v>
          </cell>
          <cell r="AZ1715">
            <v>0</v>
          </cell>
          <cell r="BA1715">
            <v>0</v>
          </cell>
          <cell r="BB1715">
            <v>0</v>
          </cell>
          <cell r="BC1715">
            <v>0</v>
          </cell>
          <cell r="BD1715">
            <v>0</v>
          </cell>
          <cell r="BE1715">
            <v>0</v>
          </cell>
          <cell r="BF1715">
            <v>0</v>
          </cell>
          <cell r="BG1715" t="str">
            <v/>
          </cell>
          <cell r="BH1715">
            <v>0.35313119752094613</v>
          </cell>
        </row>
        <row r="1716">
          <cell r="A1716" t="str">
            <v>4081-011</v>
          </cell>
          <cell r="B1716" t="str">
            <v xml:space="preserve">CL-TORRE CALI PLAZA HOTEL                         </v>
          </cell>
          <cell r="C1716">
            <v>0</v>
          </cell>
          <cell r="D1716">
            <v>0</v>
          </cell>
          <cell r="E1716">
            <v>0</v>
          </cell>
          <cell r="F1716">
            <v>0</v>
          </cell>
          <cell r="G1716">
            <v>0</v>
          </cell>
          <cell r="H1716">
            <v>0</v>
          </cell>
          <cell r="I1716">
            <v>0</v>
          </cell>
          <cell r="J1716">
            <v>0</v>
          </cell>
          <cell r="K1716">
            <v>0</v>
          </cell>
          <cell r="L1716">
            <v>0</v>
          </cell>
          <cell r="M1716">
            <v>0</v>
          </cell>
          <cell r="N1716">
            <v>0</v>
          </cell>
          <cell r="O1716">
            <v>0</v>
          </cell>
          <cell r="P1716">
            <v>0</v>
          </cell>
          <cell r="Q1716">
            <v>0</v>
          </cell>
          <cell r="R1716">
            <v>0</v>
          </cell>
          <cell r="S1716">
            <v>0</v>
          </cell>
          <cell r="T1716">
            <v>0</v>
          </cell>
          <cell r="U1716">
            <v>0</v>
          </cell>
          <cell r="V1716">
            <v>0</v>
          </cell>
          <cell r="W1716">
            <v>0</v>
          </cell>
          <cell r="X1716">
            <v>0</v>
          </cell>
          <cell r="Y1716">
            <v>0</v>
          </cell>
          <cell r="Z1716">
            <v>0</v>
          </cell>
          <cell r="AA1716">
            <v>0</v>
          </cell>
          <cell r="AB1716">
            <v>0</v>
          </cell>
          <cell r="AC1716">
            <v>0</v>
          </cell>
          <cell r="AD1716">
            <v>0</v>
          </cell>
          <cell r="AE1716">
            <v>0</v>
          </cell>
          <cell r="AF1716">
            <v>0</v>
          </cell>
          <cell r="AG1716">
            <v>0</v>
          </cell>
          <cell r="AH1716">
            <v>0</v>
          </cell>
          <cell r="AI1716">
            <v>0</v>
          </cell>
          <cell r="AJ1716">
            <v>0</v>
          </cell>
          <cell r="AK1716">
            <v>0</v>
          </cell>
          <cell r="AL1716">
            <v>0</v>
          </cell>
          <cell r="AM1716">
            <v>0</v>
          </cell>
          <cell r="AN1716">
            <v>0</v>
          </cell>
          <cell r="AO1716">
            <v>0</v>
          </cell>
          <cell r="AP1716">
            <v>0</v>
          </cell>
          <cell r="AQ1716">
            <v>0</v>
          </cell>
          <cell r="AR1716">
            <v>0</v>
          </cell>
          <cell r="AS1716" t="e">
            <v>#REF!</v>
          </cell>
          <cell r="AU1716" t="str">
            <v/>
          </cell>
          <cell r="AV1716" t="str">
            <v/>
          </cell>
          <cell r="AW1716">
            <v>0</v>
          </cell>
          <cell r="AX1716">
            <v>0</v>
          </cell>
          <cell r="AY1716">
            <v>0</v>
          </cell>
          <cell r="AZ1716">
            <v>746480</v>
          </cell>
          <cell r="BA1716">
            <v>746480</v>
          </cell>
          <cell r="BB1716">
            <v>0</v>
          </cell>
          <cell r="BC1716">
            <v>0</v>
          </cell>
          <cell r="BD1716">
            <v>0</v>
          </cell>
          <cell r="BE1716">
            <v>398000</v>
          </cell>
          <cell r="BF1716">
            <v>398000</v>
          </cell>
          <cell r="BG1716" t="str">
            <v/>
          </cell>
          <cell r="BH1716" t="str">
            <v/>
          </cell>
        </row>
        <row r="1717">
          <cell r="A1717" t="str">
            <v>4081-012</v>
          </cell>
          <cell r="B1717" t="str">
            <v xml:space="preserve">CL-TORRE CALI PLAZA HOTEL                         </v>
          </cell>
          <cell r="C1717">
            <v>0</v>
          </cell>
          <cell r="D1717">
            <v>0</v>
          </cell>
          <cell r="E1717">
            <v>0</v>
          </cell>
          <cell r="F1717">
            <v>0</v>
          </cell>
          <cell r="G1717">
            <v>0</v>
          </cell>
          <cell r="H1717">
            <v>0</v>
          </cell>
          <cell r="I1717">
            <v>0</v>
          </cell>
          <cell r="J1717">
            <v>0</v>
          </cell>
          <cell r="K1717">
            <v>0</v>
          </cell>
          <cell r="L1717">
            <v>0</v>
          </cell>
          <cell r="M1717">
            <v>0</v>
          </cell>
          <cell r="N1717">
            <v>0</v>
          </cell>
          <cell r="O1717">
            <v>0</v>
          </cell>
          <cell r="P1717">
            <v>0</v>
          </cell>
          <cell r="Q1717">
            <v>0</v>
          </cell>
          <cell r="R1717">
            <v>0</v>
          </cell>
          <cell r="S1717">
            <v>0</v>
          </cell>
          <cell r="T1717">
            <v>0</v>
          </cell>
          <cell r="U1717">
            <v>0</v>
          </cell>
          <cell r="V1717">
            <v>0</v>
          </cell>
          <cell r="W1717">
            <v>0</v>
          </cell>
          <cell r="X1717">
            <v>0</v>
          </cell>
          <cell r="Y1717">
            <v>0</v>
          </cell>
          <cell r="Z1717">
            <v>0</v>
          </cell>
          <cell r="AA1717">
            <v>0</v>
          </cell>
          <cell r="AB1717">
            <v>0</v>
          </cell>
          <cell r="AC1717">
            <v>0</v>
          </cell>
          <cell r="AD1717">
            <v>0</v>
          </cell>
          <cell r="AE1717">
            <v>0</v>
          </cell>
          <cell r="AF1717">
            <v>0</v>
          </cell>
          <cell r="AG1717">
            <v>0</v>
          </cell>
          <cell r="AH1717">
            <v>0</v>
          </cell>
          <cell r="AI1717">
            <v>0</v>
          </cell>
          <cell r="AJ1717">
            <v>0</v>
          </cell>
          <cell r="AK1717">
            <v>0</v>
          </cell>
          <cell r="AL1717">
            <v>0</v>
          </cell>
          <cell r="AM1717">
            <v>0</v>
          </cell>
          <cell r="AN1717">
            <v>0</v>
          </cell>
          <cell r="AO1717">
            <v>0</v>
          </cell>
          <cell r="AP1717">
            <v>0</v>
          </cell>
          <cell r="AQ1717">
            <v>0</v>
          </cell>
          <cell r="AR1717">
            <v>0</v>
          </cell>
          <cell r="AS1717" t="e">
            <v>#REF!</v>
          </cell>
          <cell r="AU1717" t="str">
            <v/>
          </cell>
          <cell r="AV1717" t="str">
            <v/>
          </cell>
          <cell r="AW1717">
            <v>0</v>
          </cell>
          <cell r="AX1717">
            <v>0</v>
          </cell>
          <cell r="AY1717">
            <v>0</v>
          </cell>
          <cell r="AZ1717">
            <v>276920</v>
          </cell>
          <cell r="BA1717">
            <v>276920</v>
          </cell>
          <cell r="BB1717">
            <v>0</v>
          </cell>
          <cell r="BC1717">
            <v>0</v>
          </cell>
          <cell r="BD1717">
            <v>0</v>
          </cell>
          <cell r="BE1717">
            <v>0</v>
          </cell>
          <cell r="BF1717">
            <v>0</v>
          </cell>
          <cell r="BG1717" t="str">
            <v/>
          </cell>
          <cell r="BH1717" t="str">
            <v/>
          </cell>
        </row>
        <row r="1718">
          <cell r="A1718" t="str">
            <v>4081-014</v>
          </cell>
          <cell r="B1718" t="str">
            <v xml:space="preserve">CL-KIMBERLY  COLPAPEL                             </v>
          </cell>
          <cell r="C1718">
            <v>0</v>
          </cell>
          <cell r="D1718">
            <v>0</v>
          </cell>
          <cell r="E1718">
            <v>0</v>
          </cell>
          <cell r="F1718">
            <v>0</v>
          </cell>
          <cell r="G1718">
            <v>0</v>
          </cell>
          <cell r="H1718">
            <v>0</v>
          </cell>
          <cell r="I1718">
            <v>0</v>
          </cell>
          <cell r="J1718">
            <v>0</v>
          </cell>
          <cell r="K1718">
            <v>0</v>
          </cell>
          <cell r="L1718">
            <v>0</v>
          </cell>
          <cell r="M1718">
            <v>0</v>
          </cell>
          <cell r="N1718">
            <v>0</v>
          </cell>
          <cell r="O1718">
            <v>0</v>
          </cell>
          <cell r="P1718">
            <v>0</v>
          </cell>
          <cell r="Q1718">
            <v>0</v>
          </cell>
          <cell r="R1718">
            <v>0</v>
          </cell>
          <cell r="S1718">
            <v>0</v>
          </cell>
          <cell r="T1718">
            <v>0</v>
          </cell>
          <cell r="U1718">
            <v>0</v>
          </cell>
          <cell r="V1718">
            <v>0</v>
          </cell>
          <cell r="W1718">
            <v>0</v>
          </cell>
          <cell r="X1718">
            <v>0</v>
          </cell>
          <cell r="Y1718">
            <v>0</v>
          </cell>
          <cell r="Z1718">
            <v>0</v>
          </cell>
          <cell r="AA1718">
            <v>0</v>
          </cell>
          <cell r="AB1718">
            <v>0</v>
          </cell>
          <cell r="AC1718">
            <v>0</v>
          </cell>
          <cell r="AD1718">
            <v>0</v>
          </cell>
          <cell r="AE1718">
            <v>0</v>
          </cell>
          <cell r="AF1718">
            <v>0</v>
          </cell>
          <cell r="AG1718">
            <v>0</v>
          </cell>
          <cell r="AH1718">
            <v>0</v>
          </cell>
          <cell r="AI1718">
            <v>0</v>
          </cell>
          <cell r="AJ1718">
            <v>0</v>
          </cell>
          <cell r="AK1718">
            <v>0</v>
          </cell>
          <cell r="AL1718">
            <v>0</v>
          </cell>
          <cell r="AM1718">
            <v>0</v>
          </cell>
          <cell r="AN1718">
            <v>0</v>
          </cell>
          <cell r="AO1718">
            <v>0</v>
          </cell>
          <cell r="AP1718">
            <v>0</v>
          </cell>
          <cell r="AQ1718">
            <v>0</v>
          </cell>
          <cell r="AR1718">
            <v>0</v>
          </cell>
          <cell r="AS1718" t="e">
            <v>#REF!</v>
          </cell>
          <cell r="AU1718">
            <v>860015753</v>
          </cell>
          <cell r="AV1718" t="str">
            <v xml:space="preserve">COLOMBIANA KIMBERLY COLPAPEL S.A.       </v>
          </cell>
          <cell r="AW1718">
            <v>0</v>
          </cell>
          <cell r="AX1718">
            <v>0</v>
          </cell>
          <cell r="AY1718">
            <v>0</v>
          </cell>
          <cell r="AZ1718">
            <v>0</v>
          </cell>
          <cell r="BA1718">
            <v>0</v>
          </cell>
          <cell r="BB1718">
            <v>0</v>
          </cell>
          <cell r="BC1718">
            <v>0</v>
          </cell>
          <cell r="BD1718">
            <v>0</v>
          </cell>
          <cell r="BE1718">
            <v>251470</v>
          </cell>
          <cell r="BF1718">
            <v>251470</v>
          </cell>
          <cell r="BG1718" t="str">
            <v/>
          </cell>
          <cell r="BH1718" t="str">
            <v/>
          </cell>
        </row>
        <row r="1719">
          <cell r="A1719" t="str">
            <v>4081-015</v>
          </cell>
          <cell r="B1719" t="str">
            <v xml:space="preserve">CL-HOTEL TORRE DE CALI                            </v>
          </cell>
          <cell r="C1719">
            <v>0</v>
          </cell>
          <cell r="D1719">
            <v>0</v>
          </cell>
          <cell r="E1719">
            <v>0</v>
          </cell>
          <cell r="F1719">
            <v>0</v>
          </cell>
          <cell r="G1719">
            <v>0</v>
          </cell>
          <cell r="H1719">
            <v>0</v>
          </cell>
          <cell r="I1719">
            <v>0</v>
          </cell>
          <cell r="J1719">
            <v>0</v>
          </cell>
          <cell r="K1719">
            <v>0</v>
          </cell>
          <cell r="L1719">
            <v>0</v>
          </cell>
          <cell r="M1719">
            <v>0</v>
          </cell>
          <cell r="N1719">
            <v>0</v>
          </cell>
          <cell r="O1719">
            <v>0</v>
          </cell>
          <cell r="P1719">
            <v>0</v>
          </cell>
          <cell r="Q1719">
            <v>0</v>
          </cell>
          <cell r="R1719">
            <v>0</v>
          </cell>
          <cell r="S1719">
            <v>0</v>
          </cell>
          <cell r="T1719">
            <v>0</v>
          </cell>
          <cell r="U1719">
            <v>0</v>
          </cell>
          <cell r="V1719">
            <v>0</v>
          </cell>
          <cell r="W1719">
            <v>0</v>
          </cell>
          <cell r="X1719">
            <v>0</v>
          </cell>
          <cell r="Y1719">
            <v>0</v>
          </cell>
          <cell r="Z1719">
            <v>0</v>
          </cell>
          <cell r="AA1719">
            <v>0</v>
          </cell>
          <cell r="AB1719">
            <v>0</v>
          </cell>
          <cell r="AC1719">
            <v>0</v>
          </cell>
          <cell r="AD1719">
            <v>0</v>
          </cell>
          <cell r="AE1719">
            <v>0</v>
          </cell>
          <cell r="AF1719">
            <v>0</v>
          </cell>
          <cell r="AG1719">
            <v>0</v>
          </cell>
          <cell r="AH1719">
            <v>0</v>
          </cell>
          <cell r="AI1719">
            <v>0</v>
          </cell>
          <cell r="AJ1719">
            <v>0</v>
          </cell>
          <cell r="AK1719">
            <v>0</v>
          </cell>
          <cell r="AL1719">
            <v>0</v>
          </cell>
          <cell r="AM1719">
            <v>0</v>
          </cell>
          <cell r="AN1719">
            <v>0</v>
          </cell>
          <cell r="AO1719">
            <v>0</v>
          </cell>
          <cell r="AP1719">
            <v>0</v>
          </cell>
          <cell r="AQ1719">
            <v>0</v>
          </cell>
          <cell r="AR1719">
            <v>0</v>
          </cell>
          <cell r="AS1719" t="e">
            <v>#REF!</v>
          </cell>
          <cell r="AU1719" t="str">
            <v/>
          </cell>
          <cell r="AV1719" t="str">
            <v/>
          </cell>
          <cell r="AW1719">
            <v>0</v>
          </cell>
          <cell r="AX1719">
            <v>0</v>
          </cell>
          <cell r="AY1719">
            <v>0</v>
          </cell>
          <cell r="AZ1719">
            <v>540000</v>
          </cell>
          <cell r="BA1719">
            <v>540000</v>
          </cell>
          <cell r="BB1719">
            <v>0</v>
          </cell>
          <cell r="BC1719">
            <v>0</v>
          </cell>
          <cell r="BD1719">
            <v>0</v>
          </cell>
          <cell r="BE1719">
            <v>7450</v>
          </cell>
          <cell r="BF1719">
            <v>7450</v>
          </cell>
          <cell r="BG1719" t="str">
            <v/>
          </cell>
          <cell r="BH1719" t="str">
            <v/>
          </cell>
        </row>
        <row r="1720">
          <cell r="A1720" t="str">
            <v>4081-016</v>
          </cell>
          <cell r="B1720" t="str">
            <v xml:space="preserve">CL-KIMBERLY OFIC VENTAS                           </v>
          </cell>
          <cell r="C1720">
            <v>0</v>
          </cell>
          <cell r="D1720">
            <v>0</v>
          </cell>
          <cell r="E1720">
            <v>0</v>
          </cell>
          <cell r="F1720">
            <v>0</v>
          </cell>
          <cell r="G1720">
            <v>0</v>
          </cell>
          <cell r="H1720">
            <v>0</v>
          </cell>
          <cell r="I1720">
            <v>0</v>
          </cell>
          <cell r="J1720">
            <v>0</v>
          </cell>
          <cell r="K1720">
            <v>0</v>
          </cell>
          <cell r="L1720">
            <v>0</v>
          </cell>
          <cell r="M1720">
            <v>0</v>
          </cell>
          <cell r="N1720">
            <v>0</v>
          </cell>
          <cell r="O1720">
            <v>0</v>
          </cell>
          <cell r="P1720">
            <v>0</v>
          </cell>
          <cell r="Q1720">
            <v>0</v>
          </cell>
          <cell r="R1720">
            <v>0</v>
          </cell>
          <cell r="S1720">
            <v>0</v>
          </cell>
          <cell r="T1720">
            <v>0</v>
          </cell>
          <cell r="U1720">
            <v>0</v>
          </cell>
          <cell r="V1720">
            <v>0</v>
          </cell>
          <cell r="W1720">
            <v>0</v>
          </cell>
          <cell r="X1720">
            <v>0</v>
          </cell>
          <cell r="Y1720">
            <v>0</v>
          </cell>
          <cell r="Z1720">
            <v>0</v>
          </cell>
          <cell r="AA1720">
            <v>0</v>
          </cell>
          <cell r="AB1720">
            <v>0</v>
          </cell>
          <cell r="AC1720">
            <v>0</v>
          </cell>
          <cell r="AD1720">
            <v>0</v>
          </cell>
          <cell r="AE1720">
            <v>0</v>
          </cell>
          <cell r="AF1720">
            <v>0</v>
          </cell>
          <cell r="AG1720">
            <v>0</v>
          </cell>
          <cell r="AH1720">
            <v>0</v>
          </cell>
          <cell r="AI1720">
            <v>0</v>
          </cell>
          <cell r="AJ1720">
            <v>0</v>
          </cell>
          <cell r="AK1720">
            <v>0</v>
          </cell>
          <cell r="AL1720">
            <v>0</v>
          </cell>
          <cell r="AM1720">
            <v>0</v>
          </cell>
          <cell r="AN1720">
            <v>0</v>
          </cell>
          <cell r="AO1720">
            <v>0</v>
          </cell>
          <cell r="AP1720">
            <v>0</v>
          </cell>
          <cell r="AQ1720">
            <v>0</v>
          </cell>
          <cell r="AR1720">
            <v>0</v>
          </cell>
          <cell r="AS1720" t="e">
            <v>#REF!</v>
          </cell>
          <cell r="AU1720">
            <v>860015753</v>
          </cell>
          <cell r="AV1720" t="str">
            <v xml:space="preserve">COLOMBIANA KIMBERLY COLPAPEL S.A.       </v>
          </cell>
          <cell r="AW1720">
            <v>0</v>
          </cell>
          <cell r="AX1720">
            <v>0</v>
          </cell>
          <cell r="AY1720">
            <v>0</v>
          </cell>
          <cell r="AZ1720">
            <v>0</v>
          </cell>
          <cell r="BA1720">
            <v>0</v>
          </cell>
          <cell r="BB1720">
            <v>0</v>
          </cell>
          <cell r="BC1720">
            <v>0</v>
          </cell>
          <cell r="BD1720">
            <v>0</v>
          </cell>
          <cell r="BE1720">
            <v>210862</v>
          </cell>
          <cell r="BF1720">
            <v>210862</v>
          </cell>
          <cell r="BG1720" t="str">
            <v/>
          </cell>
          <cell r="BH1720" t="str">
            <v/>
          </cell>
        </row>
        <row r="1721">
          <cell r="A1721" t="str">
            <v>4081-017</v>
          </cell>
          <cell r="B1721" t="str">
            <v xml:space="preserve">CL-LATCO SA                                       </v>
          </cell>
          <cell r="C1721">
            <v>0</v>
          </cell>
          <cell r="D1721">
            <v>0</v>
          </cell>
          <cell r="E1721">
            <v>0</v>
          </cell>
          <cell r="F1721">
            <v>0</v>
          </cell>
          <cell r="G1721">
            <v>0</v>
          </cell>
          <cell r="H1721">
            <v>0</v>
          </cell>
          <cell r="I1721">
            <v>0</v>
          </cell>
          <cell r="J1721">
            <v>0</v>
          </cell>
          <cell r="K1721">
            <v>0</v>
          </cell>
          <cell r="L1721">
            <v>0</v>
          </cell>
          <cell r="M1721">
            <v>0</v>
          </cell>
          <cell r="N1721">
            <v>0</v>
          </cell>
          <cell r="O1721">
            <v>0</v>
          </cell>
          <cell r="P1721">
            <v>0</v>
          </cell>
          <cell r="Q1721">
            <v>0</v>
          </cell>
          <cell r="R1721">
            <v>0</v>
          </cell>
          <cell r="S1721">
            <v>0</v>
          </cell>
          <cell r="T1721">
            <v>0</v>
          </cell>
          <cell r="U1721">
            <v>0</v>
          </cell>
          <cell r="V1721">
            <v>0</v>
          </cell>
          <cell r="W1721">
            <v>0</v>
          </cell>
          <cell r="X1721">
            <v>0</v>
          </cell>
          <cell r="Y1721">
            <v>0</v>
          </cell>
          <cell r="Z1721">
            <v>0</v>
          </cell>
          <cell r="AA1721">
            <v>0</v>
          </cell>
          <cell r="AB1721">
            <v>0</v>
          </cell>
          <cell r="AC1721">
            <v>0</v>
          </cell>
          <cell r="AD1721">
            <v>0</v>
          </cell>
          <cell r="AE1721">
            <v>0</v>
          </cell>
          <cell r="AF1721">
            <v>0</v>
          </cell>
          <cell r="AG1721">
            <v>0</v>
          </cell>
          <cell r="AH1721">
            <v>0</v>
          </cell>
          <cell r="AI1721">
            <v>0</v>
          </cell>
          <cell r="AJ1721">
            <v>0</v>
          </cell>
          <cell r="AK1721">
            <v>0</v>
          </cell>
          <cell r="AL1721">
            <v>0</v>
          </cell>
          <cell r="AM1721">
            <v>0</v>
          </cell>
          <cell r="AN1721">
            <v>0</v>
          </cell>
          <cell r="AO1721">
            <v>0</v>
          </cell>
          <cell r="AP1721">
            <v>0</v>
          </cell>
          <cell r="AQ1721">
            <v>0</v>
          </cell>
          <cell r="AR1721">
            <v>0</v>
          </cell>
          <cell r="AS1721" t="e">
            <v>#REF!</v>
          </cell>
          <cell r="AU1721">
            <v>805010369</v>
          </cell>
          <cell r="AV1721" t="str">
            <v xml:space="preserve">LATINOAMERICANA DE LA CONSTRUCCION SA   </v>
          </cell>
          <cell r="AW1721">
            <v>0</v>
          </cell>
          <cell r="AX1721">
            <v>0</v>
          </cell>
          <cell r="AY1721">
            <v>0</v>
          </cell>
          <cell r="AZ1721">
            <v>0</v>
          </cell>
          <cell r="BA1721">
            <v>0</v>
          </cell>
          <cell r="BB1721">
            <v>0</v>
          </cell>
          <cell r="BC1721">
            <v>0</v>
          </cell>
          <cell r="BD1721">
            <v>0</v>
          </cell>
          <cell r="BE1721">
            <v>0</v>
          </cell>
          <cell r="BF1721">
            <v>0</v>
          </cell>
          <cell r="BG1721" t="str">
            <v/>
          </cell>
          <cell r="BH1721" t="str">
            <v/>
          </cell>
        </row>
        <row r="1722">
          <cell r="A1722" t="str">
            <v>4081-018</v>
          </cell>
          <cell r="B1722" t="str">
            <v xml:space="preserve">CL-AVIANCA AEROPUERTO                             </v>
          </cell>
          <cell r="C1722">
            <v>0</v>
          </cell>
          <cell r="D1722">
            <v>0</v>
          </cell>
          <cell r="E1722">
            <v>0</v>
          </cell>
          <cell r="F1722">
            <v>0</v>
          </cell>
          <cell r="G1722">
            <v>0</v>
          </cell>
          <cell r="H1722">
            <v>0</v>
          </cell>
          <cell r="I1722">
            <v>0</v>
          </cell>
          <cell r="J1722">
            <v>0</v>
          </cell>
          <cell r="K1722">
            <v>0</v>
          </cell>
          <cell r="L1722">
            <v>0</v>
          </cell>
          <cell r="M1722">
            <v>0</v>
          </cell>
          <cell r="N1722">
            <v>0</v>
          </cell>
          <cell r="O1722">
            <v>0</v>
          </cell>
          <cell r="P1722">
            <v>0</v>
          </cell>
          <cell r="Q1722">
            <v>0</v>
          </cell>
          <cell r="R1722">
            <v>0</v>
          </cell>
          <cell r="S1722">
            <v>0</v>
          </cell>
          <cell r="T1722">
            <v>0</v>
          </cell>
          <cell r="U1722">
            <v>0</v>
          </cell>
          <cell r="V1722">
            <v>0</v>
          </cell>
          <cell r="W1722">
            <v>0</v>
          </cell>
          <cell r="X1722">
            <v>0</v>
          </cell>
          <cell r="Y1722">
            <v>0</v>
          </cell>
          <cell r="Z1722">
            <v>0</v>
          </cell>
          <cell r="AA1722">
            <v>0</v>
          </cell>
          <cell r="AB1722">
            <v>0</v>
          </cell>
          <cell r="AC1722">
            <v>0</v>
          </cell>
          <cell r="AD1722">
            <v>0</v>
          </cell>
          <cell r="AE1722">
            <v>0</v>
          </cell>
          <cell r="AF1722">
            <v>0</v>
          </cell>
          <cell r="AG1722">
            <v>0</v>
          </cell>
          <cell r="AH1722">
            <v>0</v>
          </cell>
          <cell r="AI1722">
            <v>0</v>
          </cell>
          <cell r="AJ1722">
            <v>0</v>
          </cell>
          <cell r="AK1722">
            <v>0</v>
          </cell>
          <cell r="AL1722">
            <v>0</v>
          </cell>
          <cell r="AM1722">
            <v>0</v>
          </cell>
          <cell r="AN1722">
            <v>0</v>
          </cell>
          <cell r="AO1722">
            <v>0</v>
          </cell>
          <cell r="AP1722">
            <v>0</v>
          </cell>
          <cell r="AQ1722">
            <v>0</v>
          </cell>
          <cell r="AR1722">
            <v>0</v>
          </cell>
          <cell r="AS1722" t="e">
            <v>#REF!</v>
          </cell>
          <cell r="AU1722">
            <v>890100577</v>
          </cell>
          <cell r="AV1722" t="str">
            <v xml:space="preserve">AVIANCA S.A.                            </v>
          </cell>
          <cell r="AW1722">
            <v>0</v>
          </cell>
          <cell r="AX1722">
            <v>0</v>
          </cell>
          <cell r="AY1722">
            <v>0</v>
          </cell>
          <cell r="AZ1722">
            <v>0</v>
          </cell>
          <cell r="BA1722">
            <v>0</v>
          </cell>
          <cell r="BB1722">
            <v>0</v>
          </cell>
          <cell r="BC1722">
            <v>0</v>
          </cell>
          <cell r="BD1722">
            <v>0</v>
          </cell>
          <cell r="BE1722">
            <v>0</v>
          </cell>
          <cell r="BF1722">
            <v>0</v>
          </cell>
          <cell r="BG1722" t="str">
            <v/>
          </cell>
          <cell r="BH1722" t="str">
            <v/>
          </cell>
        </row>
        <row r="1723">
          <cell r="A1723" t="str">
            <v>4081-019</v>
          </cell>
          <cell r="B1723" t="str">
            <v xml:space="preserve">CL-AVIANCA  TAMPA AEROPUE                         </v>
          </cell>
          <cell r="C1723">
            <v>0</v>
          </cell>
          <cell r="D1723">
            <v>0</v>
          </cell>
          <cell r="E1723">
            <v>0</v>
          </cell>
          <cell r="F1723">
            <v>0</v>
          </cell>
          <cell r="G1723">
            <v>0</v>
          </cell>
          <cell r="H1723">
            <v>0</v>
          </cell>
          <cell r="I1723">
            <v>0</v>
          </cell>
          <cell r="J1723">
            <v>0</v>
          </cell>
          <cell r="K1723">
            <v>0</v>
          </cell>
          <cell r="L1723">
            <v>0</v>
          </cell>
          <cell r="M1723">
            <v>0</v>
          </cell>
          <cell r="N1723">
            <v>0</v>
          </cell>
          <cell r="O1723">
            <v>0</v>
          </cell>
          <cell r="P1723">
            <v>0</v>
          </cell>
          <cell r="Q1723">
            <v>0</v>
          </cell>
          <cell r="R1723">
            <v>0</v>
          </cell>
          <cell r="S1723">
            <v>0</v>
          </cell>
          <cell r="T1723">
            <v>0</v>
          </cell>
          <cell r="U1723">
            <v>0</v>
          </cell>
          <cell r="V1723">
            <v>0</v>
          </cell>
          <cell r="W1723">
            <v>0</v>
          </cell>
          <cell r="X1723">
            <v>0</v>
          </cell>
          <cell r="Y1723">
            <v>0</v>
          </cell>
          <cell r="Z1723">
            <v>0</v>
          </cell>
          <cell r="AA1723">
            <v>0</v>
          </cell>
          <cell r="AB1723">
            <v>0</v>
          </cell>
          <cell r="AC1723">
            <v>0</v>
          </cell>
          <cell r="AD1723">
            <v>0</v>
          </cell>
          <cell r="AE1723">
            <v>0</v>
          </cell>
          <cell r="AF1723">
            <v>0</v>
          </cell>
          <cell r="AG1723">
            <v>0</v>
          </cell>
          <cell r="AH1723">
            <v>0</v>
          </cell>
          <cell r="AI1723">
            <v>0</v>
          </cell>
          <cell r="AJ1723">
            <v>0</v>
          </cell>
          <cell r="AK1723">
            <v>0</v>
          </cell>
          <cell r="AL1723">
            <v>0</v>
          </cell>
          <cell r="AM1723">
            <v>0</v>
          </cell>
          <cell r="AN1723">
            <v>0</v>
          </cell>
          <cell r="AO1723">
            <v>0</v>
          </cell>
          <cell r="AP1723">
            <v>0</v>
          </cell>
          <cell r="AQ1723">
            <v>0</v>
          </cell>
          <cell r="AR1723">
            <v>0</v>
          </cell>
          <cell r="AS1723" t="e">
            <v>#REF!</v>
          </cell>
          <cell r="AU1723">
            <v>890912462</v>
          </cell>
          <cell r="AV1723" t="str">
            <v xml:space="preserve">TAMPA CARGO S.A.                        </v>
          </cell>
          <cell r="AW1723">
            <v>0</v>
          </cell>
          <cell r="AX1723">
            <v>0</v>
          </cell>
          <cell r="AY1723">
            <v>0</v>
          </cell>
          <cell r="AZ1723">
            <v>0</v>
          </cell>
          <cell r="BA1723">
            <v>0</v>
          </cell>
          <cell r="BB1723">
            <v>0</v>
          </cell>
          <cell r="BC1723">
            <v>0</v>
          </cell>
          <cell r="BD1723">
            <v>0</v>
          </cell>
          <cell r="BE1723">
            <v>0</v>
          </cell>
          <cell r="BF1723">
            <v>0</v>
          </cell>
          <cell r="BG1723" t="str">
            <v/>
          </cell>
          <cell r="BH1723" t="str">
            <v/>
          </cell>
        </row>
        <row r="1724">
          <cell r="A1724" t="str">
            <v>4081-020</v>
          </cell>
          <cell r="B1724" t="str">
            <v xml:space="preserve">CL-KIMBERLY COLPAPEL OFIC                         </v>
          </cell>
          <cell r="C1724">
            <v>0</v>
          </cell>
          <cell r="D1724">
            <v>0</v>
          </cell>
          <cell r="E1724">
            <v>0</v>
          </cell>
          <cell r="F1724">
            <v>0</v>
          </cell>
          <cell r="G1724">
            <v>0</v>
          </cell>
          <cell r="H1724">
            <v>0</v>
          </cell>
          <cell r="I1724">
            <v>0</v>
          </cell>
          <cell r="J1724">
            <v>0</v>
          </cell>
          <cell r="K1724">
            <v>0</v>
          </cell>
          <cell r="L1724">
            <v>0</v>
          </cell>
          <cell r="M1724">
            <v>0</v>
          </cell>
          <cell r="N1724">
            <v>0</v>
          </cell>
          <cell r="O1724">
            <v>0</v>
          </cell>
          <cell r="P1724">
            <v>0</v>
          </cell>
          <cell r="Q1724">
            <v>0</v>
          </cell>
          <cell r="R1724">
            <v>0</v>
          </cell>
          <cell r="S1724">
            <v>0</v>
          </cell>
          <cell r="T1724">
            <v>0</v>
          </cell>
          <cell r="U1724">
            <v>0</v>
          </cell>
          <cell r="V1724">
            <v>0</v>
          </cell>
          <cell r="W1724">
            <v>0</v>
          </cell>
          <cell r="X1724">
            <v>0</v>
          </cell>
          <cell r="Y1724">
            <v>0</v>
          </cell>
          <cell r="Z1724">
            <v>0</v>
          </cell>
          <cell r="AA1724">
            <v>0</v>
          </cell>
          <cell r="AB1724">
            <v>0</v>
          </cell>
          <cell r="AC1724">
            <v>0</v>
          </cell>
          <cell r="AD1724">
            <v>0</v>
          </cell>
          <cell r="AE1724">
            <v>0</v>
          </cell>
          <cell r="AF1724">
            <v>0</v>
          </cell>
          <cell r="AG1724">
            <v>0</v>
          </cell>
          <cell r="AH1724">
            <v>0</v>
          </cell>
          <cell r="AI1724">
            <v>0</v>
          </cell>
          <cell r="AJ1724">
            <v>0</v>
          </cell>
          <cell r="AK1724">
            <v>0</v>
          </cell>
          <cell r="AL1724">
            <v>0</v>
          </cell>
          <cell r="AM1724">
            <v>0</v>
          </cell>
          <cell r="AN1724">
            <v>0</v>
          </cell>
          <cell r="AO1724">
            <v>0</v>
          </cell>
          <cell r="AP1724">
            <v>0</v>
          </cell>
          <cell r="AQ1724">
            <v>0</v>
          </cell>
          <cell r="AR1724">
            <v>0</v>
          </cell>
          <cell r="AS1724" t="e">
            <v>#REF!</v>
          </cell>
          <cell r="AU1724">
            <v>860015753</v>
          </cell>
          <cell r="AV1724" t="str">
            <v xml:space="preserve">COLOMBIANA KIMBERLY COLPAPEL S.A.       </v>
          </cell>
          <cell r="AW1724">
            <v>0</v>
          </cell>
          <cell r="AX1724">
            <v>0</v>
          </cell>
          <cell r="AY1724">
            <v>0</v>
          </cell>
          <cell r="AZ1724">
            <v>0</v>
          </cell>
          <cell r="BA1724">
            <v>0</v>
          </cell>
          <cell r="BB1724">
            <v>0</v>
          </cell>
          <cell r="BC1724">
            <v>0</v>
          </cell>
          <cell r="BD1724">
            <v>0</v>
          </cell>
          <cell r="BE1724">
            <v>0</v>
          </cell>
          <cell r="BF1724">
            <v>0</v>
          </cell>
          <cell r="BG1724" t="str">
            <v/>
          </cell>
          <cell r="BH1724" t="str">
            <v/>
          </cell>
        </row>
        <row r="1725">
          <cell r="A1725" t="str">
            <v>4081-021</v>
          </cell>
          <cell r="B1725" t="str">
            <v xml:space="preserve">CL-AVIANCA AEROPUEERTO                            </v>
          </cell>
          <cell r="C1725">
            <v>0</v>
          </cell>
          <cell r="D1725">
            <v>0</v>
          </cell>
          <cell r="E1725">
            <v>0</v>
          </cell>
          <cell r="F1725">
            <v>0</v>
          </cell>
          <cell r="G1725">
            <v>0</v>
          </cell>
          <cell r="H1725">
            <v>0</v>
          </cell>
          <cell r="I1725">
            <v>0</v>
          </cell>
          <cell r="J1725">
            <v>0</v>
          </cell>
          <cell r="K1725">
            <v>0</v>
          </cell>
          <cell r="L1725">
            <v>0</v>
          </cell>
          <cell r="M1725">
            <v>0</v>
          </cell>
          <cell r="N1725">
            <v>0</v>
          </cell>
          <cell r="O1725">
            <v>0</v>
          </cell>
          <cell r="P1725">
            <v>0</v>
          </cell>
          <cell r="Q1725">
            <v>0</v>
          </cell>
          <cell r="R1725">
            <v>0</v>
          </cell>
          <cell r="S1725">
            <v>0</v>
          </cell>
          <cell r="T1725">
            <v>0</v>
          </cell>
          <cell r="U1725">
            <v>0</v>
          </cell>
          <cell r="V1725">
            <v>0</v>
          </cell>
          <cell r="W1725">
            <v>0</v>
          </cell>
          <cell r="X1725">
            <v>0</v>
          </cell>
          <cell r="Y1725">
            <v>0</v>
          </cell>
          <cell r="Z1725">
            <v>0</v>
          </cell>
          <cell r="AA1725">
            <v>0</v>
          </cell>
          <cell r="AB1725">
            <v>0</v>
          </cell>
          <cell r="AC1725">
            <v>0</v>
          </cell>
          <cell r="AD1725">
            <v>0</v>
          </cell>
          <cell r="AE1725">
            <v>0</v>
          </cell>
          <cell r="AF1725">
            <v>0</v>
          </cell>
          <cell r="AG1725">
            <v>0</v>
          </cell>
          <cell r="AH1725">
            <v>0</v>
          </cell>
          <cell r="AI1725">
            <v>0</v>
          </cell>
          <cell r="AJ1725">
            <v>0</v>
          </cell>
          <cell r="AK1725">
            <v>0</v>
          </cell>
          <cell r="AL1725">
            <v>0</v>
          </cell>
          <cell r="AM1725">
            <v>0</v>
          </cell>
          <cell r="AN1725">
            <v>0</v>
          </cell>
          <cell r="AO1725">
            <v>0</v>
          </cell>
          <cell r="AP1725">
            <v>0</v>
          </cell>
          <cell r="AQ1725">
            <v>0</v>
          </cell>
          <cell r="AR1725">
            <v>0</v>
          </cell>
          <cell r="AS1725" t="e">
            <v>#REF!</v>
          </cell>
          <cell r="AU1725">
            <v>890100577</v>
          </cell>
          <cell r="AV1725" t="str">
            <v xml:space="preserve">AVIANCA S.A.                            </v>
          </cell>
          <cell r="AW1725">
            <v>0</v>
          </cell>
          <cell r="AX1725">
            <v>0</v>
          </cell>
          <cell r="AY1725">
            <v>0</v>
          </cell>
          <cell r="AZ1725">
            <v>0</v>
          </cell>
          <cell r="BA1725">
            <v>0</v>
          </cell>
          <cell r="BB1725">
            <v>0</v>
          </cell>
          <cell r="BC1725">
            <v>0</v>
          </cell>
          <cell r="BD1725">
            <v>0</v>
          </cell>
          <cell r="BE1725">
            <v>0</v>
          </cell>
          <cell r="BF1725">
            <v>0</v>
          </cell>
          <cell r="BG1725" t="str">
            <v/>
          </cell>
          <cell r="BH1725" t="str">
            <v/>
          </cell>
        </row>
        <row r="1726">
          <cell r="A1726" t="str">
            <v>4081-022</v>
          </cell>
          <cell r="B1726" t="str">
            <v xml:space="preserve">CL-AVIANCA AEROPUERTO                             </v>
          </cell>
          <cell r="C1726">
            <v>0</v>
          </cell>
          <cell r="D1726">
            <v>0</v>
          </cell>
          <cell r="E1726">
            <v>0</v>
          </cell>
          <cell r="F1726">
            <v>0</v>
          </cell>
          <cell r="G1726">
            <v>0</v>
          </cell>
          <cell r="H1726">
            <v>0</v>
          </cell>
          <cell r="I1726">
            <v>0</v>
          </cell>
          <cell r="J1726">
            <v>0</v>
          </cell>
          <cell r="K1726">
            <v>0</v>
          </cell>
          <cell r="L1726">
            <v>0</v>
          </cell>
          <cell r="M1726">
            <v>0</v>
          </cell>
          <cell r="N1726">
            <v>0</v>
          </cell>
          <cell r="O1726">
            <v>0</v>
          </cell>
          <cell r="P1726">
            <v>0</v>
          </cell>
          <cell r="Q1726">
            <v>0</v>
          </cell>
          <cell r="R1726">
            <v>0</v>
          </cell>
          <cell r="S1726">
            <v>0</v>
          </cell>
          <cell r="T1726">
            <v>0</v>
          </cell>
          <cell r="U1726">
            <v>0</v>
          </cell>
          <cell r="V1726">
            <v>0</v>
          </cell>
          <cell r="W1726">
            <v>0</v>
          </cell>
          <cell r="X1726">
            <v>0</v>
          </cell>
          <cell r="Y1726">
            <v>0</v>
          </cell>
          <cell r="Z1726">
            <v>0</v>
          </cell>
          <cell r="AA1726">
            <v>0</v>
          </cell>
          <cell r="AB1726">
            <v>0</v>
          </cell>
          <cell r="AC1726">
            <v>0</v>
          </cell>
          <cell r="AD1726">
            <v>0</v>
          </cell>
          <cell r="AE1726">
            <v>0</v>
          </cell>
          <cell r="AF1726">
            <v>0</v>
          </cell>
          <cell r="AG1726">
            <v>0</v>
          </cell>
          <cell r="AH1726">
            <v>0</v>
          </cell>
          <cell r="AI1726">
            <v>0</v>
          </cell>
          <cell r="AJ1726">
            <v>0</v>
          </cell>
          <cell r="AK1726">
            <v>0</v>
          </cell>
          <cell r="AL1726">
            <v>0</v>
          </cell>
          <cell r="AM1726">
            <v>0</v>
          </cell>
          <cell r="AN1726">
            <v>0</v>
          </cell>
          <cell r="AO1726">
            <v>0</v>
          </cell>
          <cell r="AP1726">
            <v>0</v>
          </cell>
          <cell r="AQ1726">
            <v>0</v>
          </cell>
          <cell r="AR1726">
            <v>0</v>
          </cell>
          <cell r="AS1726" t="e">
            <v>#REF!</v>
          </cell>
          <cell r="AU1726">
            <v>890100577</v>
          </cell>
          <cell r="AV1726" t="str">
            <v xml:space="preserve">AVIANCA S.A.                            </v>
          </cell>
          <cell r="AW1726">
            <v>0</v>
          </cell>
          <cell r="AX1726">
            <v>0</v>
          </cell>
          <cell r="AY1726">
            <v>0</v>
          </cell>
          <cell r="AZ1726">
            <v>0</v>
          </cell>
          <cell r="BA1726">
            <v>0</v>
          </cell>
          <cell r="BB1726">
            <v>0</v>
          </cell>
          <cell r="BC1726">
            <v>0</v>
          </cell>
          <cell r="BD1726">
            <v>0</v>
          </cell>
          <cell r="BE1726">
            <v>0</v>
          </cell>
          <cell r="BF1726">
            <v>0</v>
          </cell>
          <cell r="BG1726" t="str">
            <v/>
          </cell>
          <cell r="BH1726" t="str">
            <v/>
          </cell>
        </row>
        <row r="1727">
          <cell r="A1727" t="str">
            <v>4081-023</v>
          </cell>
          <cell r="B1727" t="str">
            <v xml:space="preserve">CL-AVIANCA CIUDAD JARDIN                          </v>
          </cell>
          <cell r="C1727">
            <v>0</v>
          </cell>
          <cell r="D1727">
            <v>0</v>
          </cell>
          <cell r="E1727">
            <v>0</v>
          </cell>
          <cell r="F1727">
            <v>0</v>
          </cell>
          <cell r="G1727">
            <v>0</v>
          </cell>
          <cell r="H1727">
            <v>0</v>
          </cell>
          <cell r="I1727">
            <v>0</v>
          </cell>
          <cell r="J1727">
            <v>0</v>
          </cell>
          <cell r="K1727">
            <v>0</v>
          </cell>
          <cell r="L1727">
            <v>0</v>
          </cell>
          <cell r="M1727">
            <v>0</v>
          </cell>
          <cell r="N1727">
            <v>0</v>
          </cell>
          <cell r="O1727">
            <v>0</v>
          </cell>
          <cell r="P1727">
            <v>0</v>
          </cell>
          <cell r="Q1727">
            <v>0</v>
          </cell>
          <cell r="R1727">
            <v>0</v>
          </cell>
          <cell r="S1727">
            <v>0</v>
          </cell>
          <cell r="T1727">
            <v>0</v>
          </cell>
          <cell r="U1727">
            <v>0</v>
          </cell>
          <cell r="V1727">
            <v>0</v>
          </cell>
          <cell r="W1727">
            <v>0</v>
          </cell>
          <cell r="X1727">
            <v>0</v>
          </cell>
          <cell r="Y1727">
            <v>0</v>
          </cell>
          <cell r="Z1727">
            <v>0</v>
          </cell>
          <cell r="AA1727">
            <v>0</v>
          </cell>
          <cell r="AB1727">
            <v>0</v>
          </cell>
          <cell r="AC1727">
            <v>0</v>
          </cell>
          <cell r="AD1727">
            <v>0</v>
          </cell>
          <cell r="AE1727">
            <v>0</v>
          </cell>
          <cell r="AF1727">
            <v>0</v>
          </cell>
          <cell r="AG1727">
            <v>0</v>
          </cell>
          <cell r="AH1727">
            <v>0</v>
          </cell>
          <cell r="AI1727">
            <v>0</v>
          </cell>
          <cell r="AJ1727">
            <v>0</v>
          </cell>
          <cell r="AK1727">
            <v>0</v>
          </cell>
          <cell r="AL1727">
            <v>0</v>
          </cell>
          <cell r="AM1727">
            <v>0</v>
          </cell>
          <cell r="AN1727">
            <v>0</v>
          </cell>
          <cell r="AO1727">
            <v>0</v>
          </cell>
          <cell r="AP1727">
            <v>0</v>
          </cell>
          <cell r="AQ1727">
            <v>0</v>
          </cell>
          <cell r="AR1727">
            <v>0</v>
          </cell>
          <cell r="AS1727" t="e">
            <v>#REF!</v>
          </cell>
          <cell r="AU1727">
            <v>890100577</v>
          </cell>
          <cell r="AV1727" t="str">
            <v xml:space="preserve">AVIANCA S.A.                            </v>
          </cell>
          <cell r="AW1727">
            <v>0</v>
          </cell>
          <cell r="AX1727">
            <v>0</v>
          </cell>
          <cell r="AY1727">
            <v>0</v>
          </cell>
          <cell r="AZ1727">
            <v>0</v>
          </cell>
          <cell r="BA1727">
            <v>0</v>
          </cell>
          <cell r="BB1727">
            <v>0</v>
          </cell>
          <cell r="BC1727">
            <v>0</v>
          </cell>
          <cell r="BD1727">
            <v>0</v>
          </cell>
          <cell r="BE1727">
            <v>0</v>
          </cell>
          <cell r="BF1727">
            <v>0</v>
          </cell>
          <cell r="BG1727" t="str">
            <v/>
          </cell>
          <cell r="BH1727" t="str">
            <v/>
          </cell>
        </row>
        <row r="1728">
          <cell r="A1728" t="str">
            <v>4081-024</v>
          </cell>
          <cell r="B1728" t="str">
            <v xml:space="preserve">CL-AEROP AVIANCA ALFONSO                          </v>
          </cell>
          <cell r="C1728">
            <v>0</v>
          </cell>
          <cell r="D1728">
            <v>0</v>
          </cell>
          <cell r="E1728">
            <v>0</v>
          </cell>
          <cell r="F1728">
            <v>0</v>
          </cell>
          <cell r="G1728">
            <v>0</v>
          </cell>
          <cell r="H1728">
            <v>0</v>
          </cell>
          <cell r="I1728">
            <v>0</v>
          </cell>
          <cell r="J1728">
            <v>0</v>
          </cell>
          <cell r="K1728">
            <v>0</v>
          </cell>
          <cell r="L1728">
            <v>0</v>
          </cell>
          <cell r="M1728">
            <v>0</v>
          </cell>
          <cell r="N1728">
            <v>0</v>
          </cell>
          <cell r="O1728">
            <v>0</v>
          </cell>
          <cell r="P1728">
            <v>0</v>
          </cell>
          <cell r="Q1728">
            <v>0</v>
          </cell>
          <cell r="R1728">
            <v>0</v>
          </cell>
          <cell r="S1728">
            <v>0</v>
          </cell>
          <cell r="T1728">
            <v>0</v>
          </cell>
          <cell r="U1728">
            <v>0</v>
          </cell>
          <cell r="V1728">
            <v>0</v>
          </cell>
          <cell r="W1728">
            <v>0</v>
          </cell>
          <cell r="X1728">
            <v>0</v>
          </cell>
          <cell r="Y1728">
            <v>0</v>
          </cell>
          <cell r="Z1728">
            <v>0</v>
          </cell>
          <cell r="AA1728">
            <v>0</v>
          </cell>
          <cell r="AB1728">
            <v>0</v>
          </cell>
          <cell r="AC1728">
            <v>0</v>
          </cell>
          <cell r="AD1728">
            <v>0</v>
          </cell>
          <cell r="AE1728">
            <v>0</v>
          </cell>
          <cell r="AF1728">
            <v>0</v>
          </cell>
          <cell r="AG1728">
            <v>0</v>
          </cell>
          <cell r="AH1728">
            <v>0</v>
          </cell>
          <cell r="AI1728">
            <v>0</v>
          </cell>
          <cell r="AJ1728">
            <v>0</v>
          </cell>
          <cell r="AK1728">
            <v>0</v>
          </cell>
          <cell r="AL1728">
            <v>0</v>
          </cell>
          <cell r="AM1728">
            <v>0</v>
          </cell>
          <cell r="AN1728">
            <v>0</v>
          </cell>
          <cell r="AO1728">
            <v>0</v>
          </cell>
          <cell r="AP1728">
            <v>0</v>
          </cell>
          <cell r="AQ1728">
            <v>0</v>
          </cell>
          <cell r="AR1728">
            <v>0</v>
          </cell>
          <cell r="AS1728" t="e">
            <v>#REF!</v>
          </cell>
          <cell r="AU1728">
            <v>890100577</v>
          </cell>
          <cell r="AV1728" t="str">
            <v xml:space="preserve">AVIANCA S.A.                            </v>
          </cell>
          <cell r="AW1728">
            <v>0</v>
          </cell>
          <cell r="AX1728">
            <v>0</v>
          </cell>
          <cell r="AY1728">
            <v>0</v>
          </cell>
          <cell r="AZ1728">
            <v>0</v>
          </cell>
          <cell r="BA1728">
            <v>0</v>
          </cell>
          <cell r="BB1728">
            <v>0</v>
          </cell>
          <cell r="BC1728">
            <v>0</v>
          </cell>
          <cell r="BD1728">
            <v>0</v>
          </cell>
          <cell r="BE1728">
            <v>0</v>
          </cell>
          <cell r="BF1728">
            <v>0</v>
          </cell>
          <cell r="BG1728" t="str">
            <v/>
          </cell>
          <cell r="BH1728" t="str">
            <v/>
          </cell>
        </row>
        <row r="1729">
          <cell r="A1729" t="str">
            <v>4081-025</v>
          </cell>
          <cell r="B1729" t="str">
            <v xml:space="preserve">CL-KIMBERLY COLPAPEL                              </v>
          </cell>
          <cell r="C1729">
            <v>0</v>
          </cell>
          <cell r="D1729">
            <v>0</v>
          </cell>
          <cell r="E1729">
            <v>0</v>
          </cell>
          <cell r="F1729">
            <v>0</v>
          </cell>
          <cell r="G1729">
            <v>0</v>
          </cell>
          <cell r="H1729">
            <v>0</v>
          </cell>
          <cell r="I1729">
            <v>0</v>
          </cell>
          <cell r="J1729">
            <v>0</v>
          </cell>
          <cell r="K1729">
            <v>0</v>
          </cell>
          <cell r="L1729">
            <v>0</v>
          </cell>
          <cell r="M1729">
            <v>0</v>
          </cell>
          <cell r="N1729">
            <v>0</v>
          </cell>
          <cell r="O1729">
            <v>0</v>
          </cell>
          <cell r="P1729">
            <v>0</v>
          </cell>
          <cell r="Q1729">
            <v>0</v>
          </cell>
          <cell r="R1729">
            <v>0</v>
          </cell>
          <cell r="S1729">
            <v>0</v>
          </cell>
          <cell r="T1729">
            <v>0</v>
          </cell>
          <cell r="U1729">
            <v>0</v>
          </cell>
          <cell r="V1729">
            <v>0</v>
          </cell>
          <cell r="W1729">
            <v>0</v>
          </cell>
          <cell r="X1729">
            <v>0</v>
          </cell>
          <cell r="Y1729">
            <v>0</v>
          </cell>
          <cell r="Z1729">
            <v>0</v>
          </cell>
          <cell r="AA1729">
            <v>0</v>
          </cell>
          <cell r="AB1729">
            <v>0</v>
          </cell>
          <cell r="AC1729">
            <v>0</v>
          </cell>
          <cell r="AD1729">
            <v>0</v>
          </cell>
          <cell r="AE1729">
            <v>0</v>
          </cell>
          <cell r="AF1729">
            <v>0</v>
          </cell>
          <cell r="AG1729">
            <v>0</v>
          </cell>
          <cell r="AH1729">
            <v>0</v>
          </cell>
          <cell r="AI1729">
            <v>0</v>
          </cell>
          <cell r="AJ1729">
            <v>0</v>
          </cell>
          <cell r="AK1729">
            <v>0</v>
          </cell>
          <cell r="AL1729">
            <v>0</v>
          </cell>
          <cell r="AM1729">
            <v>0</v>
          </cell>
          <cell r="AN1729">
            <v>0</v>
          </cell>
          <cell r="AO1729">
            <v>0</v>
          </cell>
          <cell r="AP1729">
            <v>0</v>
          </cell>
          <cell r="AQ1729">
            <v>0</v>
          </cell>
          <cell r="AR1729">
            <v>0</v>
          </cell>
          <cell r="AS1729" t="e">
            <v>#REF!</v>
          </cell>
          <cell r="AU1729">
            <v>860015753</v>
          </cell>
          <cell r="AV1729" t="str">
            <v xml:space="preserve">COLOMBIANA KIMBERLY COLPAPEL S.A.       </v>
          </cell>
          <cell r="AW1729">
            <v>0</v>
          </cell>
          <cell r="AX1729">
            <v>0</v>
          </cell>
          <cell r="AY1729">
            <v>0</v>
          </cell>
          <cell r="AZ1729">
            <v>0</v>
          </cell>
          <cell r="BA1729">
            <v>0</v>
          </cell>
          <cell r="BB1729">
            <v>0</v>
          </cell>
          <cell r="BC1729">
            <v>0</v>
          </cell>
          <cell r="BD1729">
            <v>0</v>
          </cell>
          <cell r="BE1729">
            <v>0</v>
          </cell>
          <cell r="BF1729">
            <v>0</v>
          </cell>
          <cell r="BG1729" t="str">
            <v/>
          </cell>
          <cell r="BH1729" t="str">
            <v/>
          </cell>
        </row>
        <row r="1730">
          <cell r="A1730" t="str">
            <v>4081-026</v>
          </cell>
          <cell r="B1730" t="str">
            <v xml:space="preserve">CL-POLITECNICO GRAN COLOM                         </v>
          </cell>
          <cell r="C1730">
            <v>0</v>
          </cell>
          <cell r="D1730">
            <v>0</v>
          </cell>
          <cell r="E1730">
            <v>0</v>
          </cell>
          <cell r="F1730">
            <v>0</v>
          </cell>
          <cell r="G1730">
            <v>0</v>
          </cell>
          <cell r="H1730">
            <v>0</v>
          </cell>
          <cell r="I1730">
            <v>0</v>
          </cell>
          <cell r="J1730">
            <v>0</v>
          </cell>
          <cell r="K1730">
            <v>0</v>
          </cell>
          <cell r="L1730">
            <v>0</v>
          </cell>
          <cell r="M1730">
            <v>0</v>
          </cell>
          <cell r="N1730">
            <v>0</v>
          </cell>
          <cell r="O1730">
            <v>0</v>
          </cell>
          <cell r="P1730">
            <v>0</v>
          </cell>
          <cell r="Q1730">
            <v>0</v>
          </cell>
          <cell r="R1730">
            <v>0</v>
          </cell>
          <cell r="S1730">
            <v>0</v>
          </cell>
          <cell r="T1730">
            <v>0</v>
          </cell>
          <cell r="U1730">
            <v>0</v>
          </cell>
          <cell r="V1730">
            <v>0</v>
          </cell>
          <cell r="W1730">
            <v>0</v>
          </cell>
          <cell r="X1730">
            <v>0</v>
          </cell>
          <cell r="Y1730">
            <v>0</v>
          </cell>
          <cell r="Z1730">
            <v>0</v>
          </cell>
          <cell r="AA1730">
            <v>0</v>
          </cell>
          <cell r="AB1730">
            <v>0</v>
          </cell>
          <cell r="AC1730">
            <v>0</v>
          </cell>
          <cell r="AD1730">
            <v>0</v>
          </cell>
          <cell r="AE1730">
            <v>0</v>
          </cell>
          <cell r="AF1730">
            <v>0</v>
          </cell>
          <cell r="AG1730">
            <v>0</v>
          </cell>
          <cell r="AH1730">
            <v>0</v>
          </cell>
          <cell r="AI1730">
            <v>0</v>
          </cell>
          <cell r="AJ1730">
            <v>0</v>
          </cell>
          <cell r="AK1730">
            <v>0</v>
          </cell>
          <cell r="AL1730">
            <v>0</v>
          </cell>
          <cell r="AM1730">
            <v>0</v>
          </cell>
          <cell r="AN1730">
            <v>0</v>
          </cell>
          <cell r="AO1730">
            <v>0</v>
          </cell>
          <cell r="AP1730">
            <v>0</v>
          </cell>
          <cell r="AQ1730">
            <v>0</v>
          </cell>
          <cell r="AR1730">
            <v>0</v>
          </cell>
          <cell r="AS1730" t="e">
            <v>#REF!</v>
          </cell>
          <cell r="AU1730">
            <v>860078643</v>
          </cell>
          <cell r="AV1730" t="str">
            <v xml:space="preserve">POLITECNICO GRANCOLOMBIANO              </v>
          </cell>
          <cell r="AW1730">
            <v>0</v>
          </cell>
          <cell r="AX1730">
            <v>0</v>
          </cell>
          <cell r="AY1730">
            <v>0</v>
          </cell>
          <cell r="AZ1730">
            <v>0</v>
          </cell>
          <cell r="BA1730">
            <v>0</v>
          </cell>
          <cell r="BB1730">
            <v>0</v>
          </cell>
          <cell r="BC1730">
            <v>0</v>
          </cell>
          <cell r="BD1730">
            <v>0</v>
          </cell>
          <cell r="BE1730">
            <v>0</v>
          </cell>
          <cell r="BF1730">
            <v>0</v>
          </cell>
          <cell r="BG1730" t="str">
            <v/>
          </cell>
          <cell r="BH1730" t="str">
            <v/>
          </cell>
        </row>
        <row r="1731">
          <cell r="A1731" t="str">
            <v>4081-027</v>
          </cell>
          <cell r="B1731" t="str">
            <v xml:space="preserve">CL-AVIANCA SA                                     </v>
          </cell>
          <cell r="C1731">
            <v>0</v>
          </cell>
          <cell r="D1731">
            <v>0</v>
          </cell>
          <cell r="E1731">
            <v>0</v>
          </cell>
          <cell r="F1731">
            <v>0</v>
          </cell>
          <cell r="G1731">
            <v>0</v>
          </cell>
          <cell r="H1731">
            <v>0</v>
          </cell>
          <cell r="I1731">
            <v>0</v>
          </cell>
          <cell r="J1731">
            <v>0</v>
          </cell>
          <cell r="K1731">
            <v>0</v>
          </cell>
          <cell r="L1731">
            <v>0</v>
          </cell>
          <cell r="M1731">
            <v>0</v>
          </cell>
          <cell r="N1731">
            <v>0</v>
          </cell>
          <cell r="O1731">
            <v>0</v>
          </cell>
          <cell r="P1731">
            <v>0</v>
          </cell>
          <cell r="Q1731">
            <v>0</v>
          </cell>
          <cell r="R1731">
            <v>0</v>
          </cell>
          <cell r="S1731">
            <v>0</v>
          </cell>
          <cell r="T1731">
            <v>0</v>
          </cell>
          <cell r="U1731">
            <v>0</v>
          </cell>
          <cell r="V1731">
            <v>0</v>
          </cell>
          <cell r="W1731">
            <v>0</v>
          </cell>
          <cell r="X1731">
            <v>0</v>
          </cell>
          <cell r="Y1731">
            <v>0</v>
          </cell>
          <cell r="Z1731">
            <v>0</v>
          </cell>
          <cell r="AA1731">
            <v>0</v>
          </cell>
          <cell r="AB1731">
            <v>0</v>
          </cell>
          <cell r="AC1731">
            <v>0</v>
          </cell>
          <cell r="AD1731">
            <v>0</v>
          </cell>
          <cell r="AE1731">
            <v>0</v>
          </cell>
          <cell r="AF1731">
            <v>0</v>
          </cell>
          <cell r="AG1731">
            <v>0</v>
          </cell>
          <cell r="AH1731">
            <v>0</v>
          </cell>
          <cell r="AI1731">
            <v>0</v>
          </cell>
          <cell r="AJ1731">
            <v>0</v>
          </cell>
          <cell r="AK1731">
            <v>0</v>
          </cell>
          <cell r="AL1731">
            <v>0</v>
          </cell>
          <cell r="AM1731">
            <v>0</v>
          </cell>
          <cell r="AN1731">
            <v>0</v>
          </cell>
          <cell r="AO1731">
            <v>0</v>
          </cell>
          <cell r="AP1731">
            <v>0</v>
          </cell>
          <cell r="AQ1731">
            <v>0</v>
          </cell>
          <cell r="AR1731">
            <v>0</v>
          </cell>
          <cell r="AS1731" t="e">
            <v>#REF!</v>
          </cell>
          <cell r="AU1731">
            <v>890100577</v>
          </cell>
          <cell r="AV1731" t="str">
            <v xml:space="preserve">AVIANCA S.A.                            </v>
          </cell>
          <cell r="AW1731">
            <v>0</v>
          </cell>
          <cell r="AX1731">
            <v>0</v>
          </cell>
          <cell r="AY1731">
            <v>0</v>
          </cell>
          <cell r="AZ1731">
            <v>0</v>
          </cell>
          <cell r="BA1731">
            <v>0</v>
          </cell>
          <cell r="BB1731">
            <v>0</v>
          </cell>
          <cell r="BC1731">
            <v>0</v>
          </cell>
          <cell r="BD1731">
            <v>0</v>
          </cell>
          <cell r="BE1731">
            <v>0</v>
          </cell>
          <cell r="BF1731">
            <v>0</v>
          </cell>
          <cell r="BG1731" t="str">
            <v/>
          </cell>
          <cell r="BH1731" t="str">
            <v/>
          </cell>
        </row>
        <row r="1732">
          <cell r="A1732" t="str">
            <v>4081-028</v>
          </cell>
          <cell r="B1732" t="str">
            <v xml:space="preserve">CL-TAMPA CARGO SA                                 </v>
          </cell>
          <cell r="C1732">
            <v>0</v>
          </cell>
          <cell r="D1732">
            <v>0</v>
          </cell>
          <cell r="E1732">
            <v>0</v>
          </cell>
          <cell r="F1732">
            <v>0</v>
          </cell>
          <cell r="G1732">
            <v>0</v>
          </cell>
          <cell r="H1732">
            <v>0</v>
          </cell>
          <cell r="I1732">
            <v>0</v>
          </cell>
          <cell r="J1732">
            <v>0</v>
          </cell>
          <cell r="K1732">
            <v>0</v>
          </cell>
          <cell r="L1732">
            <v>0</v>
          </cell>
          <cell r="M1732">
            <v>0</v>
          </cell>
          <cell r="N1732">
            <v>0</v>
          </cell>
          <cell r="O1732">
            <v>0</v>
          </cell>
          <cell r="P1732">
            <v>0</v>
          </cell>
          <cell r="Q1732">
            <v>0</v>
          </cell>
          <cell r="R1732">
            <v>0</v>
          </cell>
          <cell r="S1732">
            <v>0</v>
          </cell>
          <cell r="T1732">
            <v>0</v>
          </cell>
          <cell r="U1732">
            <v>0</v>
          </cell>
          <cell r="V1732">
            <v>0</v>
          </cell>
          <cell r="W1732">
            <v>0</v>
          </cell>
          <cell r="X1732">
            <v>0</v>
          </cell>
          <cell r="Y1732">
            <v>0</v>
          </cell>
          <cell r="Z1732">
            <v>0</v>
          </cell>
          <cell r="AA1732">
            <v>0</v>
          </cell>
          <cell r="AB1732">
            <v>0</v>
          </cell>
          <cell r="AC1732">
            <v>0</v>
          </cell>
          <cell r="AD1732">
            <v>0</v>
          </cell>
          <cell r="AE1732">
            <v>0</v>
          </cell>
          <cell r="AF1732">
            <v>0</v>
          </cell>
          <cell r="AG1732">
            <v>0</v>
          </cell>
          <cell r="AH1732">
            <v>0</v>
          </cell>
          <cell r="AI1732">
            <v>0</v>
          </cell>
          <cell r="AJ1732">
            <v>0</v>
          </cell>
          <cell r="AK1732">
            <v>0</v>
          </cell>
          <cell r="AL1732">
            <v>0</v>
          </cell>
          <cell r="AM1732">
            <v>0</v>
          </cell>
          <cell r="AN1732">
            <v>0</v>
          </cell>
          <cell r="AO1732">
            <v>0</v>
          </cell>
          <cell r="AP1732">
            <v>0</v>
          </cell>
          <cell r="AQ1732">
            <v>0</v>
          </cell>
          <cell r="AR1732">
            <v>0</v>
          </cell>
          <cell r="AS1732" t="e">
            <v>#REF!</v>
          </cell>
          <cell r="AU1732">
            <v>890912462</v>
          </cell>
          <cell r="AV1732" t="str">
            <v xml:space="preserve">TAMPA CARGO S.A.                        </v>
          </cell>
          <cell r="AW1732">
            <v>0</v>
          </cell>
          <cell r="AX1732">
            <v>0</v>
          </cell>
          <cell r="AY1732">
            <v>0</v>
          </cell>
          <cell r="AZ1732">
            <v>0</v>
          </cell>
          <cell r="BA1732">
            <v>0</v>
          </cell>
          <cell r="BB1732">
            <v>0</v>
          </cell>
          <cell r="BC1732">
            <v>0</v>
          </cell>
          <cell r="BD1732">
            <v>0</v>
          </cell>
          <cell r="BE1732">
            <v>0</v>
          </cell>
          <cell r="BF1732">
            <v>0</v>
          </cell>
          <cell r="BG1732" t="str">
            <v/>
          </cell>
          <cell r="BH1732" t="str">
            <v/>
          </cell>
        </row>
        <row r="1733">
          <cell r="A1733" t="str">
            <v>4081-029</v>
          </cell>
          <cell r="B1733" t="str">
            <v xml:space="preserve">CL-TAMPA CARGO SA                                 </v>
          </cell>
          <cell r="C1733">
            <v>0</v>
          </cell>
          <cell r="D1733">
            <v>0</v>
          </cell>
          <cell r="E1733">
            <v>0</v>
          </cell>
          <cell r="F1733">
            <v>0</v>
          </cell>
          <cell r="G1733">
            <v>0</v>
          </cell>
          <cell r="H1733">
            <v>0</v>
          </cell>
          <cell r="I1733">
            <v>0</v>
          </cell>
          <cell r="J1733">
            <v>0</v>
          </cell>
          <cell r="K1733">
            <v>0</v>
          </cell>
          <cell r="L1733">
            <v>0</v>
          </cell>
          <cell r="M1733">
            <v>0</v>
          </cell>
          <cell r="N1733">
            <v>0</v>
          </cell>
          <cell r="O1733">
            <v>0</v>
          </cell>
          <cell r="P1733">
            <v>0</v>
          </cell>
          <cell r="Q1733">
            <v>0</v>
          </cell>
          <cell r="R1733">
            <v>0</v>
          </cell>
          <cell r="S1733">
            <v>0</v>
          </cell>
          <cell r="T1733">
            <v>0</v>
          </cell>
          <cell r="U1733">
            <v>0</v>
          </cell>
          <cell r="V1733">
            <v>0</v>
          </cell>
          <cell r="W1733">
            <v>0</v>
          </cell>
          <cell r="X1733">
            <v>0</v>
          </cell>
          <cell r="Y1733">
            <v>0</v>
          </cell>
          <cell r="Z1733">
            <v>0</v>
          </cell>
          <cell r="AA1733">
            <v>0</v>
          </cell>
          <cell r="AB1733">
            <v>0</v>
          </cell>
          <cell r="AC1733">
            <v>0</v>
          </cell>
          <cell r="AD1733">
            <v>0</v>
          </cell>
          <cell r="AE1733">
            <v>0</v>
          </cell>
          <cell r="AF1733">
            <v>0</v>
          </cell>
          <cell r="AG1733">
            <v>0</v>
          </cell>
          <cell r="AH1733">
            <v>0</v>
          </cell>
          <cell r="AI1733">
            <v>0</v>
          </cell>
          <cell r="AJ1733">
            <v>0</v>
          </cell>
          <cell r="AK1733">
            <v>0</v>
          </cell>
          <cell r="AL1733">
            <v>0</v>
          </cell>
          <cell r="AM1733">
            <v>0</v>
          </cell>
          <cell r="AN1733">
            <v>0</v>
          </cell>
          <cell r="AO1733">
            <v>0</v>
          </cell>
          <cell r="AP1733">
            <v>0</v>
          </cell>
          <cell r="AQ1733">
            <v>0</v>
          </cell>
          <cell r="AR1733">
            <v>0</v>
          </cell>
          <cell r="AS1733" t="e">
            <v>#REF!</v>
          </cell>
          <cell r="AU1733">
            <v>890100577</v>
          </cell>
          <cell r="AV1733" t="str">
            <v xml:space="preserve">AVIANCA S.A.                            </v>
          </cell>
          <cell r="AW1733">
            <v>0</v>
          </cell>
          <cell r="AX1733">
            <v>0</v>
          </cell>
          <cell r="AY1733">
            <v>0</v>
          </cell>
          <cell r="AZ1733">
            <v>0</v>
          </cell>
          <cell r="BA1733">
            <v>0</v>
          </cell>
          <cell r="BB1733">
            <v>0</v>
          </cell>
          <cell r="BC1733">
            <v>0</v>
          </cell>
          <cell r="BD1733">
            <v>0</v>
          </cell>
          <cell r="BE1733">
            <v>0</v>
          </cell>
          <cell r="BF1733">
            <v>0</v>
          </cell>
          <cell r="BG1733" t="str">
            <v/>
          </cell>
          <cell r="BH1733" t="str">
            <v/>
          </cell>
        </row>
        <row r="1734">
          <cell r="A1734" t="str">
            <v>4081-030</v>
          </cell>
          <cell r="B1734" t="str">
            <v xml:space="preserve">CL-TAMPA CARGO SA                                 </v>
          </cell>
          <cell r="C1734">
            <v>0</v>
          </cell>
          <cell r="D1734">
            <v>0</v>
          </cell>
          <cell r="E1734">
            <v>0</v>
          </cell>
          <cell r="F1734">
            <v>0</v>
          </cell>
          <cell r="G1734">
            <v>0</v>
          </cell>
          <cell r="H1734">
            <v>0</v>
          </cell>
          <cell r="I1734">
            <v>0</v>
          </cell>
          <cell r="J1734">
            <v>0</v>
          </cell>
          <cell r="K1734">
            <v>0</v>
          </cell>
          <cell r="L1734">
            <v>0</v>
          </cell>
          <cell r="M1734">
            <v>0</v>
          </cell>
          <cell r="N1734">
            <v>0</v>
          </cell>
          <cell r="O1734">
            <v>0</v>
          </cell>
          <cell r="P1734">
            <v>0</v>
          </cell>
          <cell r="Q1734">
            <v>0</v>
          </cell>
          <cell r="R1734">
            <v>0</v>
          </cell>
          <cell r="S1734">
            <v>0</v>
          </cell>
          <cell r="T1734">
            <v>0</v>
          </cell>
          <cell r="U1734">
            <v>0</v>
          </cell>
          <cell r="V1734">
            <v>0</v>
          </cell>
          <cell r="W1734">
            <v>0</v>
          </cell>
          <cell r="X1734">
            <v>0</v>
          </cell>
          <cell r="Y1734">
            <v>0</v>
          </cell>
          <cell r="Z1734">
            <v>0</v>
          </cell>
          <cell r="AA1734">
            <v>0</v>
          </cell>
          <cell r="AB1734">
            <v>0</v>
          </cell>
          <cell r="AC1734">
            <v>0</v>
          </cell>
          <cell r="AD1734">
            <v>0</v>
          </cell>
          <cell r="AE1734">
            <v>0</v>
          </cell>
          <cell r="AF1734">
            <v>0</v>
          </cell>
          <cell r="AG1734">
            <v>0</v>
          </cell>
          <cell r="AH1734">
            <v>0</v>
          </cell>
          <cell r="AI1734">
            <v>0</v>
          </cell>
          <cell r="AJ1734">
            <v>0</v>
          </cell>
          <cell r="AK1734">
            <v>0</v>
          </cell>
          <cell r="AL1734">
            <v>0</v>
          </cell>
          <cell r="AM1734">
            <v>0</v>
          </cell>
          <cell r="AN1734">
            <v>0</v>
          </cell>
          <cell r="AO1734">
            <v>0</v>
          </cell>
          <cell r="AP1734">
            <v>0</v>
          </cell>
          <cell r="AQ1734">
            <v>0</v>
          </cell>
          <cell r="AR1734">
            <v>0</v>
          </cell>
          <cell r="AS1734" t="e">
            <v>#REF!</v>
          </cell>
          <cell r="AU1734">
            <v>890100577</v>
          </cell>
          <cell r="AV1734" t="str">
            <v xml:space="preserve">AVIANCA S.A.                            </v>
          </cell>
          <cell r="AW1734">
            <v>0</v>
          </cell>
          <cell r="AX1734">
            <v>0</v>
          </cell>
          <cell r="AY1734">
            <v>0</v>
          </cell>
          <cell r="AZ1734">
            <v>0</v>
          </cell>
          <cell r="BA1734">
            <v>0</v>
          </cell>
          <cell r="BB1734">
            <v>0</v>
          </cell>
          <cell r="BC1734">
            <v>0</v>
          </cell>
          <cell r="BD1734">
            <v>0</v>
          </cell>
          <cell r="BE1734">
            <v>0</v>
          </cell>
          <cell r="BF1734">
            <v>0</v>
          </cell>
          <cell r="BG1734" t="str">
            <v/>
          </cell>
          <cell r="BH1734" t="str">
            <v/>
          </cell>
        </row>
        <row r="1735">
          <cell r="A1735" t="str">
            <v>4081-031</v>
          </cell>
          <cell r="B1735" t="str">
            <v xml:space="preserve">CL-TAMPA CARGO SA                                 </v>
          </cell>
          <cell r="C1735">
            <v>0</v>
          </cell>
          <cell r="D1735">
            <v>0</v>
          </cell>
          <cell r="E1735">
            <v>0</v>
          </cell>
          <cell r="F1735">
            <v>0</v>
          </cell>
          <cell r="G1735">
            <v>0</v>
          </cell>
          <cell r="H1735">
            <v>0</v>
          </cell>
          <cell r="I1735">
            <v>0</v>
          </cell>
          <cell r="J1735">
            <v>0</v>
          </cell>
          <cell r="K1735">
            <v>0</v>
          </cell>
          <cell r="L1735">
            <v>0</v>
          </cell>
          <cell r="M1735">
            <v>0</v>
          </cell>
          <cell r="N1735">
            <v>0</v>
          </cell>
          <cell r="O1735">
            <v>0</v>
          </cell>
          <cell r="P1735">
            <v>0</v>
          </cell>
          <cell r="Q1735">
            <v>0</v>
          </cell>
          <cell r="R1735">
            <v>0</v>
          </cell>
          <cell r="S1735">
            <v>0</v>
          </cell>
          <cell r="T1735">
            <v>0</v>
          </cell>
          <cell r="U1735">
            <v>0</v>
          </cell>
          <cell r="V1735">
            <v>0</v>
          </cell>
          <cell r="W1735">
            <v>0</v>
          </cell>
          <cell r="X1735">
            <v>0</v>
          </cell>
          <cell r="Y1735">
            <v>0</v>
          </cell>
          <cell r="Z1735">
            <v>0</v>
          </cell>
          <cell r="AA1735">
            <v>0</v>
          </cell>
          <cell r="AB1735">
            <v>0</v>
          </cell>
          <cell r="AC1735">
            <v>0</v>
          </cell>
          <cell r="AD1735">
            <v>0</v>
          </cell>
          <cell r="AE1735">
            <v>0</v>
          </cell>
          <cell r="AF1735">
            <v>0</v>
          </cell>
          <cell r="AG1735">
            <v>0</v>
          </cell>
          <cell r="AH1735">
            <v>0</v>
          </cell>
          <cell r="AI1735">
            <v>0</v>
          </cell>
          <cell r="AJ1735">
            <v>0</v>
          </cell>
          <cell r="AK1735">
            <v>0</v>
          </cell>
          <cell r="AL1735">
            <v>0</v>
          </cell>
          <cell r="AM1735">
            <v>0</v>
          </cell>
          <cell r="AN1735">
            <v>0</v>
          </cell>
          <cell r="AO1735">
            <v>0</v>
          </cell>
          <cell r="AP1735">
            <v>0</v>
          </cell>
          <cell r="AQ1735">
            <v>0</v>
          </cell>
          <cell r="AR1735">
            <v>0</v>
          </cell>
          <cell r="AS1735" t="e">
            <v>#REF!</v>
          </cell>
          <cell r="AU1735">
            <v>890912462</v>
          </cell>
          <cell r="AV1735" t="str">
            <v xml:space="preserve">TAMPA CARGO S.A.                        </v>
          </cell>
          <cell r="AW1735">
            <v>0</v>
          </cell>
          <cell r="AX1735">
            <v>0</v>
          </cell>
          <cell r="AY1735">
            <v>0</v>
          </cell>
          <cell r="AZ1735">
            <v>0</v>
          </cell>
          <cell r="BA1735">
            <v>0</v>
          </cell>
          <cell r="BB1735">
            <v>0</v>
          </cell>
          <cell r="BC1735">
            <v>0</v>
          </cell>
          <cell r="BD1735">
            <v>0</v>
          </cell>
          <cell r="BE1735">
            <v>0</v>
          </cell>
          <cell r="BF1735">
            <v>0</v>
          </cell>
          <cell r="BG1735" t="str">
            <v/>
          </cell>
          <cell r="BH1735" t="str">
            <v/>
          </cell>
        </row>
        <row r="1736">
          <cell r="A1736" t="str">
            <v>4081-032</v>
          </cell>
          <cell r="B1736" t="str">
            <v xml:space="preserve">CL-TAMPA CARGO SA                                 </v>
          </cell>
          <cell r="C1736">
            <v>0</v>
          </cell>
          <cell r="D1736">
            <v>0</v>
          </cell>
          <cell r="E1736">
            <v>0</v>
          </cell>
          <cell r="F1736">
            <v>0</v>
          </cell>
          <cell r="G1736">
            <v>0</v>
          </cell>
          <cell r="H1736">
            <v>0</v>
          </cell>
          <cell r="I1736">
            <v>0</v>
          </cell>
          <cell r="J1736">
            <v>0</v>
          </cell>
          <cell r="K1736">
            <v>0</v>
          </cell>
          <cell r="L1736">
            <v>0</v>
          </cell>
          <cell r="M1736">
            <v>0</v>
          </cell>
          <cell r="N1736">
            <v>0</v>
          </cell>
          <cell r="O1736">
            <v>0</v>
          </cell>
          <cell r="P1736">
            <v>0</v>
          </cell>
          <cell r="Q1736">
            <v>0</v>
          </cell>
          <cell r="R1736">
            <v>0</v>
          </cell>
          <cell r="S1736">
            <v>0</v>
          </cell>
          <cell r="T1736">
            <v>0</v>
          </cell>
          <cell r="U1736">
            <v>0</v>
          </cell>
          <cell r="V1736">
            <v>0</v>
          </cell>
          <cell r="W1736">
            <v>0</v>
          </cell>
          <cell r="X1736">
            <v>0</v>
          </cell>
          <cell r="Y1736">
            <v>0</v>
          </cell>
          <cell r="Z1736">
            <v>0</v>
          </cell>
          <cell r="AA1736">
            <v>0</v>
          </cell>
          <cell r="AB1736">
            <v>0</v>
          </cell>
          <cell r="AC1736">
            <v>0</v>
          </cell>
          <cell r="AD1736">
            <v>0</v>
          </cell>
          <cell r="AE1736">
            <v>0</v>
          </cell>
          <cell r="AF1736">
            <v>0</v>
          </cell>
          <cell r="AG1736">
            <v>0</v>
          </cell>
          <cell r="AH1736">
            <v>0</v>
          </cell>
          <cell r="AI1736">
            <v>0</v>
          </cell>
          <cell r="AJ1736">
            <v>0</v>
          </cell>
          <cell r="AK1736">
            <v>0</v>
          </cell>
          <cell r="AL1736">
            <v>0</v>
          </cell>
          <cell r="AM1736">
            <v>0</v>
          </cell>
          <cell r="AN1736">
            <v>0</v>
          </cell>
          <cell r="AO1736">
            <v>0</v>
          </cell>
          <cell r="AP1736">
            <v>0</v>
          </cell>
          <cell r="AQ1736">
            <v>0</v>
          </cell>
          <cell r="AR1736">
            <v>0</v>
          </cell>
          <cell r="AS1736" t="e">
            <v>#REF!</v>
          </cell>
          <cell r="AU1736">
            <v>890100577</v>
          </cell>
          <cell r="AV1736" t="str">
            <v xml:space="preserve">AVIANCA S.A.                            </v>
          </cell>
          <cell r="AW1736">
            <v>0</v>
          </cell>
          <cell r="AX1736">
            <v>0</v>
          </cell>
          <cell r="AY1736">
            <v>0</v>
          </cell>
          <cell r="AZ1736">
            <v>0</v>
          </cell>
          <cell r="BA1736">
            <v>0</v>
          </cell>
          <cell r="BB1736">
            <v>0</v>
          </cell>
          <cell r="BC1736">
            <v>0</v>
          </cell>
          <cell r="BD1736">
            <v>0</v>
          </cell>
          <cell r="BE1736">
            <v>0</v>
          </cell>
          <cell r="BF1736">
            <v>0</v>
          </cell>
          <cell r="BG1736" t="str">
            <v/>
          </cell>
          <cell r="BH1736" t="str">
            <v/>
          </cell>
        </row>
        <row r="1737">
          <cell r="A1737" t="str">
            <v>4081-033</v>
          </cell>
          <cell r="B1737" t="str">
            <v xml:space="preserve">CL-AVIANCA SA CENTRO EMPR                         </v>
          </cell>
          <cell r="C1737">
            <v>0</v>
          </cell>
          <cell r="D1737">
            <v>0</v>
          </cell>
          <cell r="E1737">
            <v>0</v>
          </cell>
          <cell r="F1737">
            <v>0</v>
          </cell>
          <cell r="G1737">
            <v>0</v>
          </cell>
          <cell r="H1737">
            <v>0</v>
          </cell>
          <cell r="I1737">
            <v>0</v>
          </cell>
          <cell r="J1737">
            <v>0</v>
          </cell>
          <cell r="K1737">
            <v>0</v>
          </cell>
          <cell r="L1737">
            <v>0</v>
          </cell>
          <cell r="M1737">
            <v>0</v>
          </cell>
          <cell r="N1737">
            <v>0</v>
          </cell>
          <cell r="O1737">
            <v>0</v>
          </cell>
          <cell r="P1737">
            <v>0</v>
          </cell>
          <cell r="Q1737">
            <v>0</v>
          </cell>
          <cell r="R1737">
            <v>0</v>
          </cell>
          <cell r="S1737">
            <v>0</v>
          </cell>
          <cell r="T1737">
            <v>0</v>
          </cell>
          <cell r="U1737">
            <v>0</v>
          </cell>
          <cell r="V1737">
            <v>0</v>
          </cell>
          <cell r="W1737">
            <v>0</v>
          </cell>
          <cell r="X1737">
            <v>0</v>
          </cell>
          <cell r="Y1737">
            <v>0</v>
          </cell>
          <cell r="Z1737">
            <v>0</v>
          </cell>
          <cell r="AA1737">
            <v>0</v>
          </cell>
          <cell r="AB1737">
            <v>0</v>
          </cell>
          <cell r="AC1737">
            <v>0</v>
          </cell>
          <cell r="AD1737">
            <v>0</v>
          </cell>
          <cell r="AE1737">
            <v>0</v>
          </cell>
          <cell r="AF1737">
            <v>0</v>
          </cell>
          <cell r="AG1737">
            <v>0</v>
          </cell>
          <cell r="AH1737">
            <v>0</v>
          </cell>
          <cell r="AI1737">
            <v>0</v>
          </cell>
          <cell r="AJ1737">
            <v>0</v>
          </cell>
          <cell r="AK1737">
            <v>0</v>
          </cell>
          <cell r="AL1737">
            <v>0</v>
          </cell>
          <cell r="AM1737">
            <v>0</v>
          </cell>
          <cell r="AN1737">
            <v>0</v>
          </cell>
          <cell r="AO1737">
            <v>0</v>
          </cell>
          <cell r="AP1737">
            <v>0</v>
          </cell>
          <cell r="AQ1737">
            <v>0</v>
          </cell>
          <cell r="AR1737">
            <v>0</v>
          </cell>
          <cell r="AS1737" t="e">
            <v>#REF!</v>
          </cell>
          <cell r="AU1737">
            <v>890100577</v>
          </cell>
          <cell r="AV1737" t="str">
            <v xml:space="preserve">AVIANCA S.A.                            </v>
          </cell>
          <cell r="AW1737">
            <v>0</v>
          </cell>
          <cell r="AX1737">
            <v>0</v>
          </cell>
          <cell r="AY1737">
            <v>0</v>
          </cell>
          <cell r="AZ1737">
            <v>0</v>
          </cell>
          <cell r="BA1737">
            <v>0</v>
          </cell>
          <cell r="BB1737">
            <v>0</v>
          </cell>
          <cell r="BC1737">
            <v>0</v>
          </cell>
          <cell r="BD1737">
            <v>0</v>
          </cell>
          <cell r="BE1737">
            <v>0</v>
          </cell>
          <cell r="BF1737">
            <v>0</v>
          </cell>
          <cell r="BG1737" t="str">
            <v/>
          </cell>
          <cell r="BH1737" t="str">
            <v/>
          </cell>
        </row>
        <row r="1738">
          <cell r="A1738" t="str">
            <v>4081-034</v>
          </cell>
          <cell r="B1738" t="str">
            <v xml:space="preserve">CL-POLITECNICO G COLOMBIA                         </v>
          </cell>
          <cell r="C1738">
            <v>0</v>
          </cell>
          <cell r="D1738">
            <v>0</v>
          </cell>
          <cell r="E1738">
            <v>0</v>
          </cell>
          <cell r="F1738">
            <v>0</v>
          </cell>
          <cell r="G1738">
            <v>0</v>
          </cell>
          <cell r="H1738">
            <v>0</v>
          </cell>
          <cell r="I1738">
            <v>0</v>
          </cell>
          <cell r="J1738">
            <v>0</v>
          </cell>
          <cell r="K1738">
            <v>0</v>
          </cell>
          <cell r="L1738">
            <v>0</v>
          </cell>
          <cell r="M1738">
            <v>0</v>
          </cell>
          <cell r="N1738">
            <v>0</v>
          </cell>
          <cell r="O1738">
            <v>0</v>
          </cell>
          <cell r="P1738">
            <v>0</v>
          </cell>
          <cell r="Q1738">
            <v>0</v>
          </cell>
          <cell r="R1738">
            <v>0</v>
          </cell>
          <cell r="S1738">
            <v>0</v>
          </cell>
          <cell r="T1738">
            <v>0</v>
          </cell>
          <cell r="U1738">
            <v>0</v>
          </cell>
          <cell r="V1738">
            <v>0</v>
          </cell>
          <cell r="W1738">
            <v>0</v>
          </cell>
          <cell r="X1738">
            <v>0</v>
          </cell>
          <cell r="Y1738">
            <v>0</v>
          </cell>
          <cell r="Z1738">
            <v>0</v>
          </cell>
          <cell r="AA1738">
            <v>0</v>
          </cell>
          <cell r="AB1738">
            <v>0</v>
          </cell>
          <cell r="AC1738">
            <v>0</v>
          </cell>
          <cell r="AD1738">
            <v>0</v>
          </cell>
          <cell r="AE1738">
            <v>0</v>
          </cell>
          <cell r="AF1738">
            <v>0</v>
          </cell>
          <cell r="AG1738">
            <v>0</v>
          </cell>
          <cell r="AH1738">
            <v>0</v>
          </cell>
          <cell r="AI1738">
            <v>0</v>
          </cell>
          <cell r="AJ1738">
            <v>0</v>
          </cell>
          <cell r="AK1738">
            <v>0</v>
          </cell>
          <cell r="AL1738">
            <v>0</v>
          </cell>
          <cell r="AM1738">
            <v>0</v>
          </cell>
          <cell r="AN1738">
            <v>0</v>
          </cell>
          <cell r="AO1738">
            <v>0</v>
          </cell>
          <cell r="AP1738">
            <v>0</v>
          </cell>
          <cell r="AQ1738">
            <v>0</v>
          </cell>
          <cell r="AR1738">
            <v>0</v>
          </cell>
          <cell r="AS1738" t="e">
            <v>#REF!</v>
          </cell>
          <cell r="AU1738">
            <v>860078643</v>
          </cell>
          <cell r="AV1738" t="str">
            <v xml:space="preserve">POLITECNICO GRANCOLOMBIANO              </v>
          </cell>
          <cell r="AW1738">
            <v>0</v>
          </cell>
          <cell r="AX1738">
            <v>0</v>
          </cell>
          <cell r="AY1738">
            <v>0</v>
          </cell>
          <cell r="AZ1738">
            <v>0</v>
          </cell>
          <cell r="BA1738">
            <v>0</v>
          </cell>
          <cell r="BB1738">
            <v>0</v>
          </cell>
          <cell r="BC1738">
            <v>0</v>
          </cell>
          <cell r="BD1738">
            <v>0</v>
          </cell>
          <cell r="BE1738">
            <v>0</v>
          </cell>
          <cell r="BF1738">
            <v>0</v>
          </cell>
          <cell r="BG1738" t="str">
            <v/>
          </cell>
          <cell r="BH1738" t="str">
            <v/>
          </cell>
        </row>
        <row r="1739">
          <cell r="A1739" t="str">
            <v>4081-035</v>
          </cell>
          <cell r="B1739" t="str">
            <v xml:space="preserve">CL-AVIANCA SA                                     </v>
          </cell>
          <cell r="C1739">
            <v>0</v>
          </cell>
          <cell r="D1739">
            <v>0</v>
          </cell>
          <cell r="E1739">
            <v>0</v>
          </cell>
          <cell r="F1739">
            <v>0</v>
          </cell>
          <cell r="G1739">
            <v>0</v>
          </cell>
          <cell r="H1739">
            <v>0</v>
          </cell>
          <cell r="I1739">
            <v>0</v>
          </cell>
          <cell r="J1739">
            <v>0</v>
          </cell>
          <cell r="K1739">
            <v>0</v>
          </cell>
          <cell r="L1739">
            <v>0</v>
          </cell>
          <cell r="M1739">
            <v>0</v>
          </cell>
          <cell r="N1739">
            <v>0</v>
          </cell>
          <cell r="O1739">
            <v>0</v>
          </cell>
          <cell r="P1739">
            <v>0</v>
          </cell>
          <cell r="Q1739">
            <v>0</v>
          </cell>
          <cell r="R1739">
            <v>0</v>
          </cell>
          <cell r="S1739">
            <v>0</v>
          </cell>
          <cell r="T1739">
            <v>0</v>
          </cell>
          <cell r="U1739">
            <v>0</v>
          </cell>
          <cell r="V1739">
            <v>0</v>
          </cell>
          <cell r="W1739">
            <v>0</v>
          </cell>
          <cell r="X1739">
            <v>0</v>
          </cell>
          <cell r="Y1739">
            <v>0</v>
          </cell>
          <cell r="Z1739">
            <v>0</v>
          </cell>
          <cell r="AA1739">
            <v>0</v>
          </cell>
          <cell r="AB1739">
            <v>0</v>
          </cell>
          <cell r="AC1739">
            <v>0</v>
          </cell>
          <cell r="AD1739">
            <v>0</v>
          </cell>
          <cell r="AE1739">
            <v>0</v>
          </cell>
          <cell r="AF1739">
            <v>0</v>
          </cell>
          <cell r="AG1739">
            <v>0</v>
          </cell>
          <cell r="AH1739">
            <v>0</v>
          </cell>
          <cell r="AI1739">
            <v>0</v>
          </cell>
          <cell r="AJ1739">
            <v>0</v>
          </cell>
          <cell r="AK1739">
            <v>0</v>
          </cell>
          <cell r="AL1739">
            <v>0</v>
          </cell>
          <cell r="AM1739">
            <v>0</v>
          </cell>
          <cell r="AN1739">
            <v>0</v>
          </cell>
          <cell r="AO1739">
            <v>0</v>
          </cell>
          <cell r="AP1739">
            <v>0</v>
          </cell>
          <cell r="AQ1739">
            <v>0</v>
          </cell>
          <cell r="AR1739">
            <v>0</v>
          </cell>
          <cell r="AS1739" t="e">
            <v>#REF!</v>
          </cell>
          <cell r="AU1739" t="str">
            <v/>
          </cell>
          <cell r="AV1739" t="str">
            <v/>
          </cell>
          <cell r="AW1739">
            <v>0</v>
          </cell>
          <cell r="AX1739">
            <v>0</v>
          </cell>
          <cell r="AY1739">
            <v>0</v>
          </cell>
          <cell r="AZ1739">
            <v>0</v>
          </cell>
          <cell r="BA1739">
            <v>0</v>
          </cell>
          <cell r="BB1739">
            <v>0</v>
          </cell>
          <cell r="BC1739">
            <v>0</v>
          </cell>
          <cell r="BD1739">
            <v>0</v>
          </cell>
          <cell r="BE1739">
            <v>0</v>
          </cell>
          <cell r="BF1739">
            <v>0</v>
          </cell>
          <cell r="BG1739" t="str">
            <v/>
          </cell>
          <cell r="BH1739" t="str">
            <v/>
          </cell>
        </row>
        <row r="1740">
          <cell r="A1740" t="str">
            <v>4081-036</v>
          </cell>
          <cell r="B1740" t="str">
            <v xml:space="preserve">CL-TAMPA CARGO SA                                 </v>
          </cell>
          <cell r="C1740">
            <v>0</v>
          </cell>
          <cell r="D1740">
            <v>0</v>
          </cell>
          <cell r="E1740">
            <v>0</v>
          </cell>
          <cell r="F1740">
            <v>0</v>
          </cell>
          <cell r="G1740">
            <v>0</v>
          </cell>
          <cell r="H1740">
            <v>0</v>
          </cell>
          <cell r="I1740">
            <v>0</v>
          </cell>
          <cell r="J1740">
            <v>0</v>
          </cell>
          <cell r="K1740">
            <v>0</v>
          </cell>
          <cell r="L1740">
            <v>0</v>
          </cell>
          <cell r="M1740">
            <v>0</v>
          </cell>
          <cell r="N1740">
            <v>0</v>
          </cell>
          <cell r="O1740">
            <v>0</v>
          </cell>
          <cell r="P1740">
            <v>0</v>
          </cell>
          <cell r="Q1740">
            <v>0</v>
          </cell>
          <cell r="R1740">
            <v>0</v>
          </cell>
          <cell r="S1740">
            <v>0</v>
          </cell>
          <cell r="T1740">
            <v>0</v>
          </cell>
          <cell r="U1740">
            <v>0</v>
          </cell>
          <cell r="V1740">
            <v>0</v>
          </cell>
          <cell r="W1740">
            <v>0</v>
          </cell>
          <cell r="X1740">
            <v>0</v>
          </cell>
          <cell r="Y1740">
            <v>0</v>
          </cell>
          <cell r="Z1740">
            <v>0</v>
          </cell>
          <cell r="AA1740">
            <v>0</v>
          </cell>
          <cell r="AB1740">
            <v>0</v>
          </cell>
          <cell r="AC1740">
            <v>0</v>
          </cell>
          <cell r="AD1740">
            <v>0</v>
          </cell>
          <cell r="AE1740">
            <v>0</v>
          </cell>
          <cell r="AF1740">
            <v>0</v>
          </cell>
          <cell r="AG1740">
            <v>0</v>
          </cell>
          <cell r="AH1740">
            <v>0</v>
          </cell>
          <cell r="AI1740">
            <v>0</v>
          </cell>
          <cell r="AJ1740">
            <v>0</v>
          </cell>
          <cell r="AK1740">
            <v>0</v>
          </cell>
          <cell r="AL1740">
            <v>0</v>
          </cell>
          <cell r="AM1740">
            <v>0</v>
          </cell>
          <cell r="AN1740">
            <v>0</v>
          </cell>
          <cell r="AO1740">
            <v>0</v>
          </cell>
          <cell r="AP1740">
            <v>0</v>
          </cell>
          <cell r="AQ1740">
            <v>0</v>
          </cell>
          <cell r="AR1740">
            <v>0</v>
          </cell>
          <cell r="AS1740" t="e">
            <v>#REF!</v>
          </cell>
          <cell r="AU1740">
            <v>890100577</v>
          </cell>
          <cell r="AV1740" t="str">
            <v xml:space="preserve">AVIANCA S.A.                            </v>
          </cell>
          <cell r="AW1740">
            <v>0</v>
          </cell>
          <cell r="AX1740">
            <v>0</v>
          </cell>
          <cell r="AY1740">
            <v>0</v>
          </cell>
          <cell r="AZ1740">
            <v>0</v>
          </cell>
          <cell r="BA1740">
            <v>0</v>
          </cell>
          <cell r="BB1740">
            <v>0</v>
          </cell>
          <cell r="BC1740">
            <v>0</v>
          </cell>
          <cell r="BD1740">
            <v>0</v>
          </cell>
          <cell r="BE1740">
            <v>0</v>
          </cell>
          <cell r="BF1740">
            <v>0</v>
          </cell>
          <cell r="BG1740" t="str">
            <v/>
          </cell>
          <cell r="BH1740" t="str">
            <v/>
          </cell>
        </row>
        <row r="1741">
          <cell r="A1741" t="str">
            <v>4081-037</v>
          </cell>
          <cell r="B1741" t="str">
            <v xml:space="preserve">CL-AVIANCA SA                                     </v>
          </cell>
          <cell r="C1741">
            <v>0</v>
          </cell>
          <cell r="D1741">
            <v>0</v>
          </cell>
          <cell r="E1741">
            <v>0</v>
          </cell>
          <cell r="F1741">
            <v>0</v>
          </cell>
          <cell r="G1741">
            <v>0</v>
          </cell>
          <cell r="H1741">
            <v>0</v>
          </cell>
          <cell r="I1741">
            <v>0</v>
          </cell>
          <cell r="J1741">
            <v>0</v>
          </cell>
          <cell r="K1741">
            <v>0</v>
          </cell>
          <cell r="L1741">
            <v>0</v>
          </cell>
          <cell r="M1741">
            <v>0</v>
          </cell>
          <cell r="N1741">
            <v>0</v>
          </cell>
          <cell r="O1741">
            <v>0</v>
          </cell>
          <cell r="P1741">
            <v>0</v>
          </cell>
          <cell r="Q1741">
            <v>0</v>
          </cell>
          <cell r="R1741">
            <v>0</v>
          </cell>
          <cell r="S1741">
            <v>0</v>
          </cell>
          <cell r="T1741">
            <v>0</v>
          </cell>
          <cell r="U1741">
            <v>0</v>
          </cell>
          <cell r="V1741">
            <v>0</v>
          </cell>
          <cell r="W1741">
            <v>0</v>
          </cell>
          <cell r="X1741">
            <v>0</v>
          </cell>
          <cell r="Y1741">
            <v>0</v>
          </cell>
          <cell r="Z1741">
            <v>0</v>
          </cell>
          <cell r="AA1741">
            <v>0</v>
          </cell>
          <cell r="AB1741">
            <v>0</v>
          </cell>
          <cell r="AC1741">
            <v>0</v>
          </cell>
          <cell r="AD1741">
            <v>0</v>
          </cell>
          <cell r="AE1741">
            <v>0</v>
          </cell>
          <cell r="AF1741">
            <v>0</v>
          </cell>
          <cell r="AG1741">
            <v>0</v>
          </cell>
          <cell r="AH1741">
            <v>0</v>
          </cell>
          <cell r="AI1741">
            <v>0</v>
          </cell>
          <cell r="AJ1741">
            <v>0</v>
          </cell>
          <cell r="AK1741">
            <v>0</v>
          </cell>
          <cell r="AL1741">
            <v>0</v>
          </cell>
          <cell r="AM1741">
            <v>0</v>
          </cell>
          <cell r="AN1741">
            <v>0</v>
          </cell>
          <cell r="AO1741">
            <v>0</v>
          </cell>
          <cell r="AP1741">
            <v>0</v>
          </cell>
          <cell r="AQ1741">
            <v>0</v>
          </cell>
          <cell r="AR1741">
            <v>0</v>
          </cell>
          <cell r="AS1741" t="e">
            <v>#REF!</v>
          </cell>
          <cell r="AU1741">
            <v>890100577</v>
          </cell>
          <cell r="AV1741" t="str">
            <v xml:space="preserve">AVIANCA S.A.                            </v>
          </cell>
          <cell r="AW1741">
            <v>0</v>
          </cell>
          <cell r="AX1741">
            <v>0</v>
          </cell>
          <cell r="AY1741">
            <v>0</v>
          </cell>
          <cell r="AZ1741">
            <v>0</v>
          </cell>
          <cell r="BA1741">
            <v>0</v>
          </cell>
          <cell r="BB1741">
            <v>0</v>
          </cell>
          <cell r="BC1741">
            <v>0</v>
          </cell>
          <cell r="BD1741">
            <v>0</v>
          </cell>
          <cell r="BE1741">
            <v>0</v>
          </cell>
          <cell r="BF1741">
            <v>0</v>
          </cell>
          <cell r="BG1741" t="str">
            <v/>
          </cell>
          <cell r="BH1741" t="str">
            <v/>
          </cell>
        </row>
        <row r="1742">
          <cell r="A1742" t="str">
            <v>4081-038</v>
          </cell>
          <cell r="B1742" t="str">
            <v xml:space="preserve">CL-AVIANCA SA                                     </v>
          </cell>
          <cell r="C1742">
            <v>493738</v>
          </cell>
          <cell r="D1742">
            <v>0</v>
          </cell>
          <cell r="E1742">
            <v>0</v>
          </cell>
          <cell r="F1742">
            <v>0</v>
          </cell>
          <cell r="G1742">
            <v>0</v>
          </cell>
          <cell r="H1742">
            <v>0</v>
          </cell>
          <cell r="I1742">
            <v>0</v>
          </cell>
          <cell r="J1742">
            <v>0</v>
          </cell>
          <cell r="K1742">
            <v>0</v>
          </cell>
          <cell r="L1742">
            <v>0</v>
          </cell>
          <cell r="M1742">
            <v>0</v>
          </cell>
          <cell r="N1742">
            <v>0</v>
          </cell>
          <cell r="O1742">
            <v>493738</v>
          </cell>
          <cell r="P1742">
            <v>2767</v>
          </cell>
          <cell r="Q1742">
            <v>0</v>
          </cell>
          <cell r="R1742">
            <v>0</v>
          </cell>
          <cell r="S1742">
            <v>0</v>
          </cell>
          <cell r="T1742">
            <v>0</v>
          </cell>
          <cell r="U1742">
            <v>0</v>
          </cell>
          <cell r="V1742">
            <v>0</v>
          </cell>
          <cell r="W1742">
            <v>0</v>
          </cell>
          <cell r="X1742">
            <v>0</v>
          </cell>
          <cell r="Y1742">
            <v>0</v>
          </cell>
          <cell r="Z1742">
            <v>0</v>
          </cell>
          <cell r="AA1742">
            <v>0</v>
          </cell>
          <cell r="AB1742">
            <v>2767</v>
          </cell>
          <cell r="AC1742">
            <v>0</v>
          </cell>
          <cell r="AD1742">
            <v>0</v>
          </cell>
          <cell r="AE1742">
            <v>0</v>
          </cell>
          <cell r="AF1742">
            <v>0</v>
          </cell>
          <cell r="AG1742">
            <v>0</v>
          </cell>
          <cell r="AH1742">
            <v>0</v>
          </cell>
          <cell r="AI1742">
            <v>0</v>
          </cell>
          <cell r="AJ1742">
            <v>0</v>
          </cell>
          <cell r="AK1742">
            <v>0</v>
          </cell>
          <cell r="AL1742">
            <v>0</v>
          </cell>
          <cell r="AM1742">
            <v>0</v>
          </cell>
          <cell r="AN1742">
            <v>0</v>
          </cell>
          <cell r="AO1742">
            <v>0</v>
          </cell>
          <cell r="AP1742">
            <v>0</v>
          </cell>
          <cell r="AQ1742">
            <v>0</v>
          </cell>
          <cell r="AR1742">
            <v>0</v>
          </cell>
          <cell r="AS1742" t="e">
            <v>#REF!</v>
          </cell>
          <cell r="AU1742" t="str">
            <v/>
          </cell>
          <cell r="AV1742" t="str">
            <v/>
          </cell>
          <cell r="AW1742">
            <v>0</v>
          </cell>
          <cell r="AX1742">
            <v>0</v>
          </cell>
          <cell r="AY1742">
            <v>0</v>
          </cell>
          <cell r="AZ1742">
            <v>0</v>
          </cell>
          <cell r="BA1742">
            <v>0</v>
          </cell>
          <cell r="BB1742">
            <v>0</v>
          </cell>
          <cell r="BC1742">
            <v>0</v>
          </cell>
          <cell r="BD1742">
            <v>0</v>
          </cell>
          <cell r="BE1742">
            <v>0</v>
          </cell>
          <cell r="BF1742">
            <v>0</v>
          </cell>
          <cell r="BG1742" t="str">
            <v/>
          </cell>
          <cell r="BH1742">
            <v>5.6041868359332277E-3</v>
          </cell>
        </row>
        <row r="1743">
          <cell r="A1743" t="str">
            <v>4081-039</v>
          </cell>
          <cell r="B1743" t="str">
            <v xml:space="preserve">CL-AVIANCA SA                                     </v>
          </cell>
          <cell r="C1743">
            <v>822598</v>
          </cell>
          <cell r="D1743">
            <v>0</v>
          </cell>
          <cell r="E1743">
            <v>0</v>
          </cell>
          <cell r="F1743">
            <v>0</v>
          </cell>
          <cell r="G1743">
            <v>0</v>
          </cell>
          <cell r="H1743">
            <v>0</v>
          </cell>
          <cell r="I1743">
            <v>0</v>
          </cell>
          <cell r="J1743">
            <v>0</v>
          </cell>
          <cell r="K1743">
            <v>0</v>
          </cell>
          <cell r="L1743">
            <v>0</v>
          </cell>
          <cell r="M1743">
            <v>0</v>
          </cell>
          <cell r="N1743">
            <v>0</v>
          </cell>
          <cell r="O1743">
            <v>822598</v>
          </cell>
          <cell r="P1743">
            <v>0</v>
          </cell>
          <cell r="Q1743">
            <v>0</v>
          </cell>
          <cell r="R1743">
            <v>0</v>
          </cell>
          <cell r="S1743">
            <v>0</v>
          </cell>
          <cell r="T1743">
            <v>0</v>
          </cell>
          <cell r="U1743">
            <v>0</v>
          </cell>
          <cell r="V1743">
            <v>0</v>
          </cell>
          <cell r="W1743">
            <v>0</v>
          </cell>
          <cell r="X1743">
            <v>0</v>
          </cell>
          <cell r="Y1743">
            <v>0</v>
          </cell>
          <cell r="Z1743">
            <v>0</v>
          </cell>
          <cell r="AA1743">
            <v>0</v>
          </cell>
          <cell r="AB1743">
            <v>0</v>
          </cell>
          <cell r="AC1743">
            <v>0</v>
          </cell>
          <cell r="AD1743">
            <v>0</v>
          </cell>
          <cell r="AE1743">
            <v>0</v>
          </cell>
          <cell r="AF1743">
            <v>0</v>
          </cell>
          <cell r="AG1743">
            <v>0</v>
          </cell>
          <cell r="AH1743">
            <v>0</v>
          </cell>
          <cell r="AI1743">
            <v>0</v>
          </cell>
          <cell r="AJ1743">
            <v>0</v>
          </cell>
          <cell r="AK1743">
            <v>0</v>
          </cell>
          <cell r="AL1743">
            <v>0</v>
          </cell>
          <cell r="AM1743">
            <v>0</v>
          </cell>
          <cell r="AN1743">
            <v>0</v>
          </cell>
          <cell r="AO1743">
            <v>0</v>
          </cell>
          <cell r="AP1743">
            <v>0</v>
          </cell>
          <cell r="AQ1743">
            <v>0</v>
          </cell>
          <cell r="AR1743">
            <v>0</v>
          </cell>
          <cell r="AS1743" t="e">
            <v>#REF!</v>
          </cell>
          <cell r="AU1743" t="str">
            <v/>
          </cell>
          <cell r="AV1743" t="str">
            <v/>
          </cell>
          <cell r="AW1743">
            <v>0</v>
          </cell>
          <cell r="AX1743">
            <v>0</v>
          </cell>
          <cell r="AY1743">
            <v>0</v>
          </cell>
          <cell r="AZ1743">
            <v>0</v>
          </cell>
          <cell r="BA1743">
            <v>0</v>
          </cell>
          <cell r="BB1743">
            <v>0</v>
          </cell>
          <cell r="BC1743">
            <v>0</v>
          </cell>
          <cell r="BD1743">
            <v>0</v>
          </cell>
          <cell r="BE1743">
            <v>0</v>
          </cell>
          <cell r="BF1743">
            <v>0</v>
          </cell>
          <cell r="BG1743" t="str">
            <v/>
          </cell>
          <cell r="BH1743">
            <v>0</v>
          </cell>
        </row>
        <row r="1744">
          <cell r="A1744" t="str">
            <v>4081-040</v>
          </cell>
          <cell r="B1744" t="str">
            <v xml:space="preserve">CL-AVIANCA SA                                     </v>
          </cell>
          <cell r="C1744">
            <v>346541</v>
          </cell>
          <cell r="D1744">
            <v>0</v>
          </cell>
          <cell r="E1744">
            <v>0</v>
          </cell>
          <cell r="F1744">
            <v>0</v>
          </cell>
          <cell r="G1744">
            <v>0</v>
          </cell>
          <cell r="H1744">
            <v>0</v>
          </cell>
          <cell r="I1744">
            <v>0</v>
          </cell>
          <cell r="J1744">
            <v>0</v>
          </cell>
          <cell r="K1744">
            <v>0</v>
          </cell>
          <cell r="L1744">
            <v>0</v>
          </cell>
          <cell r="M1744">
            <v>0</v>
          </cell>
          <cell r="N1744">
            <v>0</v>
          </cell>
          <cell r="O1744">
            <v>346541</v>
          </cell>
          <cell r="P1744">
            <v>0</v>
          </cell>
          <cell r="Q1744">
            <v>0</v>
          </cell>
          <cell r="R1744">
            <v>0</v>
          </cell>
          <cell r="S1744">
            <v>0</v>
          </cell>
          <cell r="T1744">
            <v>0</v>
          </cell>
          <cell r="U1744">
            <v>0</v>
          </cell>
          <cell r="V1744">
            <v>0</v>
          </cell>
          <cell r="W1744">
            <v>0</v>
          </cell>
          <cell r="X1744">
            <v>0</v>
          </cell>
          <cell r="Y1744">
            <v>0</v>
          </cell>
          <cell r="Z1744">
            <v>0</v>
          </cell>
          <cell r="AA1744">
            <v>0</v>
          </cell>
          <cell r="AB1744">
            <v>0</v>
          </cell>
          <cell r="AC1744">
            <v>0</v>
          </cell>
          <cell r="AD1744">
            <v>0</v>
          </cell>
          <cell r="AE1744">
            <v>0</v>
          </cell>
          <cell r="AF1744">
            <v>0</v>
          </cell>
          <cell r="AG1744">
            <v>0</v>
          </cell>
          <cell r="AH1744">
            <v>0</v>
          </cell>
          <cell r="AI1744">
            <v>0</v>
          </cell>
          <cell r="AJ1744">
            <v>0</v>
          </cell>
          <cell r="AK1744">
            <v>0</v>
          </cell>
          <cell r="AL1744">
            <v>0</v>
          </cell>
          <cell r="AM1744">
            <v>0</v>
          </cell>
          <cell r="AN1744">
            <v>0</v>
          </cell>
          <cell r="AO1744">
            <v>0</v>
          </cell>
          <cell r="AP1744">
            <v>0</v>
          </cell>
          <cell r="AQ1744">
            <v>0</v>
          </cell>
          <cell r="AR1744">
            <v>0</v>
          </cell>
          <cell r="AS1744" t="e">
            <v>#REF!</v>
          </cell>
          <cell r="AU1744" t="str">
            <v/>
          </cell>
          <cell r="AV1744" t="str">
            <v/>
          </cell>
          <cell r="AW1744">
            <v>0</v>
          </cell>
          <cell r="AX1744">
            <v>0</v>
          </cell>
          <cell r="AY1744">
            <v>0</v>
          </cell>
          <cell r="AZ1744">
            <v>0</v>
          </cell>
          <cell r="BA1744">
            <v>0</v>
          </cell>
          <cell r="BB1744">
            <v>0</v>
          </cell>
          <cell r="BC1744">
            <v>0</v>
          </cell>
          <cell r="BD1744">
            <v>0</v>
          </cell>
          <cell r="BE1744">
            <v>0</v>
          </cell>
          <cell r="BF1744">
            <v>0</v>
          </cell>
          <cell r="BG1744" t="str">
            <v/>
          </cell>
          <cell r="BH1744">
            <v>0</v>
          </cell>
        </row>
        <row r="1745">
          <cell r="A1745" t="str">
            <v>4081-041</v>
          </cell>
          <cell r="B1745" t="str">
            <v xml:space="preserve">CL-AVIANCA SA                                     </v>
          </cell>
          <cell r="C1745">
            <v>0</v>
          </cell>
          <cell r="D1745">
            <v>121548</v>
          </cell>
          <cell r="E1745">
            <v>0</v>
          </cell>
          <cell r="F1745">
            <v>0</v>
          </cell>
          <cell r="G1745">
            <v>0</v>
          </cell>
          <cell r="H1745">
            <v>0</v>
          </cell>
          <cell r="I1745">
            <v>0</v>
          </cell>
          <cell r="J1745">
            <v>0</v>
          </cell>
          <cell r="K1745">
            <v>0</v>
          </cell>
          <cell r="L1745">
            <v>0</v>
          </cell>
          <cell r="M1745">
            <v>0</v>
          </cell>
          <cell r="N1745">
            <v>0</v>
          </cell>
          <cell r="O1745">
            <v>121548</v>
          </cell>
          <cell r="P1745">
            <v>0</v>
          </cell>
          <cell r="Q1745">
            <v>0</v>
          </cell>
          <cell r="R1745">
            <v>0</v>
          </cell>
          <cell r="S1745">
            <v>0</v>
          </cell>
          <cell r="T1745">
            <v>0</v>
          </cell>
          <cell r="U1745">
            <v>0</v>
          </cell>
          <cell r="V1745">
            <v>0</v>
          </cell>
          <cell r="W1745">
            <v>0</v>
          </cell>
          <cell r="X1745">
            <v>0</v>
          </cell>
          <cell r="Y1745">
            <v>0</v>
          </cell>
          <cell r="Z1745">
            <v>0</v>
          </cell>
          <cell r="AA1745">
            <v>0</v>
          </cell>
          <cell r="AB1745">
            <v>0</v>
          </cell>
          <cell r="AC1745">
            <v>0</v>
          </cell>
          <cell r="AD1745">
            <v>0</v>
          </cell>
          <cell r="AE1745">
            <v>0</v>
          </cell>
          <cell r="AF1745">
            <v>0</v>
          </cell>
          <cell r="AG1745">
            <v>0</v>
          </cell>
          <cell r="AH1745">
            <v>0</v>
          </cell>
          <cell r="AI1745">
            <v>0</v>
          </cell>
          <cell r="AJ1745">
            <v>0</v>
          </cell>
          <cell r="AK1745">
            <v>0</v>
          </cell>
          <cell r="AL1745">
            <v>0</v>
          </cell>
          <cell r="AM1745">
            <v>0</v>
          </cell>
          <cell r="AN1745">
            <v>0</v>
          </cell>
          <cell r="AO1745">
            <v>0</v>
          </cell>
          <cell r="AP1745">
            <v>0</v>
          </cell>
          <cell r="AQ1745">
            <v>0</v>
          </cell>
          <cell r="AR1745">
            <v>0</v>
          </cell>
          <cell r="AS1745" t="e">
            <v>#REF!</v>
          </cell>
          <cell r="AU1745" t="str">
            <v/>
          </cell>
          <cell r="AV1745" t="str">
            <v/>
          </cell>
          <cell r="AW1745">
            <v>0</v>
          </cell>
          <cell r="AX1745">
            <v>0</v>
          </cell>
          <cell r="AY1745">
            <v>0</v>
          </cell>
          <cell r="AZ1745">
            <v>0</v>
          </cell>
          <cell r="BA1745">
            <v>0</v>
          </cell>
          <cell r="BB1745">
            <v>0</v>
          </cell>
          <cell r="BC1745">
            <v>0</v>
          </cell>
          <cell r="BD1745">
            <v>0</v>
          </cell>
          <cell r="BE1745">
            <v>0</v>
          </cell>
          <cell r="BF1745">
            <v>0</v>
          </cell>
          <cell r="BG1745" t="str">
            <v/>
          </cell>
          <cell r="BH1745">
            <v>0</v>
          </cell>
        </row>
        <row r="1746">
          <cell r="A1746" t="str">
            <v>4081-042</v>
          </cell>
          <cell r="B1746" t="str">
            <v xml:space="preserve">CL-AVIANCA SA                                     </v>
          </cell>
          <cell r="C1746">
            <v>79954</v>
          </cell>
          <cell r="D1746">
            <v>0</v>
          </cell>
          <cell r="E1746">
            <v>0</v>
          </cell>
          <cell r="F1746">
            <v>0</v>
          </cell>
          <cell r="G1746">
            <v>0</v>
          </cell>
          <cell r="H1746">
            <v>0</v>
          </cell>
          <cell r="I1746">
            <v>0</v>
          </cell>
          <cell r="J1746">
            <v>0</v>
          </cell>
          <cell r="K1746">
            <v>0</v>
          </cell>
          <cell r="L1746">
            <v>0</v>
          </cell>
          <cell r="M1746">
            <v>0</v>
          </cell>
          <cell r="N1746">
            <v>0</v>
          </cell>
          <cell r="O1746">
            <v>79954</v>
          </cell>
          <cell r="P1746">
            <v>0</v>
          </cell>
          <cell r="Q1746">
            <v>0</v>
          </cell>
          <cell r="R1746">
            <v>0</v>
          </cell>
          <cell r="S1746">
            <v>0</v>
          </cell>
          <cell r="T1746">
            <v>0</v>
          </cell>
          <cell r="U1746">
            <v>0</v>
          </cell>
          <cell r="V1746">
            <v>0</v>
          </cell>
          <cell r="W1746">
            <v>0</v>
          </cell>
          <cell r="X1746">
            <v>0</v>
          </cell>
          <cell r="Y1746">
            <v>0</v>
          </cell>
          <cell r="Z1746">
            <v>0</v>
          </cell>
          <cell r="AA1746">
            <v>0</v>
          </cell>
          <cell r="AB1746">
            <v>0</v>
          </cell>
          <cell r="AC1746">
            <v>0</v>
          </cell>
          <cell r="AD1746">
            <v>0</v>
          </cell>
          <cell r="AE1746">
            <v>0</v>
          </cell>
          <cell r="AF1746">
            <v>0</v>
          </cell>
          <cell r="AG1746">
            <v>0</v>
          </cell>
          <cell r="AH1746">
            <v>0</v>
          </cell>
          <cell r="AI1746">
            <v>0</v>
          </cell>
          <cell r="AJ1746">
            <v>0</v>
          </cell>
          <cell r="AK1746">
            <v>0</v>
          </cell>
          <cell r="AL1746">
            <v>0</v>
          </cell>
          <cell r="AM1746">
            <v>0</v>
          </cell>
          <cell r="AN1746">
            <v>0</v>
          </cell>
          <cell r="AO1746">
            <v>0</v>
          </cell>
          <cell r="AP1746">
            <v>0</v>
          </cell>
          <cell r="AQ1746">
            <v>0</v>
          </cell>
          <cell r="AR1746">
            <v>0</v>
          </cell>
          <cell r="AS1746" t="e">
            <v>#REF!</v>
          </cell>
          <cell r="AU1746" t="str">
            <v/>
          </cell>
          <cell r="AV1746" t="str">
            <v/>
          </cell>
          <cell r="AW1746">
            <v>0</v>
          </cell>
          <cell r="AX1746">
            <v>0</v>
          </cell>
          <cell r="AY1746">
            <v>0</v>
          </cell>
          <cell r="AZ1746">
            <v>0</v>
          </cell>
          <cell r="BA1746">
            <v>0</v>
          </cell>
          <cell r="BB1746">
            <v>0</v>
          </cell>
          <cell r="BC1746">
            <v>0</v>
          </cell>
          <cell r="BD1746">
            <v>0</v>
          </cell>
          <cell r="BE1746">
            <v>0</v>
          </cell>
          <cell r="BF1746">
            <v>0</v>
          </cell>
          <cell r="BG1746" t="str">
            <v/>
          </cell>
          <cell r="BH1746">
            <v>0</v>
          </cell>
        </row>
        <row r="1747">
          <cell r="A1747" t="str">
            <v>4081-043</v>
          </cell>
          <cell r="B1747" t="str">
            <v xml:space="preserve">CL-AVIANCA SA                                     </v>
          </cell>
          <cell r="C1747">
            <v>0</v>
          </cell>
          <cell r="D1747">
            <v>63714</v>
          </cell>
          <cell r="E1747">
            <v>0</v>
          </cell>
          <cell r="F1747">
            <v>0</v>
          </cell>
          <cell r="G1747">
            <v>0</v>
          </cell>
          <cell r="H1747">
            <v>0</v>
          </cell>
          <cell r="I1747">
            <v>0</v>
          </cell>
          <cell r="J1747">
            <v>0</v>
          </cell>
          <cell r="K1747">
            <v>0</v>
          </cell>
          <cell r="L1747">
            <v>0</v>
          </cell>
          <cell r="M1747">
            <v>0</v>
          </cell>
          <cell r="N1747">
            <v>0</v>
          </cell>
          <cell r="O1747">
            <v>63714</v>
          </cell>
          <cell r="P1747">
            <v>0</v>
          </cell>
          <cell r="Q1747">
            <v>0</v>
          </cell>
          <cell r="R1747">
            <v>0</v>
          </cell>
          <cell r="S1747">
            <v>0</v>
          </cell>
          <cell r="T1747">
            <v>0</v>
          </cell>
          <cell r="U1747">
            <v>0</v>
          </cell>
          <cell r="V1747">
            <v>0</v>
          </cell>
          <cell r="W1747">
            <v>0</v>
          </cell>
          <cell r="X1747">
            <v>0</v>
          </cell>
          <cell r="Y1747">
            <v>0</v>
          </cell>
          <cell r="Z1747">
            <v>0</v>
          </cell>
          <cell r="AA1747">
            <v>0</v>
          </cell>
          <cell r="AB1747">
            <v>0</v>
          </cell>
          <cell r="AC1747">
            <v>0</v>
          </cell>
          <cell r="AD1747">
            <v>0</v>
          </cell>
          <cell r="AE1747">
            <v>0</v>
          </cell>
          <cell r="AF1747">
            <v>0</v>
          </cell>
          <cell r="AG1747">
            <v>0</v>
          </cell>
          <cell r="AH1747">
            <v>0</v>
          </cell>
          <cell r="AI1747">
            <v>0</v>
          </cell>
          <cell r="AJ1747">
            <v>0</v>
          </cell>
          <cell r="AK1747">
            <v>0</v>
          </cell>
          <cell r="AL1747">
            <v>0</v>
          </cell>
          <cell r="AM1747">
            <v>0</v>
          </cell>
          <cell r="AN1747">
            <v>0</v>
          </cell>
          <cell r="AO1747">
            <v>0</v>
          </cell>
          <cell r="AP1747">
            <v>0</v>
          </cell>
          <cell r="AQ1747">
            <v>0</v>
          </cell>
          <cell r="AR1747">
            <v>0</v>
          </cell>
          <cell r="AS1747" t="e">
            <v>#REF!</v>
          </cell>
          <cell r="AU1747" t="str">
            <v/>
          </cell>
          <cell r="AV1747" t="str">
            <v/>
          </cell>
          <cell r="AW1747">
            <v>0</v>
          </cell>
          <cell r="AX1747">
            <v>0</v>
          </cell>
          <cell r="AY1747">
            <v>0</v>
          </cell>
          <cell r="AZ1747">
            <v>0</v>
          </cell>
          <cell r="BA1747">
            <v>0</v>
          </cell>
          <cell r="BB1747">
            <v>0</v>
          </cell>
          <cell r="BC1747">
            <v>0</v>
          </cell>
          <cell r="BD1747">
            <v>0</v>
          </cell>
          <cell r="BE1747">
            <v>0</v>
          </cell>
          <cell r="BF1747">
            <v>0</v>
          </cell>
          <cell r="BG1747" t="str">
            <v/>
          </cell>
          <cell r="BH1747">
            <v>0</v>
          </cell>
        </row>
        <row r="1748">
          <cell r="A1748" t="str">
            <v>4081-044</v>
          </cell>
          <cell r="B1748" t="str">
            <v xml:space="preserve">CL-AVIANCA SA                                     </v>
          </cell>
          <cell r="C1748">
            <v>0</v>
          </cell>
          <cell r="D1748">
            <v>0</v>
          </cell>
          <cell r="E1748">
            <v>1480750</v>
          </cell>
          <cell r="F1748">
            <v>0</v>
          </cell>
          <cell r="G1748">
            <v>0</v>
          </cell>
          <cell r="H1748">
            <v>0</v>
          </cell>
          <cell r="I1748">
            <v>0</v>
          </cell>
          <cell r="J1748">
            <v>0</v>
          </cell>
          <cell r="K1748">
            <v>0</v>
          </cell>
          <cell r="L1748">
            <v>0</v>
          </cell>
          <cell r="M1748">
            <v>0</v>
          </cell>
          <cell r="N1748">
            <v>0</v>
          </cell>
          <cell r="O1748">
            <v>1480750</v>
          </cell>
          <cell r="P1748">
            <v>330350</v>
          </cell>
          <cell r="Q1748">
            <v>652573</v>
          </cell>
          <cell r="R1748">
            <v>109062</v>
          </cell>
          <cell r="S1748">
            <v>0</v>
          </cell>
          <cell r="T1748">
            <v>0</v>
          </cell>
          <cell r="U1748">
            <v>0</v>
          </cell>
          <cell r="V1748">
            <v>0</v>
          </cell>
          <cell r="W1748">
            <v>0</v>
          </cell>
          <cell r="X1748">
            <v>0</v>
          </cell>
          <cell r="Y1748">
            <v>0</v>
          </cell>
          <cell r="Z1748">
            <v>0</v>
          </cell>
          <cell r="AA1748">
            <v>0</v>
          </cell>
          <cell r="AB1748">
            <v>1091985</v>
          </cell>
          <cell r="AC1748">
            <v>0</v>
          </cell>
          <cell r="AD1748">
            <v>0</v>
          </cell>
          <cell r="AE1748">
            <v>0</v>
          </cell>
          <cell r="AF1748">
            <v>0</v>
          </cell>
          <cell r="AG1748">
            <v>0</v>
          </cell>
          <cell r="AH1748">
            <v>0</v>
          </cell>
          <cell r="AI1748">
            <v>0</v>
          </cell>
          <cell r="AJ1748">
            <v>0</v>
          </cell>
          <cell r="AK1748">
            <v>0</v>
          </cell>
          <cell r="AL1748">
            <v>0</v>
          </cell>
          <cell r="AM1748">
            <v>0</v>
          </cell>
          <cell r="AN1748">
            <v>0</v>
          </cell>
          <cell r="AO1748">
            <v>0</v>
          </cell>
          <cell r="AP1748">
            <v>0</v>
          </cell>
          <cell r="AQ1748">
            <v>0</v>
          </cell>
          <cell r="AR1748">
            <v>0</v>
          </cell>
          <cell r="AS1748" t="e">
            <v>#REF!</v>
          </cell>
          <cell r="AU1748" t="str">
            <v/>
          </cell>
          <cell r="AV1748" t="str">
            <v/>
          </cell>
          <cell r="AW1748">
            <v>0</v>
          </cell>
          <cell r="AX1748">
            <v>0</v>
          </cell>
          <cell r="AY1748">
            <v>0</v>
          </cell>
          <cell r="AZ1748">
            <v>0</v>
          </cell>
          <cell r="BA1748">
            <v>0</v>
          </cell>
          <cell r="BB1748">
            <v>0</v>
          </cell>
          <cell r="BC1748">
            <v>0</v>
          </cell>
          <cell r="BD1748">
            <v>0</v>
          </cell>
          <cell r="BE1748">
            <v>0</v>
          </cell>
          <cell r="BF1748">
            <v>0</v>
          </cell>
          <cell r="BG1748" t="str">
            <v/>
          </cell>
          <cell r="BH1748">
            <v>0.73745399290899882</v>
          </cell>
        </row>
        <row r="1749">
          <cell r="A1749" t="str">
            <v>4081-045</v>
          </cell>
          <cell r="B1749" t="str">
            <v xml:space="preserve">CL-AVIANCA SA                                     </v>
          </cell>
          <cell r="C1749">
            <v>0</v>
          </cell>
          <cell r="D1749">
            <v>118798</v>
          </cell>
          <cell r="E1749">
            <v>0</v>
          </cell>
          <cell r="F1749">
            <v>0</v>
          </cell>
          <cell r="G1749">
            <v>0</v>
          </cell>
          <cell r="H1749">
            <v>0</v>
          </cell>
          <cell r="I1749">
            <v>0</v>
          </cell>
          <cell r="J1749">
            <v>0</v>
          </cell>
          <cell r="K1749">
            <v>0</v>
          </cell>
          <cell r="L1749">
            <v>0</v>
          </cell>
          <cell r="M1749">
            <v>0</v>
          </cell>
          <cell r="N1749">
            <v>0</v>
          </cell>
          <cell r="O1749">
            <v>118798</v>
          </cell>
          <cell r="P1749">
            <v>0</v>
          </cell>
          <cell r="Q1749">
            <v>0</v>
          </cell>
          <cell r="R1749">
            <v>0</v>
          </cell>
          <cell r="S1749">
            <v>0</v>
          </cell>
          <cell r="T1749">
            <v>0</v>
          </cell>
          <cell r="U1749">
            <v>0</v>
          </cell>
          <cell r="V1749">
            <v>0</v>
          </cell>
          <cell r="W1749">
            <v>0</v>
          </cell>
          <cell r="X1749">
            <v>0</v>
          </cell>
          <cell r="Y1749">
            <v>0</v>
          </cell>
          <cell r="Z1749">
            <v>0</v>
          </cell>
          <cell r="AA1749">
            <v>0</v>
          </cell>
          <cell r="AB1749">
            <v>0</v>
          </cell>
          <cell r="AC1749">
            <v>0</v>
          </cell>
          <cell r="AD1749">
            <v>0</v>
          </cell>
          <cell r="AE1749">
            <v>0</v>
          </cell>
          <cell r="AF1749">
            <v>0</v>
          </cell>
          <cell r="AG1749">
            <v>0</v>
          </cell>
          <cell r="AH1749">
            <v>0</v>
          </cell>
          <cell r="AI1749">
            <v>0</v>
          </cell>
          <cell r="AJ1749">
            <v>0</v>
          </cell>
          <cell r="AK1749">
            <v>0</v>
          </cell>
          <cell r="AL1749">
            <v>0</v>
          </cell>
          <cell r="AM1749">
            <v>0</v>
          </cell>
          <cell r="AN1749">
            <v>0</v>
          </cell>
          <cell r="AO1749">
            <v>0</v>
          </cell>
          <cell r="AP1749">
            <v>0</v>
          </cell>
          <cell r="AQ1749">
            <v>0</v>
          </cell>
          <cell r="AR1749">
            <v>0</v>
          </cell>
          <cell r="AS1749" t="e">
            <v>#REF!</v>
          </cell>
          <cell r="AU1749" t="str">
            <v/>
          </cell>
          <cell r="AV1749" t="str">
            <v/>
          </cell>
          <cell r="AW1749">
            <v>0</v>
          </cell>
          <cell r="AX1749">
            <v>0</v>
          </cell>
          <cell r="AY1749">
            <v>0</v>
          </cell>
          <cell r="AZ1749">
            <v>0</v>
          </cell>
          <cell r="BA1749">
            <v>0</v>
          </cell>
          <cell r="BB1749">
            <v>0</v>
          </cell>
          <cell r="BC1749">
            <v>0</v>
          </cell>
          <cell r="BD1749">
            <v>0</v>
          </cell>
          <cell r="BE1749">
            <v>0</v>
          </cell>
          <cell r="BF1749">
            <v>0</v>
          </cell>
          <cell r="BG1749" t="str">
            <v/>
          </cell>
          <cell r="BH1749">
            <v>0</v>
          </cell>
        </row>
        <row r="1750">
          <cell r="A1750" t="str">
            <v>4081-046</v>
          </cell>
          <cell r="B1750" t="str">
            <v xml:space="preserve">CL-AVIANCA SA                                     </v>
          </cell>
          <cell r="C1750">
            <v>0</v>
          </cell>
          <cell r="D1750">
            <v>0</v>
          </cell>
          <cell r="E1750">
            <v>0</v>
          </cell>
          <cell r="F1750">
            <v>388110</v>
          </cell>
          <cell r="G1750">
            <v>0</v>
          </cell>
          <cell r="H1750">
            <v>0</v>
          </cell>
          <cell r="I1750">
            <v>-95610</v>
          </cell>
          <cell r="J1750">
            <v>0</v>
          </cell>
          <cell r="K1750">
            <v>0</v>
          </cell>
          <cell r="L1750">
            <v>0</v>
          </cell>
          <cell r="M1750">
            <v>0</v>
          </cell>
          <cell r="N1750">
            <v>0</v>
          </cell>
          <cell r="O1750">
            <v>292500</v>
          </cell>
          <cell r="P1750">
            <v>0</v>
          </cell>
          <cell r="Q1750">
            <v>135000</v>
          </cell>
          <cell r="R1750">
            <v>0</v>
          </cell>
          <cell r="S1750">
            <v>0</v>
          </cell>
          <cell r="T1750">
            <v>0</v>
          </cell>
          <cell r="U1750">
            <v>0</v>
          </cell>
          <cell r="V1750">
            <v>0</v>
          </cell>
          <cell r="W1750">
            <v>0</v>
          </cell>
          <cell r="X1750">
            <v>0</v>
          </cell>
          <cell r="Y1750">
            <v>0</v>
          </cell>
          <cell r="Z1750">
            <v>0</v>
          </cell>
          <cell r="AA1750">
            <v>0</v>
          </cell>
          <cell r="AB1750">
            <v>135000</v>
          </cell>
          <cell r="AC1750">
            <v>0</v>
          </cell>
          <cell r="AD1750">
            <v>0</v>
          </cell>
          <cell r="AE1750">
            <v>0</v>
          </cell>
          <cell r="AF1750">
            <v>0</v>
          </cell>
          <cell r="AG1750">
            <v>0</v>
          </cell>
          <cell r="AH1750">
            <v>0</v>
          </cell>
          <cell r="AI1750">
            <v>0</v>
          </cell>
          <cell r="AJ1750">
            <v>0</v>
          </cell>
          <cell r="AK1750">
            <v>0</v>
          </cell>
          <cell r="AL1750">
            <v>0</v>
          </cell>
          <cell r="AM1750">
            <v>0</v>
          </cell>
          <cell r="AN1750">
            <v>0</v>
          </cell>
          <cell r="AO1750">
            <v>0</v>
          </cell>
          <cell r="AP1750">
            <v>0</v>
          </cell>
          <cell r="AQ1750">
            <v>0</v>
          </cell>
          <cell r="AR1750">
            <v>0</v>
          </cell>
          <cell r="AS1750" t="e">
            <v>#REF!</v>
          </cell>
          <cell r="AU1750" t="str">
            <v/>
          </cell>
          <cell r="AV1750" t="str">
            <v/>
          </cell>
          <cell r="AW1750">
            <v>0</v>
          </cell>
          <cell r="AX1750">
            <v>0</v>
          </cell>
          <cell r="AY1750">
            <v>0</v>
          </cell>
          <cell r="AZ1750">
            <v>0</v>
          </cell>
          <cell r="BA1750">
            <v>0</v>
          </cell>
          <cell r="BB1750">
            <v>0</v>
          </cell>
          <cell r="BC1750">
            <v>0</v>
          </cell>
          <cell r="BD1750">
            <v>0</v>
          </cell>
          <cell r="BE1750">
            <v>0</v>
          </cell>
          <cell r="BF1750">
            <v>0</v>
          </cell>
          <cell r="BG1750" t="str">
            <v/>
          </cell>
          <cell r="BH1750">
            <v>0.46153846153846156</v>
          </cell>
        </row>
        <row r="1751">
          <cell r="A1751" t="str">
            <v>4081-047</v>
          </cell>
          <cell r="B1751" t="str">
            <v xml:space="preserve">CL-AVIANCA SA                                     </v>
          </cell>
          <cell r="C1751">
            <v>0</v>
          </cell>
          <cell r="D1751">
            <v>0</v>
          </cell>
          <cell r="E1751">
            <v>0</v>
          </cell>
          <cell r="F1751">
            <v>161920</v>
          </cell>
          <cell r="G1751">
            <v>0</v>
          </cell>
          <cell r="H1751">
            <v>0</v>
          </cell>
          <cell r="I1751">
            <v>0</v>
          </cell>
          <cell r="J1751">
            <v>0</v>
          </cell>
          <cell r="K1751">
            <v>0</v>
          </cell>
          <cell r="L1751">
            <v>0</v>
          </cell>
          <cell r="M1751">
            <v>0</v>
          </cell>
          <cell r="N1751">
            <v>0</v>
          </cell>
          <cell r="O1751">
            <v>161920</v>
          </cell>
          <cell r="P1751">
            <v>0</v>
          </cell>
          <cell r="Q1751">
            <v>0</v>
          </cell>
          <cell r="R1751">
            <v>0</v>
          </cell>
          <cell r="S1751">
            <v>0</v>
          </cell>
          <cell r="T1751">
            <v>0</v>
          </cell>
          <cell r="U1751">
            <v>0</v>
          </cell>
          <cell r="V1751">
            <v>0</v>
          </cell>
          <cell r="W1751">
            <v>0</v>
          </cell>
          <cell r="X1751">
            <v>0</v>
          </cell>
          <cell r="Y1751">
            <v>0</v>
          </cell>
          <cell r="Z1751">
            <v>0</v>
          </cell>
          <cell r="AA1751">
            <v>0</v>
          </cell>
          <cell r="AB1751">
            <v>0</v>
          </cell>
          <cell r="AC1751">
            <v>0</v>
          </cell>
          <cell r="AD1751">
            <v>0</v>
          </cell>
          <cell r="AE1751">
            <v>0</v>
          </cell>
          <cell r="AF1751">
            <v>0</v>
          </cell>
          <cell r="AG1751">
            <v>0</v>
          </cell>
          <cell r="AH1751">
            <v>0</v>
          </cell>
          <cell r="AI1751">
            <v>0</v>
          </cell>
          <cell r="AJ1751">
            <v>0</v>
          </cell>
          <cell r="AK1751">
            <v>0</v>
          </cell>
          <cell r="AL1751">
            <v>0</v>
          </cell>
          <cell r="AM1751">
            <v>0</v>
          </cell>
          <cell r="AN1751">
            <v>0</v>
          </cell>
          <cell r="AO1751">
            <v>0</v>
          </cell>
          <cell r="AP1751">
            <v>0</v>
          </cell>
          <cell r="AQ1751">
            <v>0</v>
          </cell>
          <cell r="AR1751">
            <v>0</v>
          </cell>
          <cell r="AS1751" t="e">
            <v>#REF!</v>
          </cell>
          <cell r="AU1751" t="str">
            <v/>
          </cell>
          <cell r="AV1751" t="str">
            <v/>
          </cell>
          <cell r="AW1751">
            <v>0</v>
          </cell>
          <cell r="AX1751">
            <v>0</v>
          </cell>
          <cell r="AY1751">
            <v>0</v>
          </cell>
          <cell r="AZ1751">
            <v>0</v>
          </cell>
          <cell r="BA1751">
            <v>0</v>
          </cell>
          <cell r="BB1751">
            <v>0</v>
          </cell>
          <cell r="BC1751">
            <v>0</v>
          </cell>
          <cell r="BD1751">
            <v>0</v>
          </cell>
          <cell r="BE1751">
            <v>0</v>
          </cell>
          <cell r="BF1751">
            <v>0</v>
          </cell>
          <cell r="BG1751" t="str">
            <v/>
          </cell>
          <cell r="BH1751">
            <v>0</v>
          </cell>
        </row>
        <row r="1752">
          <cell r="A1752" t="str">
            <v>4081-048</v>
          </cell>
          <cell r="B1752" t="str">
            <v xml:space="preserve">CL-AVIANCA SA                                     </v>
          </cell>
          <cell r="C1752">
            <v>0</v>
          </cell>
          <cell r="D1752">
            <v>0</v>
          </cell>
          <cell r="E1752">
            <v>0</v>
          </cell>
          <cell r="F1752">
            <v>8451302</v>
          </cell>
          <cell r="G1752">
            <v>0</v>
          </cell>
          <cell r="H1752">
            <v>0</v>
          </cell>
          <cell r="I1752">
            <v>0</v>
          </cell>
          <cell r="J1752">
            <v>0</v>
          </cell>
          <cell r="K1752">
            <v>0</v>
          </cell>
          <cell r="L1752">
            <v>0</v>
          </cell>
          <cell r="M1752">
            <v>0</v>
          </cell>
          <cell r="N1752">
            <v>0</v>
          </cell>
          <cell r="O1752">
            <v>8451302</v>
          </cell>
          <cell r="P1752">
            <v>0</v>
          </cell>
          <cell r="Q1752">
            <v>0</v>
          </cell>
          <cell r="R1752">
            <v>3665290</v>
          </cell>
          <cell r="S1752">
            <v>2212610</v>
          </cell>
          <cell r="T1752">
            <v>59160</v>
          </cell>
          <cell r="U1752">
            <v>0</v>
          </cell>
          <cell r="V1752">
            <v>0</v>
          </cell>
          <cell r="W1752">
            <v>0</v>
          </cell>
          <cell r="X1752">
            <v>0</v>
          </cell>
          <cell r="Y1752">
            <v>0</v>
          </cell>
          <cell r="Z1752">
            <v>0</v>
          </cell>
          <cell r="AA1752">
            <v>0</v>
          </cell>
          <cell r="AB1752">
            <v>5937060</v>
          </cell>
          <cell r="AC1752">
            <v>0</v>
          </cell>
          <cell r="AD1752">
            <v>0</v>
          </cell>
          <cell r="AE1752">
            <v>0</v>
          </cell>
          <cell r="AF1752">
            <v>0</v>
          </cell>
          <cell r="AG1752">
            <v>0</v>
          </cell>
          <cell r="AH1752">
            <v>0</v>
          </cell>
          <cell r="AI1752">
            <v>0</v>
          </cell>
          <cell r="AJ1752">
            <v>0</v>
          </cell>
          <cell r="AK1752">
            <v>0</v>
          </cell>
          <cell r="AL1752">
            <v>0</v>
          </cell>
          <cell r="AM1752">
            <v>0</v>
          </cell>
          <cell r="AN1752">
            <v>0</v>
          </cell>
          <cell r="AO1752">
            <v>0</v>
          </cell>
          <cell r="AP1752">
            <v>0</v>
          </cell>
          <cell r="AQ1752">
            <v>0</v>
          </cell>
          <cell r="AR1752">
            <v>0</v>
          </cell>
          <cell r="AS1752" t="e">
            <v>#REF!</v>
          </cell>
          <cell r="AU1752" t="str">
            <v/>
          </cell>
          <cell r="AV1752" t="str">
            <v/>
          </cell>
          <cell r="AW1752">
            <v>0</v>
          </cell>
          <cell r="AX1752">
            <v>0</v>
          </cell>
          <cell r="AY1752">
            <v>0</v>
          </cell>
          <cell r="AZ1752">
            <v>0</v>
          </cell>
          <cell r="BA1752">
            <v>0</v>
          </cell>
          <cell r="BB1752">
            <v>0</v>
          </cell>
          <cell r="BC1752">
            <v>0</v>
          </cell>
          <cell r="BD1752">
            <v>0</v>
          </cell>
          <cell r="BE1752">
            <v>0</v>
          </cell>
          <cell r="BF1752">
            <v>0</v>
          </cell>
          <cell r="BG1752" t="str">
            <v/>
          </cell>
          <cell r="BH1752">
            <v>0.70250240732138081</v>
          </cell>
        </row>
        <row r="1753">
          <cell r="A1753" t="str">
            <v>4081-049</v>
          </cell>
          <cell r="B1753" t="str">
            <v xml:space="preserve">CL-AVIANCA SA                                     </v>
          </cell>
          <cell r="C1753">
            <v>0</v>
          </cell>
          <cell r="D1753">
            <v>0</v>
          </cell>
          <cell r="E1753">
            <v>0</v>
          </cell>
          <cell r="F1753">
            <v>0</v>
          </cell>
          <cell r="G1753">
            <v>339325</v>
          </cell>
          <cell r="H1753">
            <v>0</v>
          </cell>
          <cell r="I1753">
            <v>0</v>
          </cell>
          <cell r="J1753">
            <v>0</v>
          </cell>
          <cell r="K1753">
            <v>0</v>
          </cell>
          <cell r="L1753">
            <v>0</v>
          </cell>
          <cell r="M1753">
            <v>0</v>
          </cell>
          <cell r="N1753">
            <v>0</v>
          </cell>
          <cell r="O1753">
            <v>339325</v>
          </cell>
          <cell r="P1753">
            <v>0</v>
          </cell>
          <cell r="Q1753">
            <v>0</v>
          </cell>
          <cell r="R1753">
            <v>0</v>
          </cell>
          <cell r="S1753">
            <v>170000</v>
          </cell>
          <cell r="T1753">
            <v>0</v>
          </cell>
          <cell r="U1753">
            <v>0</v>
          </cell>
          <cell r="V1753">
            <v>0</v>
          </cell>
          <cell r="W1753">
            <v>0</v>
          </cell>
          <cell r="X1753">
            <v>0</v>
          </cell>
          <cell r="Y1753">
            <v>0</v>
          </cell>
          <cell r="Z1753">
            <v>0</v>
          </cell>
          <cell r="AA1753">
            <v>0</v>
          </cell>
          <cell r="AB1753">
            <v>170000</v>
          </cell>
          <cell r="AC1753">
            <v>0</v>
          </cell>
          <cell r="AD1753">
            <v>0</v>
          </cell>
          <cell r="AE1753">
            <v>0</v>
          </cell>
          <cell r="AF1753">
            <v>0</v>
          </cell>
          <cell r="AG1753">
            <v>0</v>
          </cell>
          <cell r="AH1753">
            <v>0</v>
          </cell>
          <cell r="AI1753">
            <v>0</v>
          </cell>
          <cell r="AJ1753">
            <v>0</v>
          </cell>
          <cell r="AK1753">
            <v>0</v>
          </cell>
          <cell r="AL1753">
            <v>0</v>
          </cell>
          <cell r="AM1753">
            <v>0</v>
          </cell>
          <cell r="AN1753">
            <v>0</v>
          </cell>
          <cell r="AO1753">
            <v>0</v>
          </cell>
          <cell r="AP1753">
            <v>0</v>
          </cell>
          <cell r="AQ1753">
            <v>0</v>
          </cell>
          <cell r="AR1753">
            <v>0</v>
          </cell>
          <cell r="AS1753" t="e">
            <v>#REF!</v>
          </cell>
          <cell r="AU1753" t="str">
            <v/>
          </cell>
          <cell r="AV1753" t="str">
            <v/>
          </cell>
          <cell r="AW1753">
            <v>0</v>
          </cell>
          <cell r="AX1753">
            <v>0</v>
          </cell>
          <cell r="AY1753">
            <v>0</v>
          </cell>
          <cell r="AZ1753">
            <v>0</v>
          </cell>
          <cell r="BA1753">
            <v>0</v>
          </cell>
          <cell r="BB1753">
            <v>0</v>
          </cell>
          <cell r="BC1753">
            <v>0</v>
          </cell>
          <cell r="BD1753">
            <v>0</v>
          </cell>
          <cell r="BE1753">
            <v>0</v>
          </cell>
          <cell r="BF1753">
            <v>0</v>
          </cell>
          <cell r="BG1753" t="str">
            <v/>
          </cell>
          <cell r="BH1753">
            <v>0.500994621675385</v>
          </cell>
        </row>
        <row r="1754">
          <cell r="A1754" t="str">
            <v>4081-050</v>
          </cell>
          <cell r="B1754" t="str">
            <v xml:space="preserve">TULUA-AVIANCA SA                                  </v>
          </cell>
          <cell r="C1754">
            <v>0</v>
          </cell>
          <cell r="D1754">
            <v>0</v>
          </cell>
          <cell r="E1754">
            <v>0</v>
          </cell>
          <cell r="F1754">
            <v>0</v>
          </cell>
          <cell r="G1754">
            <v>0</v>
          </cell>
          <cell r="H1754">
            <v>0</v>
          </cell>
          <cell r="I1754">
            <v>0</v>
          </cell>
          <cell r="J1754">
            <v>371457</v>
          </cell>
          <cell r="K1754">
            <v>0</v>
          </cell>
          <cell r="L1754">
            <v>0</v>
          </cell>
          <cell r="M1754">
            <v>0</v>
          </cell>
          <cell r="N1754">
            <v>0</v>
          </cell>
          <cell r="O1754">
            <v>371457</v>
          </cell>
          <cell r="P1754">
            <v>0</v>
          </cell>
          <cell r="Q1754">
            <v>0</v>
          </cell>
          <cell r="R1754">
            <v>0</v>
          </cell>
          <cell r="S1754">
            <v>0</v>
          </cell>
          <cell r="T1754">
            <v>8767</v>
          </cell>
          <cell r="U1754">
            <v>40253</v>
          </cell>
          <cell r="V1754">
            <v>0</v>
          </cell>
          <cell r="W1754">
            <v>0</v>
          </cell>
          <cell r="X1754">
            <v>0</v>
          </cell>
          <cell r="Y1754">
            <v>0</v>
          </cell>
          <cell r="Z1754">
            <v>0</v>
          </cell>
          <cell r="AA1754">
            <v>0</v>
          </cell>
          <cell r="AB1754">
            <v>49020</v>
          </cell>
          <cell r="AC1754">
            <v>0</v>
          </cell>
          <cell r="AD1754">
            <v>0</v>
          </cell>
          <cell r="AE1754">
            <v>0</v>
          </cell>
          <cell r="AF1754">
            <v>0</v>
          </cell>
          <cell r="AG1754">
            <v>0</v>
          </cell>
          <cell r="AH1754">
            <v>0</v>
          </cell>
          <cell r="AI1754">
            <v>0</v>
          </cell>
          <cell r="AJ1754">
            <v>0</v>
          </cell>
          <cell r="AK1754">
            <v>0</v>
          </cell>
          <cell r="AL1754">
            <v>0</v>
          </cell>
          <cell r="AM1754">
            <v>0</v>
          </cell>
          <cell r="AN1754">
            <v>0</v>
          </cell>
          <cell r="AO1754">
            <v>0</v>
          </cell>
          <cell r="AP1754">
            <v>0</v>
          </cell>
          <cell r="AQ1754">
            <v>0</v>
          </cell>
          <cell r="AR1754">
            <v>0</v>
          </cell>
          <cell r="AS1754" t="e">
            <v>#REF!</v>
          </cell>
          <cell r="AU1754" t="str">
            <v/>
          </cell>
          <cell r="AV1754" t="str">
            <v/>
          </cell>
          <cell r="AW1754">
            <v>0</v>
          </cell>
          <cell r="AX1754">
            <v>0</v>
          </cell>
          <cell r="AY1754">
            <v>0</v>
          </cell>
          <cell r="AZ1754">
            <v>0</v>
          </cell>
          <cell r="BA1754">
            <v>0</v>
          </cell>
          <cell r="BB1754">
            <v>0</v>
          </cell>
          <cell r="BC1754">
            <v>0</v>
          </cell>
          <cell r="BD1754">
            <v>0</v>
          </cell>
          <cell r="BE1754">
            <v>0</v>
          </cell>
          <cell r="BF1754">
            <v>0</v>
          </cell>
          <cell r="BG1754" t="str">
            <v/>
          </cell>
          <cell r="BH1754">
            <v>0.1319668225393518</v>
          </cell>
        </row>
        <row r="1755">
          <cell r="A1755" t="str">
            <v>4081-051</v>
          </cell>
          <cell r="B1755" t="str">
            <v xml:space="preserve">CL-AVIANCA SA                                     </v>
          </cell>
          <cell r="C1755">
            <v>0</v>
          </cell>
          <cell r="D1755">
            <v>0</v>
          </cell>
          <cell r="E1755">
            <v>0</v>
          </cell>
          <cell r="F1755">
            <v>0</v>
          </cell>
          <cell r="G1755">
            <v>0</v>
          </cell>
          <cell r="H1755">
            <v>2772127</v>
          </cell>
          <cell r="I1755">
            <v>0</v>
          </cell>
          <cell r="J1755">
            <v>0</v>
          </cell>
          <cell r="K1755">
            <v>0</v>
          </cell>
          <cell r="L1755">
            <v>0</v>
          </cell>
          <cell r="M1755">
            <v>0</v>
          </cell>
          <cell r="N1755">
            <v>0</v>
          </cell>
          <cell r="O1755">
            <v>2772127</v>
          </cell>
          <cell r="P1755">
            <v>0</v>
          </cell>
          <cell r="Q1755">
            <v>0</v>
          </cell>
          <cell r="R1755">
            <v>0</v>
          </cell>
          <cell r="S1755">
            <v>1144827</v>
          </cell>
          <cell r="T1755">
            <v>122267</v>
          </cell>
          <cell r="U1755">
            <v>19053</v>
          </cell>
          <cell r="V1755">
            <v>0</v>
          </cell>
          <cell r="W1755">
            <v>0</v>
          </cell>
          <cell r="X1755">
            <v>0</v>
          </cell>
          <cell r="Y1755">
            <v>0</v>
          </cell>
          <cell r="Z1755">
            <v>0</v>
          </cell>
          <cell r="AA1755">
            <v>0</v>
          </cell>
          <cell r="AB1755">
            <v>1286147</v>
          </cell>
          <cell r="AC1755">
            <v>0</v>
          </cell>
          <cell r="AD1755">
            <v>0</v>
          </cell>
          <cell r="AE1755">
            <v>0</v>
          </cell>
          <cell r="AF1755">
            <v>0</v>
          </cell>
          <cell r="AG1755">
            <v>0</v>
          </cell>
          <cell r="AH1755">
            <v>0</v>
          </cell>
          <cell r="AI1755">
            <v>0</v>
          </cell>
          <cell r="AJ1755">
            <v>0</v>
          </cell>
          <cell r="AK1755">
            <v>0</v>
          </cell>
          <cell r="AL1755">
            <v>0</v>
          </cell>
          <cell r="AM1755">
            <v>0</v>
          </cell>
          <cell r="AN1755">
            <v>0</v>
          </cell>
          <cell r="AO1755">
            <v>0</v>
          </cell>
          <cell r="AP1755">
            <v>0</v>
          </cell>
          <cell r="AQ1755">
            <v>0</v>
          </cell>
          <cell r="AR1755">
            <v>0</v>
          </cell>
          <cell r="AS1755" t="e">
            <v>#REF!</v>
          </cell>
          <cell r="AU1755" t="str">
            <v/>
          </cell>
          <cell r="AV1755" t="str">
            <v/>
          </cell>
          <cell r="AW1755">
            <v>0</v>
          </cell>
          <cell r="AX1755">
            <v>0</v>
          </cell>
          <cell r="AY1755">
            <v>0</v>
          </cell>
          <cell r="AZ1755">
            <v>0</v>
          </cell>
          <cell r="BA1755">
            <v>0</v>
          </cell>
          <cell r="BB1755">
            <v>0</v>
          </cell>
          <cell r="BC1755">
            <v>0</v>
          </cell>
          <cell r="BD1755">
            <v>0</v>
          </cell>
          <cell r="BE1755">
            <v>0</v>
          </cell>
          <cell r="BF1755">
            <v>0</v>
          </cell>
          <cell r="BG1755" t="str">
            <v/>
          </cell>
          <cell r="BH1755">
            <v>0.46395673791280123</v>
          </cell>
        </row>
        <row r="1756">
          <cell r="A1756" t="str">
            <v>4081-052</v>
          </cell>
          <cell r="B1756" t="str">
            <v xml:space="preserve">TUMACO-AVIANCA SA                                 </v>
          </cell>
          <cell r="C1756">
            <v>0</v>
          </cell>
          <cell r="D1756">
            <v>0</v>
          </cell>
          <cell r="E1756">
            <v>0</v>
          </cell>
          <cell r="F1756">
            <v>0</v>
          </cell>
          <cell r="G1756">
            <v>0</v>
          </cell>
          <cell r="H1756">
            <v>0</v>
          </cell>
          <cell r="I1756">
            <v>0</v>
          </cell>
          <cell r="J1756">
            <v>0</v>
          </cell>
          <cell r="K1756">
            <v>4525155</v>
          </cell>
          <cell r="L1756">
            <v>0</v>
          </cell>
          <cell r="M1756">
            <v>0</v>
          </cell>
          <cell r="N1756">
            <v>0</v>
          </cell>
          <cell r="O1756">
            <v>4525155</v>
          </cell>
          <cell r="P1756">
            <v>0</v>
          </cell>
          <cell r="Q1756">
            <v>0</v>
          </cell>
          <cell r="R1756">
            <v>0</v>
          </cell>
          <cell r="S1756">
            <v>0</v>
          </cell>
          <cell r="T1756">
            <v>0</v>
          </cell>
          <cell r="U1756">
            <v>1881850</v>
          </cell>
          <cell r="V1756">
            <v>592005</v>
          </cell>
          <cell r="W1756">
            <v>495000</v>
          </cell>
          <cell r="X1756">
            <v>0</v>
          </cell>
          <cell r="Y1756">
            <v>0</v>
          </cell>
          <cell r="Z1756">
            <v>115000</v>
          </cell>
          <cell r="AA1756">
            <v>0</v>
          </cell>
          <cell r="AB1756">
            <v>3083855</v>
          </cell>
          <cell r="AC1756">
            <v>0</v>
          </cell>
          <cell r="AD1756">
            <v>0</v>
          </cell>
          <cell r="AE1756">
            <v>0</v>
          </cell>
          <cell r="AF1756">
            <v>0</v>
          </cell>
          <cell r="AG1756">
            <v>0</v>
          </cell>
          <cell r="AH1756">
            <v>0</v>
          </cell>
          <cell r="AI1756">
            <v>0</v>
          </cell>
          <cell r="AJ1756">
            <v>0</v>
          </cell>
          <cell r="AK1756">
            <v>0</v>
          </cell>
          <cell r="AL1756">
            <v>0</v>
          </cell>
          <cell r="AM1756">
            <v>0</v>
          </cell>
          <cell r="AN1756">
            <v>0</v>
          </cell>
          <cell r="AO1756">
            <v>0</v>
          </cell>
          <cell r="AP1756">
            <v>0</v>
          </cell>
          <cell r="AQ1756">
            <v>0</v>
          </cell>
          <cell r="AR1756">
            <v>0</v>
          </cell>
          <cell r="AS1756" t="e">
            <v>#REF!</v>
          </cell>
          <cell r="AU1756" t="str">
            <v/>
          </cell>
          <cell r="AV1756" t="str">
            <v/>
          </cell>
          <cell r="AW1756">
            <v>0</v>
          </cell>
          <cell r="AX1756">
            <v>0</v>
          </cell>
          <cell r="AY1756">
            <v>0</v>
          </cell>
          <cell r="AZ1756">
            <v>0</v>
          </cell>
          <cell r="BA1756">
            <v>0</v>
          </cell>
          <cell r="BB1756">
            <v>0</v>
          </cell>
          <cell r="BC1756">
            <v>0</v>
          </cell>
          <cell r="BD1756">
            <v>0</v>
          </cell>
          <cell r="BE1756">
            <v>0</v>
          </cell>
          <cell r="BF1756">
            <v>0</v>
          </cell>
          <cell r="BG1756" t="str">
            <v/>
          </cell>
          <cell r="BH1756">
            <v>0.68149157321682907</v>
          </cell>
        </row>
        <row r="1757">
          <cell r="A1757" t="str">
            <v>4081-053</v>
          </cell>
          <cell r="B1757" t="str">
            <v xml:space="preserve">CL-AVIANCA SA                                     </v>
          </cell>
          <cell r="C1757">
            <v>0</v>
          </cell>
          <cell r="D1757">
            <v>0</v>
          </cell>
          <cell r="E1757">
            <v>0</v>
          </cell>
          <cell r="F1757">
            <v>0</v>
          </cell>
          <cell r="G1757">
            <v>0</v>
          </cell>
          <cell r="H1757">
            <v>0</v>
          </cell>
          <cell r="I1757">
            <v>0</v>
          </cell>
          <cell r="J1757">
            <v>0</v>
          </cell>
          <cell r="K1757">
            <v>5652050</v>
          </cell>
          <cell r="L1757">
            <v>0</v>
          </cell>
          <cell r="M1757">
            <v>0</v>
          </cell>
          <cell r="N1757">
            <v>0</v>
          </cell>
          <cell r="O1757">
            <v>5652050</v>
          </cell>
          <cell r="P1757">
            <v>0</v>
          </cell>
          <cell r="Q1757">
            <v>0</v>
          </cell>
          <cell r="R1757">
            <v>0</v>
          </cell>
          <cell r="S1757">
            <v>0</v>
          </cell>
          <cell r="T1757">
            <v>0</v>
          </cell>
          <cell r="U1757">
            <v>3649650</v>
          </cell>
          <cell r="V1757">
            <v>340000</v>
          </cell>
          <cell r="W1757">
            <v>0</v>
          </cell>
          <cell r="X1757">
            <v>0</v>
          </cell>
          <cell r="Y1757">
            <v>0</v>
          </cell>
          <cell r="Z1757">
            <v>0</v>
          </cell>
          <cell r="AA1757">
            <v>0</v>
          </cell>
          <cell r="AB1757">
            <v>3989650</v>
          </cell>
          <cell r="AC1757">
            <v>0</v>
          </cell>
          <cell r="AD1757">
            <v>0</v>
          </cell>
          <cell r="AE1757">
            <v>0</v>
          </cell>
          <cell r="AF1757">
            <v>0</v>
          </cell>
          <cell r="AG1757">
            <v>0</v>
          </cell>
          <cell r="AH1757">
            <v>0</v>
          </cell>
          <cell r="AI1757">
            <v>0</v>
          </cell>
          <cell r="AJ1757">
            <v>0</v>
          </cell>
          <cell r="AK1757">
            <v>0</v>
          </cell>
          <cell r="AL1757">
            <v>0</v>
          </cell>
          <cell r="AM1757">
            <v>0</v>
          </cell>
          <cell r="AN1757">
            <v>0</v>
          </cell>
          <cell r="AO1757">
            <v>0</v>
          </cell>
          <cell r="AP1757">
            <v>0</v>
          </cell>
          <cell r="AQ1757">
            <v>0</v>
          </cell>
          <cell r="AR1757">
            <v>0</v>
          </cell>
          <cell r="AS1757" t="e">
            <v>#REF!</v>
          </cell>
          <cell r="AU1757" t="str">
            <v/>
          </cell>
          <cell r="AV1757" t="str">
            <v/>
          </cell>
          <cell r="AW1757">
            <v>0</v>
          </cell>
          <cell r="AX1757">
            <v>0</v>
          </cell>
          <cell r="AY1757">
            <v>0</v>
          </cell>
          <cell r="AZ1757">
            <v>0</v>
          </cell>
          <cell r="BA1757">
            <v>0</v>
          </cell>
          <cell r="BB1757">
            <v>0</v>
          </cell>
          <cell r="BC1757">
            <v>0</v>
          </cell>
          <cell r="BD1757">
            <v>0</v>
          </cell>
          <cell r="BE1757">
            <v>0</v>
          </cell>
          <cell r="BF1757">
            <v>0</v>
          </cell>
          <cell r="BG1757" t="str">
            <v/>
          </cell>
          <cell r="BH1757">
            <v>0.70587662883378599</v>
          </cell>
        </row>
        <row r="1758">
          <cell r="A1758" t="str">
            <v>4081-054</v>
          </cell>
          <cell r="B1758" t="str">
            <v xml:space="preserve">CL-AVIANCA SA                                     </v>
          </cell>
          <cell r="C1758">
            <v>0</v>
          </cell>
          <cell r="D1758">
            <v>0</v>
          </cell>
          <cell r="E1758">
            <v>0</v>
          </cell>
          <cell r="F1758">
            <v>0</v>
          </cell>
          <cell r="G1758">
            <v>0</v>
          </cell>
          <cell r="H1758">
            <v>0</v>
          </cell>
          <cell r="I1758">
            <v>0</v>
          </cell>
          <cell r="J1758">
            <v>306800</v>
          </cell>
          <cell r="K1758">
            <v>0</v>
          </cell>
          <cell r="L1758">
            <v>0</v>
          </cell>
          <cell r="M1758">
            <v>0</v>
          </cell>
          <cell r="N1758">
            <v>0</v>
          </cell>
          <cell r="O1758">
            <v>306800</v>
          </cell>
          <cell r="P1758">
            <v>0</v>
          </cell>
          <cell r="Q1758">
            <v>0</v>
          </cell>
          <cell r="R1758">
            <v>0</v>
          </cell>
          <cell r="S1758">
            <v>0</v>
          </cell>
          <cell r="T1758">
            <v>0</v>
          </cell>
          <cell r="U1758">
            <v>201999</v>
          </cell>
          <cell r="V1758">
            <v>0</v>
          </cell>
          <cell r="W1758">
            <v>0</v>
          </cell>
          <cell r="X1758">
            <v>0</v>
          </cell>
          <cell r="Y1758">
            <v>0</v>
          </cell>
          <cell r="Z1758">
            <v>0</v>
          </cell>
          <cell r="AA1758">
            <v>0</v>
          </cell>
          <cell r="AB1758">
            <v>201999</v>
          </cell>
          <cell r="AC1758">
            <v>0</v>
          </cell>
          <cell r="AD1758">
            <v>0</v>
          </cell>
          <cell r="AE1758">
            <v>0</v>
          </cell>
          <cell r="AF1758">
            <v>0</v>
          </cell>
          <cell r="AG1758">
            <v>0</v>
          </cell>
          <cell r="AH1758">
            <v>0</v>
          </cell>
          <cell r="AI1758">
            <v>0</v>
          </cell>
          <cell r="AJ1758">
            <v>0</v>
          </cell>
          <cell r="AK1758">
            <v>0</v>
          </cell>
          <cell r="AL1758">
            <v>0</v>
          </cell>
          <cell r="AM1758">
            <v>0</v>
          </cell>
          <cell r="AN1758">
            <v>0</v>
          </cell>
          <cell r="AO1758">
            <v>0</v>
          </cell>
          <cell r="AP1758">
            <v>0</v>
          </cell>
          <cell r="AQ1758">
            <v>0</v>
          </cell>
          <cell r="AR1758">
            <v>0</v>
          </cell>
          <cell r="AS1758" t="e">
            <v>#REF!</v>
          </cell>
          <cell r="AU1758" t="str">
            <v/>
          </cell>
          <cell r="AV1758" t="str">
            <v/>
          </cell>
          <cell r="AW1758">
            <v>0</v>
          </cell>
          <cell r="AX1758">
            <v>0</v>
          </cell>
          <cell r="AY1758">
            <v>0</v>
          </cell>
          <cell r="AZ1758">
            <v>0</v>
          </cell>
          <cell r="BA1758">
            <v>0</v>
          </cell>
          <cell r="BB1758">
            <v>0</v>
          </cell>
          <cell r="BC1758">
            <v>0</v>
          </cell>
          <cell r="BD1758">
            <v>0</v>
          </cell>
          <cell r="BE1758">
            <v>0</v>
          </cell>
          <cell r="BF1758">
            <v>0</v>
          </cell>
          <cell r="BG1758" t="str">
            <v/>
          </cell>
          <cell r="BH1758">
            <v>0.65840612777053453</v>
          </cell>
        </row>
        <row r="1759">
          <cell r="A1759" t="str">
            <v>4081-055</v>
          </cell>
          <cell r="B1759" t="str">
            <v xml:space="preserve">CL-AVIANCA S.A.                                   </v>
          </cell>
          <cell r="C1759">
            <v>0</v>
          </cell>
          <cell r="D1759">
            <v>0</v>
          </cell>
          <cell r="E1759">
            <v>0</v>
          </cell>
          <cell r="F1759">
            <v>0</v>
          </cell>
          <cell r="G1759">
            <v>0</v>
          </cell>
          <cell r="H1759">
            <v>0</v>
          </cell>
          <cell r="I1759">
            <v>0</v>
          </cell>
          <cell r="J1759">
            <v>0</v>
          </cell>
          <cell r="K1759">
            <v>0</v>
          </cell>
          <cell r="L1759">
            <v>0</v>
          </cell>
          <cell r="M1759">
            <v>27671</v>
          </cell>
          <cell r="N1759">
            <v>0</v>
          </cell>
          <cell r="O1759">
            <v>27671</v>
          </cell>
          <cell r="P1759">
            <v>0</v>
          </cell>
          <cell r="Q1759">
            <v>0</v>
          </cell>
          <cell r="R1759">
            <v>0</v>
          </cell>
          <cell r="S1759">
            <v>0</v>
          </cell>
          <cell r="T1759">
            <v>0</v>
          </cell>
          <cell r="U1759">
            <v>0</v>
          </cell>
          <cell r="V1759">
            <v>0</v>
          </cell>
          <cell r="W1759">
            <v>0</v>
          </cell>
          <cell r="X1759">
            <v>6427</v>
          </cell>
          <cell r="Y1759">
            <v>0</v>
          </cell>
          <cell r="Z1759">
            <v>0</v>
          </cell>
          <cell r="AA1759">
            <v>0</v>
          </cell>
          <cell r="AB1759">
            <v>6427</v>
          </cell>
          <cell r="AC1759">
            <v>0</v>
          </cell>
          <cell r="AD1759">
            <v>0</v>
          </cell>
          <cell r="AE1759">
            <v>0</v>
          </cell>
          <cell r="AF1759">
            <v>0</v>
          </cell>
          <cell r="AG1759">
            <v>0</v>
          </cell>
          <cell r="AH1759">
            <v>0</v>
          </cell>
          <cell r="AI1759">
            <v>0</v>
          </cell>
          <cell r="AJ1759">
            <v>0</v>
          </cell>
          <cell r="AK1759">
            <v>0</v>
          </cell>
          <cell r="AL1759">
            <v>0</v>
          </cell>
          <cell r="AM1759">
            <v>0</v>
          </cell>
          <cell r="AN1759">
            <v>0</v>
          </cell>
          <cell r="AO1759">
            <v>0</v>
          </cell>
          <cell r="AP1759">
            <v>0</v>
          </cell>
          <cell r="AQ1759">
            <v>0</v>
          </cell>
          <cell r="AR1759">
            <v>0</v>
          </cell>
          <cell r="AS1759" t="e">
            <v>#REF!</v>
          </cell>
          <cell r="AU1759" t="str">
            <v/>
          </cell>
          <cell r="AV1759" t="str">
            <v/>
          </cell>
          <cell r="AW1759">
            <v>0</v>
          </cell>
          <cell r="AX1759">
            <v>0</v>
          </cell>
          <cell r="AY1759">
            <v>0</v>
          </cell>
          <cell r="AZ1759">
            <v>0</v>
          </cell>
          <cell r="BA1759">
            <v>0</v>
          </cell>
          <cell r="BB1759">
            <v>0</v>
          </cell>
          <cell r="BC1759">
            <v>0</v>
          </cell>
          <cell r="BD1759">
            <v>0</v>
          </cell>
          <cell r="BE1759">
            <v>0</v>
          </cell>
          <cell r="BF1759">
            <v>0</v>
          </cell>
          <cell r="BG1759" t="str">
            <v/>
          </cell>
          <cell r="BH1759">
            <v>0.23226482599110981</v>
          </cell>
        </row>
        <row r="1760">
          <cell r="A1760" t="str">
            <v>4081-056</v>
          </cell>
          <cell r="B1760" t="str">
            <v xml:space="preserve">CL-LA NACION CONSEJO SUP.                         </v>
          </cell>
          <cell r="C1760">
            <v>0</v>
          </cell>
          <cell r="D1760">
            <v>0</v>
          </cell>
          <cell r="E1760">
            <v>0</v>
          </cell>
          <cell r="F1760">
            <v>0</v>
          </cell>
          <cell r="G1760">
            <v>0</v>
          </cell>
          <cell r="H1760">
            <v>0</v>
          </cell>
          <cell r="I1760">
            <v>0</v>
          </cell>
          <cell r="J1760">
            <v>0</v>
          </cell>
          <cell r="K1760">
            <v>782000</v>
          </cell>
          <cell r="L1760">
            <v>0</v>
          </cell>
          <cell r="M1760">
            <v>0</v>
          </cell>
          <cell r="N1760">
            <v>0</v>
          </cell>
          <cell r="O1760">
            <v>782000</v>
          </cell>
          <cell r="P1760">
            <v>0</v>
          </cell>
          <cell r="Q1760">
            <v>0</v>
          </cell>
          <cell r="R1760">
            <v>0</v>
          </cell>
          <cell r="S1760">
            <v>0</v>
          </cell>
          <cell r="T1760">
            <v>0</v>
          </cell>
          <cell r="U1760">
            <v>0</v>
          </cell>
          <cell r="V1760">
            <v>304784</v>
          </cell>
          <cell r="W1760">
            <v>0</v>
          </cell>
          <cell r="X1760">
            <v>0</v>
          </cell>
          <cell r="Y1760">
            <v>0</v>
          </cell>
          <cell r="Z1760">
            <v>0</v>
          </cell>
          <cell r="AA1760">
            <v>0</v>
          </cell>
          <cell r="AB1760">
            <v>304784</v>
          </cell>
          <cell r="AC1760">
            <v>0</v>
          </cell>
          <cell r="AD1760">
            <v>0</v>
          </cell>
          <cell r="AE1760">
            <v>0</v>
          </cell>
          <cell r="AF1760">
            <v>0</v>
          </cell>
          <cell r="AG1760">
            <v>0</v>
          </cell>
          <cell r="AH1760">
            <v>0</v>
          </cell>
          <cell r="AI1760">
            <v>0</v>
          </cell>
          <cell r="AJ1760">
            <v>0</v>
          </cell>
          <cell r="AK1760">
            <v>0</v>
          </cell>
          <cell r="AL1760">
            <v>0</v>
          </cell>
          <cell r="AM1760">
            <v>0</v>
          </cell>
          <cell r="AN1760">
            <v>0</v>
          </cell>
          <cell r="AO1760">
            <v>0</v>
          </cell>
          <cell r="AP1760">
            <v>0</v>
          </cell>
          <cell r="AQ1760">
            <v>0</v>
          </cell>
          <cell r="AR1760">
            <v>0</v>
          </cell>
          <cell r="AS1760" t="e">
            <v>#REF!</v>
          </cell>
          <cell r="AU1760" t="str">
            <v/>
          </cell>
          <cell r="AV1760" t="str">
            <v/>
          </cell>
          <cell r="AW1760">
            <v>0</v>
          </cell>
          <cell r="AX1760">
            <v>0</v>
          </cell>
          <cell r="AY1760">
            <v>0</v>
          </cell>
          <cell r="AZ1760">
            <v>0</v>
          </cell>
          <cell r="BA1760">
            <v>0</v>
          </cell>
          <cell r="BB1760">
            <v>0</v>
          </cell>
          <cell r="BC1760">
            <v>0</v>
          </cell>
          <cell r="BD1760">
            <v>0</v>
          </cell>
          <cell r="BE1760">
            <v>0</v>
          </cell>
          <cell r="BF1760">
            <v>0</v>
          </cell>
          <cell r="BG1760" t="str">
            <v/>
          </cell>
          <cell r="BH1760">
            <v>0.38974936061381077</v>
          </cell>
        </row>
        <row r="1761">
          <cell r="A1761" t="str">
            <v>4081-057</v>
          </cell>
          <cell r="B1761" t="str">
            <v xml:space="preserve">CL-LA NACION CONSEJO SUP.                         </v>
          </cell>
          <cell r="C1761">
            <v>0</v>
          </cell>
          <cell r="D1761">
            <v>0</v>
          </cell>
          <cell r="E1761">
            <v>0</v>
          </cell>
          <cell r="F1761">
            <v>0</v>
          </cell>
          <cell r="G1761">
            <v>0</v>
          </cell>
          <cell r="H1761">
            <v>0</v>
          </cell>
          <cell r="I1761">
            <v>0</v>
          </cell>
          <cell r="J1761">
            <v>0</v>
          </cell>
          <cell r="K1761">
            <v>391000</v>
          </cell>
          <cell r="L1761">
            <v>0</v>
          </cell>
          <cell r="M1761">
            <v>0</v>
          </cell>
          <cell r="N1761">
            <v>0</v>
          </cell>
          <cell r="O1761">
            <v>391000</v>
          </cell>
          <cell r="P1761">
            <v>0</v>
          </cell>
          <cell r="Q1761">
            <v>0</v>
          </cell>
          <cell r="R1761">
            <v>0</v>
          </cell>
          <cell r="S1761">
            <v>0</v>
          </cell>
          <cell r="T1761">
            <v>0</v>
          </cell>
          <cell r="U1761">
            <v>0</v>
          </cell>
          <cell r="V1761">
            <v>0</v>
          </cell>
          <cell r="W1761">
            <v>0</v>
          </cell>
          <cell r="X1761">
            <v>0</v>
          </cell>
          <cell r="Y1761">
            <v>0</v>
          </cell>
          <cell r="Z1761">
            <v>0</v>
          </cell>
          <cell r="AA1761">
            <v>0</v>
          </cell>
          <cell r="AB1761">
            <v>0</v>
          </cell>
          <cell r="AC1761">
            <v>0</v>
          </cell>
          <cell r="AD1761">
            <v>0</v>
          </cell>
          <cell r="AE1761">
            <v>0</v>
          </cell>
          <cell r="AF1761">
            <v>0</v>
          </cell>
          <cell r="AG1761">
            <v>0</v>
          </cell>
          <cell r="AH1761">
            <v>0</v>
          </cell>
          <cell r="AI1761">
            <v>0</v>
          </cell>
          <cell r="AJ1761">
            <v>0</v>
          </cell>
          <cell r="AK1761">
            <v>0</v>
          </cell>
          <cell r="AL1761">
            <v>0</v>
          </cell>
          <cell r="AM1761">
            <v>0</v>
          </cell>
          <cell r="AN1761">
            <v>0</v>
          </cell>
          <cell r="AO1761">
            <v>0</v>
          </cell>
          <cell r="AP1761">
            <v>0</v>
          </cell>
          <cell r="AQ1761">
            <v>0</v>
          </cell>
          <cell r="AR1761">
            <v>0</v>
          </cell>
          <cell r="AS1761" t="e">
            <v>#REF!</v>
          </cell>
          <cell r="AU1761" t="str">
            <v/>
          </cell>
          <cell r="AV1761" t="str">
            <v/>
          </cell>
          <cell r="AW1761">
            <v>0</v>
          </cell>
          <cell r="AX1761">
            <v>0</v>
          </cell>
          <cell r="AY1761">
            <v>0</v>
          </cell>
          <cell r="AZ1761">
            <v>0</v>
          </cell>
          <cell r="BA1761">
            <v>0</v>
          </cell>
          <cell r="BB1761">
            <v>0</v>
          </cell>
          <cell r="BC1761">
            <v>0</v>
          </cell>
          <cell r="BD1761">
            <v>0</v>
          </cell>
          <cell r="BE1761">
            <v>0</v>
          </cell>
          <cell r="BF1761">
            <v>0</v>
          </cell>
          <cell r="BG1761" t="str">
            <v/>
          </cell>
          <cell r="BH1761">
            <v>0</v>
          </cell>
        </row>
        <row r="1762">
          <cell r="A1762" t="str">
            <v>4081-058</v>
          </cell>
          <cell r="B1762" t="str">
            <v xml:space="preserve">CL-LA NACION CONSEJO SUP.                         </v>
          </cell>
          <cell r="C1762">
            <v>0</v>
          </cell>
          <cell r="D1762">
            <v>0</v>
          </cell>
          <cell r="E1762">
            <v>0</v>
          </cell>
          <cell r="F1762">
            <v>0</v>
          </cell>
          <cell r="G1762">
            <v>0</v>
          </cell>
          <cell r="H1762">
            <v>0</v>
          </cell>
          <cell r="I1762">
            <v>0</v>
          </cell>
          <cell r="J1762">
            <v>550200</v>
          </cell>
          <cell r="K1762">
            <v>0</v>
          </cell>
          <cell r="L1762">
            <v>0</v>
          </cell>
          <cell r="M1762">
            <v>0</v>
          </cell>
          <cell r="N1762">
            <v>0</v>
          </cell>
          <cell r="O1762">
            <v>550200</v>
          </cell>
          <cell r="P1762">
            <v>0</v>
          </cell>
          <cell r="Q1762">
            <v>0</v>
          </cell>
          <cell r="R1762">
            <v>0</v>
          </cell>
          <cell r="S1762">
            <v>0</v>
          </cell>
          <cell r="T1762">
            <v>0</v>
          </cell>
          <cell r="U1762">
            <v>0</v>
          </cell>
          <cell r="V1762">
            <v>0</v>
          </cell>
          <cell r="W1762">
            <v>0</v>
          </cell>
          <cell r="X1762">
            <v>0</v>
          </cell>
          <cell r="Y1762">
            <v>0</v>
          </cell>
          <cell r="Z1762">
            <v>300000</v>
          </cell>
          <cell r="AA1762">
            <v>0</v>
          </cell>
          <cell r="AB1762">
            <v>300000</v>
          </cell>
          <cell r="AC1762">
            <v>0</v>
          </cell>
          <cell r="AD1762">
            <v>0</v>
          </cell>
          <cell r="AE1762">
            <v>0</v>
          </cell>
          <cell r="AF1762">
            <v>0</v>
          </cell>
          <cell r="AG1762">
            <v>0</v>
          </cell>
          <cell r="AH1762">
            <v>0</v>
          </cell>
          <cell r="AI1762">
            <v>0</v>
          </cell>
          <cell r="AJ1762">
            <v>0</v>
          </cell>
          <cell r="AK1762">
            <v>0</v>
          </cell>
          <cell r="AL1762">
            <v>0</v>
          </cell>
          <cell r="AM1762">
            <v>0</v>
          </cell>
          <cell r="AN1762">
            <v>0</v>
          </cell>
          <cell r="AO1762">
            <v>0</v>
          </cell>
          <cell r="AP1762">
            <v>0</v>
          </cell>
          <cell r="AQ1762">
            <v>0</v>
          </cell>
          <cell r="AR1762">
            <v>0</v>
          </cell>
          <cell r="AS1762" t="e">
            <v>#REF!</v>
          </cell>
          <cell r="AU1762" t="str">
            <v/>
          </cell>
          <cell r="AV1762" t="str">
            <v/>
          </cell>
          <cell r="AW1762">
            <v>0</v>
          </cell>
          <cell r="AX1762">
            <v>0</v>
          </cell>
          <cell r="AY1762">
            <v>0</v>
          </cell>
          <cell r="AZ1762">
            <v>0</v>
          </cell>
          <cell r="BA1762">
            <v>0</v>
          </cell>
          <cell r="BB1762">
            <v>0</v>
          </cell>
          <cell r="BC1762">
            <v>0</v>
          </cell>
          <cell r="BD1762">
            <v>0</v>
          </cell>
          <cell r="BE1762">
            <v>0</v>
          </cell>
          <cell r="BF1762">
            <v>0</v>
          </cell>
          <cell r="BG1762" t="str">
            <v/>
          </cell>
          <cell r="BH1762">
            <v>0.54525627044711011</v>
          </cell>
        </row>
        <row r="1763">
          <cell r="A1763" t="str">
            <v>4081-059</v>
          </cell>
          <cell r="B1763" t="str">
            <v xml:space="preserve">BVTURA-NACION CONSEJO SUP                         </v>
          </cell>
          <cell r="C1763">
            <v>0</v>
          </cell>
          <cell r="D1763">
            <v>0</v>
          </cell>
          <cell r="E1763">
            <v>0</v>
          </cell>
          <cell r="F1763">
            <v>0</v>
          </cell>
          <cell r="G1763">
            <v>0</v>
          </cell>
          <cell r="H1763">
            <v>0</v>
          </cell>
          <cell r="I1763">
            <v>2568000</v>
          </cell>
          <cell r="J1763">
            <v>0</v>
          </cell>
          <cell r="K1763">
            <v>0</v>
          </cell>
          <cell r="L1763">
            <v>0</v>
          </cell>
          <cell r="M1763">
            <v>0</v>
          </cell>
          <cell r="N1763">
            <v>0</v>
          </cell>
          <cell r="O1763">
            <v>2568000</v>
          </cell>
          <cell r="P1763">
            <v>0</v>
          </cell>
          <cell r="Q1763">
            <v>0</v>
          </cell>
          <cell r="R1763">
            <v>0</v>
          </cell>
          <cell r="S1763">
            <v>0</v>
          </cell>
          <cell r="T1763">
            <v>0</v>
          </cell>
          <cell r="U1763">
            <v>0</v>
          </cell>
          <cell r="V1763">
            <v>1920000</v>
          </cell>
          <cell r="W1763">
            <v>0</v>
          </cell>
          <cell r="X1763">
            <v>7600</v>
          </cell>
          <cell r="Y1763">
            <v>0</v>
          </cell>
          <cell r="Z1763">
            <v>0</v>
          </cell>
          <cell r="AA1763">
            <v>0</v>
          </cell>
          <cell r="AB1763">
            <v>1927600</v>
          </cell>
          <cell r="AC1763">
            <v>0</v>
          </cell>
          <cell r="AD1763">
            <v>0</v>
          </cell>
          <cell r="AE1763">
            <v>0</v>
          </cell>
          <cell r="AF1763">
            <v>0</v>
          </cell>
          <cell r="AG1763">
            <v>0</v>
          </cell>
          <cell r="AH1763">
            <v>0</v>
          </cell>
          <cell r="AI1763">
            <v>0</v>
          </cell>
          <cell r="AJ1763">
            <v>0</v>
          </cell>
          <cell r="AK1763">
            <v>0</v>
          </cell>
          <cell r="AL1763">
            <v>0</v>
          </cell>
          <cell r="AM1763">
            <v>0</v>
          </cell>
          <cell r="AN1763">
            <v>0</v>
          </cell>
          <cell r="AO1763">
            <v>0</v>
          </cell>
          <cell r="AP1763">
            <v>0</v>
          </cell>
          <cell r="AQ1763">
            <v>0</v>
          </cell>
          <cell r="AR1763">
            <v>0</v>
          </cell>
          <cell r="AS1763" t="e">
            <v>#REF!</v>
          </cell>
          <cell r="AU1763" t="str">
            <v/>
          </cell>
          <cell r="AV1763" t="str">
            <v/>
          </cell>
          <cell r="AW1763">
            <v>0</v>
          </cell>
          <cell r="AX1763">
            <v>0</v>
          </cell>
          <cell r="AY1763">
            <v>0</v>
          </cell>
          <cell r="AZ1763">
            <v>0</v>
          </cell>
          <cell r="BA1763">
            <v>0</v>
          </cell>
          <cell r="BB1763">
            <v>0</v>
          </cell>
          <cell r="BC1763">
            <v>0</v>
          </cell>
          <cell r="BD1763">
            <v>0</v>
          </cell>
          <cell r="BE1763">
            <v>0</v>
          </cell>
          <cell r="BF1763">
            <v>0</v>
          </cell>
          <cell r="BG1763" t="str">
            <v/>
          </cell>
          <cell r="BH1763">
            <v>0.7506230529595016</v>
          </cell>
        </row>
        <row r="1764">
          <cell r="A1764" t="str">
            <v>4081-060</v>
          </cell>
          <cell r="B1764" t="str">
            <v xml:space="preserve">BVTURA-NACION CONSEJO SUP                         </v>
          </cell>
          <cell r="C1764">
            <v>0</v>
          </cell>
          <cell r="D1764">
            <v>0</v>
          </cell>
          <cell r="E1764">
            <v>0</v>
          </cell>
          <cell r="F1764">
            <v>0</v>
          </cell>
          <cell r="G1764">
            <v>0</v>
          </cell>
          <cell r="H1764">
            <v>0</v>
          </cell>
          <cell r="I1764">
            <v>464000</v>
          </cell>
          <cell r="J1764">
            <v>0</v>
          </cell>
          <cell r="K1764">
            <v>0</v>
          </cell>
          <cell r="L1764">
            <v>0</v>
          </cell>
          <cell r="M1764">
            <v>0</v>
          </cell>
          <cell r="N1764">
            <v>0</v>
          </cell>
          <cell r="O1764">
            <v>464000</v>
          </cell>
          <cell r="P1764">
            <v>0</v>
          </cell>
          <cell r="Q1764">
            <v>0</v>
          </cell>
          <cell r="R1764">
            <v>0</v>
          </cell>
          <cell r="S1764">
            <v>0</v>
          </cell>
          <cell r="T1764">
            <v>0</v>
          </cell>
          <cell r="U1764">
            <v>0</v>
          </cell>
          <cell r="V1764">
            <v>0</v>
          </cell>
          <cell r="W1764">
            <v>0</v>
          </cell>
          <cell r="X1764">
            <v>0</v>
          </cell>
          <cell r="Y1764">
            <v>0</v>
          </cell>
          <cell r="Z1764">
            <v>0</v>
          </cell>
          <cell r="AA1764">
            <v>0</v>
          </cell>
          <cell r="AB1764">
            <v>0</v>
          </cell>
          <cell r="AC1764">
            <v>0</v>
          </cell>
          <cell r="AD1764">
            <v>0</v>
          </cell>
          <cell r="AE1764">
            <v>0</v>
          </cell>
          <cell r="AF1764">
            <v>0</v>
          </cell>
          <cell r="AG1764">
            <v>0</v>
          </cell>
          <cell r="AH1764">
            <v>0</v>
          </cell>
          <cell r="AI1764">
            <v>0</v>
          </cell>
          <cell r="AJ1764">
            <v>0</v>
          </cell>
          <cell r="AK1764">
            <v>0</v>
          </cell>
          <cell r="AL1764">
            <v>0</v>
          </cell>
          <cell r="AM1764">
            <v>0</v>
          </cell>
          <cell r="AN1764">
            <v>0</v>
          </cell>
          <cell r="AO1764">
            <v>0</v>
          </cell>
          <cell r="AP1764">
            <v>0</v>
          </cell>
          <cell r="AQ1764">
            <v>0</v>
          </cell>
          <cell r="AR1764">
            <v>0</v>
          </cell>
          <cell r="AS1764" t="e">
            <v>#REF!</v>
          </cell>
          <cell r="AU1764" t="str">
            <v/>
          </cell>
          <cell r="AV1764" t="str">
            <v/>
          </cell>
          <cell r="AW1764">
            <v>0</v>
          </cell>
          <cell r="AX1764">
            <v>0</v>
          </cell>
          <cell r="AY1764">
            <v>0</v>
          </cell>
          <cell r="AZ1764">
            <v>0</v>
          </cell>
          <cell r="BA1764">
            <v>0</v>
          </cell>
          <cell r="BB1764">
            <v>0</v>
          </cell>
          <cell r="BC1764">
            <v>0</v>
          </cell>
          <cell r="BD1764">
            <v>0</v>
          </cell>
          <cell r="BE1764">
            <v>0</v>
          </cell>
          <cell r="BF1764">
            <v>0</v>
          </cell>
          <cell r="BG1764" t="str">
            <v/>
          </cell>
          <cell r="BH1764">
            <v>0</v>
          </cell>
        </row>
        <row r="1765">
          <cell r="A1765" t="str">
            <v>4081-061</v>
          </cell>
          <cell r="B1765" t="str">
            <v xml:space="preserve">CL-LA NACION CONSEJO SUP.                         </v>
          </cell>
          <cell r="C1765">
            <v>0</v>
          </cell>
          <cell r="D1765">
            <v>0</v>
          </cell>
          <cell r="E1765">
            <v>0</v>
          </cell>
          <cell r="F1765">
            <v>0</v>
          </cell>
          <cell r="G1765">
            <v>0</v>
          </cell>
          <cell r="H1765">
            <v>0</v>
          </cell>
          <cell r="I1765">
            <v>0</v>
          </cell>
          <cell r="J1765">
            <v>1086800</v>
          </cell>
          <cell r="K1765">
            <v>0</v>
          </cell>
          <cell r="L1765">
            <v>0</v>
          </cell>
          <cell r="M1765">
            <v>0</v>
          </cell>
          <cell r="N1765">
            <v>0</v>
          </cell>
          <cell r="O1765">
            <v>1086800</v>
          </cell>
          <cell r="P1765">
            <v>0</v>
          </cell>
          <cell r="Q1765">
            <v>0</v>
          </cell>
          <cell r="R1765">
            <v>0</v>
          </cell>
          <cell r="S1765">
            <v>0</v>
          </cell>
          <cell r="T1765">
            <v>0</v>
          </cell>
          <cell r="U1765">
            <v>0</v>
          </cell>
          <cell r="V1765">
            <v>0</v>
          </cell>
          <cell r="W1765">
            <v>330633</v>
          </cell>
          <cell r="X1765">
            <v>0</v>
          </cell>
          <cell r="Y1765">
            <v>0</v>
          </cell>
          <cell r="Z1765">
            <v>200000</v>
          </cell>
          <cell r="AA1765">
            <v>0</v>
          </cell>
          <cell r="AB1765">
            <v>530633</v>
          </cell>
          <cell r="AC1765">
            <v>0</v>
          </cell>
          <cell r="AD1765">
            <v>0</v>
          </cell>
          <cell r="AE1765">
            <v>0</v>
          </cell>
          <cell r="AF1765">
            <v>0</v>
          </cell>
          <cell r="AG1765">
            <v>0</v>
          </cell>
          <cell r="AH1765">
            <v>0</v>
          </cell>
          <cell r="AI1765">
            <v>0</v>
          </cell>
          <cell r="AJ1765">
            <v>0</v>
          </cell>
          <cell r="AK1765">
            <v>0</v>
          </cell>
          <cell r="AL1765">
            <v>0</v>
          </cell>
          <cell r="AM1765">
            <v>0</v>
          </cell>
          <cell r="AN1765">
            <v>0</v>
          </cell>
          <cell r="AO1765">
            <v>0</v>
          </cell>
          <cell r="AP1765">
            <v>0</v>
          </cell>
          <cell r="AQ1765">
            <v>0</v>
          </cell>
          <cell r="AR1765">
            <v>0</v>
          </cell>
          <cell r="AS1765" t="e">
            <v>#REF!</v>
          </cell>
          <cell r="AU1765" t="str">
            <v/>
          </cell>
          <cell r="AV1765" t="str">
            <v/>
          </cell>
          <cell r="AW1765">
            <v>0</v>
          </cell>
          <cell r="AX1765">
            <v>0</v>
          </cell>
          <cell r="AY1765">
            <v>0</v>
          </cell>
          <cell r="AZ1765">
            <v>0</v>
          </cell>
          <cell r="BA1765">
            <v>0</v>
          </cell>
          <cell r="BB1765">
            <v>0</v>
          </cell>
          <cell r="BC1765">
            <v>0</v>
          </cell>
          <cell r="BD1765">
            <v>0</v>
          </cell>
          <cell r="BE1765">
            <v>0</v>
          </cell>
          <cell r="BF1765">
            <v>0</v>
          </cell>
          <cell r="BG1765" t="str">
            <v/>
          </cell>
          <cell r="BH1765">
            <v>0.48825266838424736</v>
          </cell>
        </row>
        <row r="1766">
          <cell r="A1766" t="str">
            <v>4081-062</v>
          </cell>
          <cell r="B1766" t="str">
            <v xml:space="preserve">CL-LA NACION CONSEJO SUP.                         </v>
          </cell>
          <cell r="C1766">
            <v>0</v>
          </cell>
          <cell r="D1766">
            <v>0</v>
          </cell>
          <cell r="E1766">
            <v>0</v>
          </cell>
          <cell r="F1766">
            <v>0</v>
          </cell>
          <cell r="G1766">
            <v>0</v>
          </cell>
          <cell r="H1766">
            <v>0</v>
          </cell>
          <cell r="I1766">
            <v>0</v>
          </cell>
          <cell r="J1766">
            <v>1086800</v>
          </cell>
          <cell r="K1766">
            <v>0</v>
          </cell>
          <cell r="L1766">
            <v>0</v>
          </cell>
          <cell r="M1766">
            <v>0</v>
          </cell>
          <cell r="N1766">
            <v>0</v>
          </cell>
          <cell r="O1766">
            <v>1086800</v>
          </cell>
          <cell r="P1766">
            <v>0</v>
          </cell>
          <cell r="Q1766">
            <v>0</v>
          </cell>
          <cell r="R1766">
            <v>0</v>
          </cell>
          <cell r="S1766">
            <v>0</v>
          </cell>
          <cell r="T1766">
            <v>0</v>
          </cell>
          <cell r="U1766">
            <v>0</v>
          </cell>
          <cell r="V1766">
            <v>0</v>
          </cell>
          <cell r="W1766">
            <v>350633</v>
          </cell>
          <cell r="X1766">
            <v>0</v>
          </cell>
          <cell r="Y1766">
            <v>0</v>
          </cell>
          <cell r="Z1766">
            <v>200000</v>
          </cell>
          <cell r="AA1766">
            <v>0</v>
          </cell>
          <cell r="AB1766">
            <v>550633</v>
          </cell>
          <cell r="AC1766">
            <v>0</v>
          </cell>
          <cell r="AD1766">
            <v>0</v>
          </cell>
          <cell r="AE1766">
            <v>0</v>
          </cell>
          <cell r="AF1766">
            <v>0</v>
          </cell>
          <cell r="AG1766">
            <v>0</v>
          </cell>
          <cell r="AH1766">
            <v>0</v>
          </cell>
          <cell r="AI1766">
            <v>0</v>
          </cell>
          <cell r="AJ1766">
            <v>0</v>
          </cell>
          <cell r="AK1766">
            <v>0</v>
          </cell>
          <cell r="AL1766">
            <v>0</v>
          </cell>
          <cell r="AM1766">
            <v>0</v>
          </cell>
          <cell r="AN1766">
            <v>0</v>
          </cell>
          <cell r="AO1766">
            <v>0</v>
          </cell>
          <cell r="AP1766">
            <v>0</v>
          </cell>
          <cell r="AQ1766">
            <v>0</v>
          </cell>
          <cell r="AR1766">
            <v>0</v>
          </cell>
          <cell r="AS1766" t="e">
            <v>#REF!</v>
          </cell>
          <cell r="AU1766" t="str">
            <v/>
          </cell>
          <cell r="AV1766" t="str">
            <v/>
          </cell>
          <cell r="AW1766">
            <v>0</v>
          </cell>
          <cell r="AX1766">
            <v>0</v>
          </cell>
          <cell r="AY1766">
            <v>0</v>
          </cell>
          <cell r="AZ1766">
            <v>0</v>
          </cell>
          <cell r="BA1766">
            <v>0</v>
          </cell>
          <cell r="BB1766">
            <v>0</v>
          </cell>
          <cell r="BC1766">
            <v>0</v>
          </cell>
          <cell r="BD1766">
            <v>0</v>
          </cell>
          <cell r="BE1766">
            <v>0</v>
          </cell>
          <cell r="BF1766">
            <v>0</v>
          </cell>
          <cell r="BG1766" t="str">
            <v/>
          </cell>
          <cell r="BH1766">
            <v>0.50665531836584465</v>
          </cell>
        </row>
        <row r="1767">
          <cell r="A1767" t="str">
            <v>4081-063</v>
          </cell>
          <cell r="B1767" t="str">
            <v xml:space="preserve">CL-LA NCION CONSEJO SUPER                         </v>
          </cell>
          <cell r="C1767">
            <v>0</v>
          </cell>
          <cell r="D1767">
            <v>0</v>
          </cell>
          <cell r="E1767">
            <v>0</v>
          </cell>
          <cell r="F1767">
            <v>0</v>
          </cell>
          <cell r="G1767">
            <v>0</v>
          </cell>
          <cell r="H1767">
            <v>0</v>
          </cell>
          <cell r="I1767">
            <v>0</v>
          </cell>
          <cell r="J1767">
            <v>838100</v>
          </cell>
          <cell r="K1767">
            <v>0</v>
          </cell>
          <cell r="L1767">
            <v>0</v>
          </cell>
          <cell r="M1767">
            <v>0</v>
          </cell>
          <cell r="N1767">
            <v>0</v>
          </cell>
          <cell r="O1767">
            <v>838100</v>
          </cell>
          <cell r="P1767">
            <v>0</v>
          </cell>
          <cell r="Q1767">
            <v>0</v>
          </cell>
          <cell r="R1767">
            <v>0</v>
          </cell>
          <cell r="S1767">
            <v>0</v>
          </cell>
          <cell r="T1767">
            <v>0</v>
          </cell>
          <cell r="U1767">
            <v>0</v>
          </cell>
          <cell r="V1767">
            <v>0</v>
          </cell>
          <cell r="W1767">
            <v>0</v>
          </cell>
          <cell r="X1767">
            <v>0</v>
          </cell>
          <cell r="Y1767">
            <v>0</v>
          </cell>
          <cell r="Z1767">
            <v>200000</v>
          </cell>
          <cell r="AA1767">
            <v>0</v>
          </cell>
          <cell r="AB1767">
            <v>200000</v>
          </cell>
          <cell r="AC1767">
            <v>0</v>
          </cell>
          <cell r="AD1767">
            <v>0</v>
          </cell>
          <cell r="AE1767">
            <v>0</v>
          </cell>
          <cell r="AF1767">
            <v>0</v>
          </cell>
          <cell r="AG1767">
            <v>0</v>
          </cell>
          <cell r="AH1767">
            <v>0</v>
          </cell>
          <cell r="AI1767">
            <v>0</v>
          </cell>
          <cell r="AJ1767">
            <v>0</v>
          </cell>
          <cell r="AK1767">
            <v>0</v>
          </cell>
          <cell r="AL1767">
            <v>0</v>
          </cell>
          <cell r="AM1767">
            <v>0</v>
          </cell>
          <cell r="AN1767">
            <v>0</v>
          </cell>
          <cell r="AO1767">
            <v>0</v>
          </cell>
          <cell r="AP1767">
            <v>0</v>
          </cell>
          <cell r="AQ1767">
            <v>0</v>
          </cell>
          <cell r="AR1767">
            <v>0</v>
          </cell>
          <cell r="AS1767" t="e">
            <v>#REF!</v>
          </cell>
          <cell r="AU1767" t="str">
            <v/>
          </cell>
          <cell r="AV1767" t="str">
            <v/>
          </cell>
          <cell r="AW1767">
            <v>0</v>
          </cell>
          <cell r="AX1767">
            <v>0</v>
          </cell>
          <cell r="AY1767">
            <v>0</v>
          </cell>
          <cell r="AZ1767">
            <v>0</v>
          </cell>
          <cell r="BA1767">
            <v>0</v>
          </cell>
          <cell r="BB1767">
            <v>0</v>
          </cell>
          <cell r="BC1767">
            <v>0</v>
          </cell>
          <cell r="BD1767">
            <v>0</v>
          </cell>
          <cell r="BE1767">
            <v>0</v>
          </cell>
          <cell r="BF1767">
            <v>0</v>
          </cell>
          <cell r="BG1767" t="str">
            <v/>
          </cell>
          <cell r="BH1767">
            <v>0.23863500775563776</v>
          </cell>
        </row>
        <row r="1768">
          <cell r="A1768" t="str">
            <v>4081-064</v>
          </cell>
          <cell r="B1768" t="str">
            <v xml:space="preserve">CL-LA NCION CONSEJO SUPER                         </v>
          </cell>
          <cell r="C1768">
            <v>0</v>
          </cell>
          <cell r="D1768">
            <v>0</v>
          </cell>
          <cell r="E1768">
            <v>0</v>
          </cell>
          <cell r="F1768">
            <v>0</v>
          </cell>
          <cell r="G1768">
            <v>0</v>
          </cell>
          <cell r="H1768">
            <v>0</v>
          </cell>
          <cell r="I1768">
            <v>0</v>
          </cell>
          <cell r="J1768">
            <v>768500</v>
          </cell>
          <cell r="K1768">
            <v>0</v>
          </cell>
          <cell r="L1768">
            <v>0</v>
          </cell>
          <cell r="M1768">
            <v>0</v>
          </cell>
          <cell r="N1768">
            <v>0</v>
          </cell>
          <cell r="O1768">
            <v>768500</v>
          </cell>
          <cell r="P1768">
            <v>0</v>
          </cell>
          <cell r="Q1768">
            <v>0</v>
          </cell>
          <cell r="R1768">
            <v>0</v>
          </cell>
          <cell r="S1768">
            <v>0</v>
          </cell>
          <cell r="T1768">
            <v>0</v>
          </cell>
          <cell r="U1768">
            <v>0</v>
          </cell>
          <cell r="V1768">
            <v>0</v>
          </cell>
          <cell r="W1768">
            <v>0</v>
          </cell>
          <cell r="X1768">
            <v>0</v>
          </cell>
          <cell r="Y1768">
            <v>0</v>
          </cell>
          <cell r="Z1768">
            <v>300000</v>
          </cell>
          <cell r="AA1768">
            <v>0</v>
          </cell>
          <cell r="AB1768">
            <v>300000</v>
          </cell>
          <cell r="AC1768">
            <v>0</v>
          </cell>
          <cell r="AD1768">
            <v>0</v>
          </cell>
          <cell r="AE1768">
            <v>0</v>
          </cell>
          <cell r="AF1768">
            <v>0</v>
          </cell>
          <cell r="AG1768">
            <v>0</v>
          </cell>
          <cell r="AH1768">
            <v>0</v>
          </cell>
          <cell r="AI1768">
            <v>0</v>
          </cell>
          <cell r="AJ1768">
            <v>0</v>
          </cell>
          <cell r="AK1768">
            <v>0</v>
          </cell>
          <cell r="AL1768">
            <v>0</v>
          </cell>
          <cell r="AM1768">
            <v>0</v>
          </cell>
          <cell r="AN1768">
            <v>0</v>
          </cell>
          <cell r="AO1768">
            <v>0</v>
          </cell>
          <cell r="AP1768">
            <v>0</v>
          </cell>
          <cell r="AQ1768">
            <v>0</v>
          </cell>
          <cell r="AR1768">
            <v>0</v>
          </cell>
          <cell r="AS1768" t="e">
            <v>#REF!</v>
          </cell>
          <cell r="AU1768" t="str">
            <v/>
          </cell>
          <cell r="AV1768" t="str">
            <v/>
          </cell>
          <cell r="AW1768">
            <v>0</v>
          </cell>
          <cell r="AX1768">
            <v>0</v>
          </cell>
          <cell r="AY1768">
            <v>0</v>
          </cell>
          <cell r="AZ1768">
            <v>0</v>
          </cell>
          <cell r="BA1768">
            <v>0</v>
          </cell>
          <cell r="BB1768">
            <v>0</v>
          </cell>
          <cell r="BC1768">
            <v>0</v>
          </cell>
          <cell r="BD1768">
            <v>0</v>
          </cell>
          <cell r="BE1768">
            <v>0</v>
          </cell>
          <cell r="BF1768">
            <v>0</v>
          </cell>
          <cell r="BG1768" t="str">
            <v/>
          </cell>
          <cell r="BH1768">
            <v>0.39037085230969421</v>
          </cell>
        </row>
        <row r="1769">
          <cell r="A1769" t="str">
            <v>4081-065</v>
          </cell>
          <cell r="B1769" t="str">
            <v xml:space="preserve">CL-LA NCION CONSEJO SUPER                         </v>
          </cell>
          <cell r="C1769">
            <v>0</v>
          </cell>
          <cell r="D1769">
            <v>0</v>
          </cell>
          <cell r="E1769">
            <v>0</v>
          </cell>
          <cell r="F1769">
            <v>0</v>
          </cell>
          <cell r="G1769">
            <v>0</v>
          </cell>
          <cell r="H1769">
            <v>0</v>
          </cell>
          <cell r="I1769">
            <v>0</v>
          </cell>
          <cell r="J1769">
            <v>360000</v>
          </cell>
          <cell r="K1769">
            <v>0</v>
          </cell>
          <cell r="L1769">
            <v>0</v>
          </cell>
          <cell r="M1769">
            <v>0</v>
          </cell>
          <cell r="N1769">
            <v>0</v>
          </cell>
          <cell r="O1769">
            <v>360000</v>
          </cell>
          <cell r="P1769">
            <v>0</v>
          </cell>
          <cell r="Q1769">
            <v>0</v>
          </cell>
          <cell r="R1769">
            <v>0</v>
          </cell>
          <cell r="S1769">
            <v>0</v>
          </cell>
          <cell r="T1769">
            <v>0</v>
          </cell>
          <cell r="U1769">
            <v>0</v>
          </cell>
          <cell r="V1769">
            <v>0</v>
          </cell>
          <cell r="W1769">
            <v>184405</v>
          </cell>
          <cell r="X1769">
            <v>0</v>
          </cell>
          <cell r="Y1769">
            <v>0</v>
          </cell>
          <cell r="Z1769">
            <v>0</v>
          </cell>
          <cell r="AA1769">
            <v>0</v>
          </cell>
          <cell r="AB1769">
            <v>184405</v>
          </cell>
          <cell r="AC1769">
            <v>0</v>
          </cell>
          <cell r="AD1769">
            <v>0</v>
          </cell>
          <cell r="AE1769">
            <v>0</v>
          </cell>
          <cell r="AF1769">
            <v>0</v>
          </cell>
          <cell r="AG1769">
            <v>0</v>
          </cell>
          <cell r="AH1769">
            <v>0</v>
          </cell>
          <cell r="AI1769">
            <v>0</v>
          </cell>
          <cell r="AJ1769">
            <v>0</v>
          </cell>
          <cell r="AK1769">
            <v>0</v>
          </cell>
          <cell r="AL1769">
            <v>0</v>
          </cell>
          <cell r="AM1769">
            <v>0</v>
          </cell>
          <cell r="AN1769">
            <v>0</v>
          </cell>
          <cell r="AO1769">
            <v>0</v>
          </cell>
          <cell r="AP1769">
            <v>0</v>
          </cell>
          <cell r="AQ1769">
            <v>0</v>
          </cell>
          <cell r="AR1769">
            <v>0</v>
          </cell>
          <cell r="AS1769" t="e">
            <v>#REF!</v>
          </cell>
          <cell r="AU1769" t="str">
            <v/>
          </cell>
          <cell r="AV1769" t="str">
            <v/>
          </cell>
          <cell r="AW1769">
            <v>0</v>
          </cell>
          <cell r="AX1769">
            <v>0</v>
          </cell>
          <cell r="AY1769">
            <v>0</v>
          </cell>
          <cell r="AZ1769">
            <v>0</v>
          </cell>
          <cell r="BA1769">
            <v>0</v>
          </cell>
          <cell r="BB1769">
            <v>0</v>
          </cell>
          <cell r="BC1769">
            <v>0</v>
          </cell>
          <cell r="BD1769">
            <v>0</v>
          </cell>
          <cell r="BE1769">
            <v>0</v>
          </cell>
          <cell r="BF1769">
            <v>0</v>
          </cell>
          <cell r="BG1769" t="str">
            <v/>
          </cell>
          <cell r="BH1769">
            <v>0.51223611111111111</v>
          </cell>
        </row>
        <row r="1770">
          <cell r="A1770" t="str">
            <v>4081-066</v>
          </cell>
          <cell r="B1770" t="str">
            <v xml:space="preserve">CL-LA NACION CONSEJO SUPE                         </v>
          </cell>
          <cell r="C1770">
            <v>0</v>
          </cell>
          <cell r="D1770">
            <v>0</v>
          </cell>
          <cell r="E1770">
            <v>0</v>
          </cell>
          <cell r="F1770">
            <v>0</v>
          </cell>
          <cell r="G1770">
            <v>0</v>
          </cell>
          <cell r="H1770">
            <v>0</v>
          </cell>
          <cell r="I1770">
            <v>0</v>
          </cell>
          <cell r="J1770">
            <v>2951100</v>
          </cell>
          <cell r="K1770">
            <v>0</v>
          </cell>
          <cell r="L1770">
            <v>0</v>
          </cell>
          <cell r="M1770">
            <v>0</v>
          </cell>
          <cell r="N1770">
            <v>0</v>
          </cell>
          <cell r="O1770">
            <v>2951100</v>
          </cell>
          <cell r="P1770">
            <v>0</v>
          </cell>
          <cell r="Q1770">
            <v>0</v>
          </cell>
          <cell r="R1770">
            <v>0</v>
          </cell>
          <cell r="S1770">
            <v>0</v>
          </cell>
          <cell r="T1770">
            <v>0</v>
          </cell>
          <cell r="U1770">
            <v>0</v>
          </cell>
          <cell r="V1770">
            <v>0</v>
          </cell>
          <cell r="W1770">
            <v>7230</v>
          </cell>
          <cell r="X1770">
            <v>0</v>
          </cell>
          <cell r="Y1770">
            <v>0</v>
          </cell>
          <cell r="Z1770">
            <v>2180000</v>
          </cell>
          <cell r="AA1770">
            <v>0</v>
          </cell>
          <cell r="AB1770">
            <v>2187230</v>
          </cell>
          <cell r="AC1770">
            <v>0</v>
          </cell>
          <cell r="AD1770">
            <v>0</v>
          </cell>
          <cell r="AE1770">
            <v>0</v>
          </cell>
          <cell r="AF1770">
            <v>0</v>
          </cell>
          <cell r="AG1770">
            <v>0</v>
          </cell>
          <cell r="AH1770">
            <v>0</v>
          </cell>
          <cell r="AI1770">
            <v>0</v>
          </cell>
          <cell r="AJ1770">
            <v>0</v>
          </cell>
          <cell r="AK1770">
            <v>0</v>
          </cell>
          <cell r="AL1770">
            <v>0</v>
          </cell>
          <cell r="AM1770">
            <v>0</v>
          </cell>
          <cell r="AN1770">
            <v>0</v>
          </cell>
          <cell r="AO1770">
            <v>0</v>
          </cell>
          <cell r="AP1770">
            <v>0</v>
          </cell>
          <cell r="AQ1770">
            <v>0</v>
          </cell>
          <cell r="AR1770">
            <v>0</v>
          </cell>
          <cell r="AS1770" t="e">
            <v>#REF!</v>
          </cell>
          <cell r="AU1770" t="str">
            <v/>
          </cell>
          <cell r="AV1770" t="str">
            <v/>
          </cell>
          <cell r="AW1770">
            <v>0</v>
          </cell>
          <cell r="AX1770">
            <v>0</v>
          </cell>
          <cell r="AY1770">
            <v>0</v>
          </cell>
          <cell r="AZ1770">
            <v>0</v>
          </cell>
          <cell r="BA1770">
            <v>0</v>
          </cell>
          <cell r="BB1770">
            <v>0</v>
          </cell>
          <cell r="BC1770">
            <v>0</v>
          </cell>
          <cell r="BD1770">
            <v>0</v>
          </cell>
          <cell r="BE1770">
            <v>0</v>
          </cell>
          <cell r="BF1770">
            <v>0</v>
          </cell>
          <cell r="BG1770" t="str">
            <v/>
          </cell>
          <cell r="BH1770">
            <v>0.74115753447866894</v>
          </cell>
        </row>
        <row r="1771">
          <cell r="A1771" t="str">
            <v>4081-067</v>
          </cell>
          <cell r="B1771" t="str">
            <v xml:space="preserve">CL-LA NACION CONSEJO SUPE                         </v>
          </cell>
          <cell r="C1771">
            <v>0</v>
          </cell>
          <cell r="D1771">
            <v>0</v>
          </cell>
          <cell r="E1771">
            <v>0</v>
          </cell>
          <cell r="F1771">
            <v>0</v>
          </cell>
          <cell r="G1771">
            <v>0</v>
          </cell>
          <cell r="H1771">
            <v>0</v>
          </cell>
          <cell r="I1771">
            <v>0</v>
          </cell>
          <cell r="J1771">
            <v>4541100</v>
          </cell>
          <cell r="K1771">
            <v>0</v>
          </cell>
          <cell r="L1771">
            <v>0</v>
          </cell>
          <cell r="M1771">
            <v>0</v>
          </cell>
          <cell r="N1771">
            <v>0</v>
          </cell>
          <cell r="O1771">
            <v>4541100</v>
          </cell>
          <cell r="P1771">
            <v>0</v>
          </cell>
          <cell r="Q1771">
            <v>0</v>
          </cell>
          <cell r="R1771">
            <v>0</v>
          </cell>
          <cell r="S1771">
            <v>0</v>
          </cell>
          <cell r="T1771">
            <v>0</v>
          </cell>
          <cell r="U1771">
            <v>0</v>
          </cell>
          <cell r="V1771">
            <v>0</v>
          </cell>
          <cell r="W1771">
            <v>0</v>
          </cell>
          <cell r="X1771">
            <v>0</v>
          </cell>
          <cell r="Y1771">
            <v>2600000</v>
          </cell>
          <cell r="Z1771">
            <v>0</v>
          </cell>
          <cell r="AA1771">
            <v>0</v>
          </cell>
          <cell r="AB1771">
            <v>2600000</v>
          </cell>
          <cell r="AC1771">
            <v>0</v>
          </cell>
          <cell r="AD1771">
            <v>0</v>
          </cell>
          <cell r="AE1771">
            <v>0</v>
          </cell>
          <cell r="AF1771">
            <v>0</v>
          </cell>
          <cell r="AG1771">
            <v>0</v>
          </cell>
          <cell r="AH1771">
            <v>0</v>
          </cell>
          <cell r="AI1771">
            <v>0</v>
          </cell>
          <cell r="AJ1771">
            <v>0</v>
          </cell>
          <cell r="AK1771">
            <v>0</v>
          </cell>
          <cell r="AL1771">
            <v>0</v>
          </cell>
          <cell r="AM1771">
            <v>0</v>
          </cell>
          <cell r="AN1771">
            <v>0</v>
          </cell>
          <cell r="AO1771">
            <v>0</v>
          </cell>
          <cell r="AP1771">
            <v>0</v>
          </cell>
          <cell r="AQ1771">
            <v>0</v>
          </cell>
          <cell r="AR1771">
            <v>0</v>
          </cell>
          <cell r="AS1771" t="e">
            <v>#REF!</v>
          </cell>
          <cell r="AU1771" t="str">
            <v/>
          </cell>
          <cell r="AV1771" t="str">
            <v/>
          </cell>
          <cell r="AW1771">
            <v>0</v>
          </cell>
          <cell r="AX1771">
            <v>0</v>
          </cell>
          <cell r="AY1771">
            <v>0</v>
          </cell>
          <cell r="AZ1771">
            <v>0</v>
          </cell>
          <cell r="BA1771">
            <v>0</v>
          </cell>
          <cell r="BB1771">
            <v>0</v>
          </cell>
          <cell r="BC1771">
            <v>0</v>
          </cell>
          <cell r="BD1771">
            <v>0</v>
          </cell>
          <cell r="BE1771">
            <v>0</v>
          </cell>
          <cell r="BF1771">
            <v>0</v>
          </cell>
          <cell r="BG1771" t="str">
            <v/>
          </cell>
          <cell r="BH1771">
            <v>0.57254850146440295</v>
          </cell>
        </row>
        <row r="1772">
          <cell r="A1772" t="str">
            <v>4081-068</v>
          </cell>
          <cell r="B1772" t="str">
            <v xml:space="preserve">BUGA-LA NACION CONSEJO SU                         </v>
          </cell>
          <cell r="C1772">
            <v>0</v>
          </cell>
          <cell r="D1772">
            <v>0</v>
          </cell>
          <cell r="E1772">
            <v>0</v>
          </cell>
          <cell r="F1772">
            <v>0</v>
          </cell>
          <cell r="G1772">
            <v>0</v>
          </cell>
          <cell r="H1772">
            <v>0</v>
          </cell>
          <cell r="I1772">
            <v>0</v>
          </cell>
          <cell r="J1772">
            <v>1200000</v>
          </cell>
          <cell r="K1772">
            <v>0</v>
          </cell>
          <cell r="L1772">
            <v>0</v>
          </cell>
          <cell r="M1772">
            <v>0</v>
          </cell>
          <cell r="N1772">
            <v>0</v>
          </cell>
          <cell r="O1772">
            <v>1200000</v>
          </cell>
          <cell r="P1772">
            <v>0</v>
          </cell>
          <cell r="Q1772">
            <v>0</v>
          </cell>
          <cell r="R1772">
            <v>0</v>
          </cell>
          <cell r="S1772">
            <v>0</v>
          </cell>
          <cell r="T1772">
            <v>0</v>
          </cell>
          <cell r="U1772">
            <v>0</v>
          </cell>
          <cell r="V1772">
            <v>0</v>
          </cell>
          <cell r="W1772">
            <v>0</v>
          </cell>
          <cell r="X1772">
            <v>0</v>
          </cell>
          <cell r="Y1772">
            <v>0</v>
          </cell>
          <cell r="Z1772">
            <v>750000</v>
          </cell>
          <cell r="AA1772">
            <v>0</v>
          </cell>
          <cell r="AB1772">
            <v>750000</v>
          </cell>
          <cell r="AC1772">
            <v>0</v>
          </cell>
          <cell r="AD1772">
            <v>0</v>
          </cell>
          <cell r="AE1772">
            <v>0</v>
          </cell>
          <cell r="AF1772">
            <v>0</v>
          </cell>
          <cell r="AG1772">
            <v>0</v>
          </cell>
          <cell r="AH1772">
            <v>0</v>
          </cell>
          <cell r="AI1772">
            <v>0</v>
          </cell>
          <cell r="AJ1772">
            <v>0</v>
          </cell>
          <cell r="AK1772">
            <v>0</v>
          </cell>
          <cell r="AL1772">
            <v>0</v>
          </cell>
          <cell r="AM1772">
            <v>0</v>
          </cell>
          <cell r="AN1772">
            <v>0</v>
          </cell>
          <cell r="AO1772">
            <v>0</v>
          </cell>
          <cell r="AP1772">
            <v>0</v>
          </cell>
          <cell r="AQ1772">
            <v>0</v>
          </cell>
          <cell r="AR1772">
            <v>0</v>
          </cell>
          <cell r="AS1772" t="e">
            <v>#REF!</v>
          </cell>
          <cell r="AU1772" t="str">
            <v/>
          </cell>
          <cell r="AV1772" t="str">
            <v/>
          </cell>
          <cell r="AW1772">
            <v>0</v>
          </cell>
          <cell r="AX1772">
            <v>0</v>
          </cell>
          <cell r="AY1772">
            <v>0</v>
          </cell>
          <cell r="AZ1772">
            <v>0</v>
          </cell>
          <cell r="BA1772">
            <v>0</v>
          </cell>
          <cell r="BB1772">
            <v>0</v>
          </cell>
          <cell r="BC1772">
            <v>0</v>
          </cell>
          <cell r="BD1772">
            <v>0</v>
          </cell>
          <cell r="BE1772">
            <v>0</v>
          </cell>
          <cell r="BF1772">
            <v>0</v>
          </cell>
          <cell r="BG1772" t="str">
            <v/>
          </cell>
          <cell r="BH1772">
            <v>0.625</v>
          </cell>
        </row>
        <row r="1773">
          <cell r="A1773" t="str">
            <v>4081-069</v>
          </cell>
          <cell r="B1773" t="str">
            <v xml:space="preserve">CL-LA NCION CONSEJO SUPER                         </v>
          </cell>
          <cell r="C1773">
            <v>0</v>
          </cell>
          <cell r="D1773">
            <v>0</v>
          </cell>
          <cell r="E1773">
            <v>0</v>
          </cell>
          <cell r="F1773">
            <v>0</v>
          </cell>
          <cell r="G1773">
            <v>0</v>
          </cell>
          <cell r="H1773">
            <v>0</v>
          </cell>
          <cell r="I1773">
            <v>0</v>
          </cell>
          <cell r="J1773">
            <v>652500</v>
          </cell>
          <cell r="K1773">
            <v>0</v>
          </cell>
          <cell r="L1773">
            <v>0</v>
          </cell>
          <cell r="M1773">
            <v>0</v>
          </cell>
          <cell r="N1773">
            <v>0</v>
          </cell>
          <cell r="O1773">
            <v>652500</v>
          </cell>
          <cell r="P1773">
            <v>0</v>
          </cell>
          <cell r="Q1773">
            <v>0</v>
          </cell>
          <cell r="R1773">
            <v>0</v>
          </cell>
          <cell r="S1773">
            <v>0</v>
          </cell>
          <cell r="T1773">
            <v>0</v>
          </cell>
          <cell r="U1773">
            <v>0</v>
          </cell>
          <cell r="V1773">
            <v>0</v>
          </cell>
          <cell r="W1773">
            <v>0</v>
          </cell>
          <cell r="X1773">
            <v>0</v>
          </cell>
          <cell r="Y1773">
            <v>0</v>
          </cell>
          <cell r="Z1773">
            <v>660000</v>
          </cell>
          <cell r="AA1773">
            <v>0</v>
          </cell>
          <cell r="AB1773">
            <v>660000</v>
          </cell>
          <cell r="AC1773">
            <v>0</v>
          </cell>
          <cell r="AD1773">
            <v>0</v>
          </cell>
          <cell r="AE1773">
            <v>0</v>
          </cell>
          <cell r="AF1773">
            <v>0</v>
          </cell>
          <cell r="AG1773">
            <v>0</v>
          </cell>
          <cell r="AH1773">
            <v>0</v>
          </cell>
          <cell r="AI1773">
            <v>0</v>
          </cell>
          <cell r="AJ1773">
            <v>0</v>
          </cell>
          <cell r="AK1773">
            <v>0</v>
          </cell>
          <cell r="AL1773">
            <v>0</v>
          </cell>
          <cell r="AM1773">
            <v>0</v>
          </cell>
          <cell r="AN1773">
            <v>0</v>
          </cell>
          <cell r="AO1773">
            <v>0</v>
          </cell>
          <cell r="AP1773">
            <v>0</v>
          </cell>
          <cell r="AQ1773">
            <v>0</v>
          </cell>
          <cell r="AR1773">
            <v>0</v>
          </cell>
          <cell r="AS1773" t="e">
            <v>#REF!</v>
          </cell>
          <cell r="AU1773" t="str">
            <v/>
          </cell>
          <cell r="AV1773" t="str">
            <v/>
          </cell>
          <cell r="AW1773">
            <v>0</v>
          </cell>
          <cell r="AX1773">
            <v>0</v>
          </cell>
          <cell r="AY1773">
            <v>0</v>
          </cell>
          <cell r="AZ1773">
            <v>0</v>
          </cell>
          <cell r="BA1773">
            <v>0</v>
          </cell>
          <cell r="BB1773">
            <v>0</v>
          </cell>
          <cell r="BC1773">
            <v>0</v>
          </cell>
          <cell r="BD1773">
            <v>0</v>
          </cell>
          <cell r="BE1773">
            <v>0</v>
          </cell>
          <cell r="BF1773">
            <v>0</v>
          </cell>
          <cell r="BG1773" t="str">
            <v/>
          </cell>
          <cell r="BH1773">
            <v>1.0114942528735633</v>
          </cell>
        </row>
        <row r="1774">
          <cell r="A1774" t="str">
            <v>4081-070</v>
          </cell>
          <cell r="B1774" t="str">
            <v xml:space="preserve">CL-LA NACION CONSEJO SUP.                         </v>
          </cell>
          <cell r="C1774">
            <v>0</v>
          </cell>
          <cell r="D1774">
            <v>0</v>
          </cell>
          <cell r="E1774">
            <v>0</v>
          </cell>
          <cell r="F1774">
            <v>0</v>
          </cell>
          <cell r="G1774">
            <v>0</v>
          </cell>
          <cell r="H1774">
            <v>0</v>
          </cell>
          <cell r="I1774">
            <v>0</v>
          </cell>
          <cell r="J1774">
            <v>0</v>
          </cell>
          <cell r="K1774">
            <v>1047200</v>
          </cell>
          <cell r="L1774">
            <v>0</v>
          </cell>
          <cell r="M1774">
            <v>0</v>
          </cell>
          <cell r="N1774">
            <v>0</v>
          </cell>
          <cell r="O1774">
            <v>1047200</v>
          </cell>
          <cell r="P1774">
            <v>0</v>
          </cell>
          <cell r="Q1774">
            <v>0</v>
          </cell>
          <cell r="R1774">
            <v>0</v>
          </cell>
          <cell r="S1774">
            <v>0</v>
          </cell>
          <cell r="T1774">
            <v>0</v>
          </cell>
          <cell r="U1774">
            <v>0</v>
          </cell>
          <cell r="V1774">
            <v>0</v>
          </cell>
          <cell r="W1774">
            <v>0</v>
          </cell>
          <cell r="X1774">
            <v>0</v>
          </cell>
          <cell r="Y1774">
            <v>300000</v>
          </cell>
          <cell r="Z1774">
            <v>0</v>
          </cell>
          <cell r="AA1774">
            <v>0</v>
          </cell>
          <cell r="AB1774">
            <v>300000</v>
          </cell>
          <cell r="AC1774">
            <v>0</v>
          </cell>
          <cell r="AD1774">
            <v>0</v>
          </cell>
          <cell r="AE1774">
            <v>0</v>
          </cell>
          <cell r="AF1774">
            <v>0</v>
          </cell>
          <cell r="AG1774">
            <v>0</v>
          </cell>
          <cell r="AH1774">
            <v>0</v>
          </cell>
          <cell r="AI1774">
            <v>0</v>
          </cell>
          <cell r="AJ1774">
            <v>0</v>
          </cell>
          <cell r="AK1774">
            <v>0</v>
          </cell>
          <cell r="AL1774">
            <v>0</v>
          </cell>
          <cell r="AM1774">
            <v>0</v>
          </cell>
          <cell r="AN1774">
            <v>0</v>
          </cell>
          <cell r="AO1774">
            <v>0</v>
          </cell>
          <cell r="AP1774">
            <v>0</v>
          </cell>
          <cell r="AQ1774">
            <v>0</v>
          </cell>
          <cell r="AR1774">
            <v>0</v>
          </cell>
          <cell r="AS1774" t="e">
            <v>#REF!</v>
          </cell>
          <cell r="AU1774" t="str">
            <v/>
          </cell>
          <cell r="AV1774" t="str">
            <v/>
          </cell>
          <cell r="AW1774">
            <v>0</v>
          </cell>
          <cell r="AX1774">
            <v>0</v>
          </cell>
          <cell r="AY1774">
            <v>0</v>
          </cell>
          <cell r="AZ1774">
            <v>0</v>
          </cell>
          <cell r="BA1774">
            <v>0</v>
          </cell>
          <cell r="BB1774">
            <v>0</v>
          </cell>
          <cell r="BC1774">
            <v>0</v>
          </cell>
          <cell r="BD1774">
            <v>0</v>
          </cell>
          <cell r="BE1774">
            <v>0</v>
          </cell>
          <cell r="BF1774">
            <v>0</v>
          </cell>
          <cell r="BG1774" t="str">
            <v/>
          </cell>
          <cell r="BH1774">
            <v>0.28647822765469827</v>
          </cell>
        </row>
        <row r="1775">
          <cell r="A1775" t="str">
            <v>4081-071</v>
          </cell>
          <cell r="B1775" t="str">
            <v xml:space="preserve">CL-CONSEJO SUPERIOR DE                            </v>
          </cell>
          <cell r="C1775">
            <v>0</v>
          </cell>
          <cell r="D1775">
            <v>0</v>
          </cell>
          <cell r="E1775">
            <v>0</v>
          </cell>
          <cell r="F1775">
            <v>0</v>
          </cell>
          <cell r="G1775">
            <v>0</v>
          </cell>
          <cell r="H1775">
            <v>0</v>
          </cell>
          <cell r="I1775">
            <v>0</v>
          </cell>
          <cell r="J1775">
            <v>0</v>
          </cell>
          <cell r="K1775">
            <v>0</v>
          </cell>
          <cell r="L1775">
            <v>220500</v>
          </cell>
          <cell r="M1775">
            <v>0</v>
          </cell>
          <cell r="N1775">
            <v>0</v>
          </cell>
          <cell r="O1775">
            <v>220500</v>
          </cell>
          <cell r="P1775">
            <v>0</v>
          </cell>
          <cell r="Q1775">
            <v>0</v>
          </cell>
          <cell r="R1775">
            <v>0</v>
          </cell>
          <cell r="S1775">
            <v>0</v>
          </cell>
          <cell r="T1775">
            <v>0</v>
          </cell>
          <cell r="U1775">
            <v>0</v>
          </cell>
          <cell r="V1775">
            <v>0</v>
          </cell>
          <cell r="W1775">
            <v>0</v>
          </cell>
          <cell r="X1775">
            <v>0</v>
          </cell>
          <cell r="Y1775">
            <v>0</v>
          </cell>
          <cell r="Z1775">
            <v>150000</v>
          </cell>
          <cell r="AA1775">
            <v>0</v>
          </cell>
          <cell r="AB1775">
            <v>150000</v>
          </cell>
          <cell r="AC1775">
            <v>0</v>
          </cell>
          <cell r="AD1775">
            <v>0</v>
          </cell>
          <cell r="AE1775">
            <v>0</v>
          </cell>
          <cell r="AF1775">
            <v>0</v>
          </cell>
          <cell r="AG1775">
            <v>0</v>
          </cell>
          <cell r="AH1775">
            <v>0</v>
          </cell>
          <cell r="AI1775">
            <v>0</v>
          </cell>
          <cell r="AJ1775">
            <v>0</v>
          </cell>
          <cell r="AK1775">
            <v>0</v>
          </cell>
          <cell r="AL1775">
            <v>0</v>
          </cell>
          <cell r="AM1775">
            <v>0</v>
          </cell>
          <cell r="AN1775">
            <v>0</v>
          </cell>
          <cell r="AO1775">
            <v>0</v>
          </cell>
          <cell r="AP1775">
            <v>0</v>
          </cell>
          <cell r="AQ1775">
            <v>0</v>
          </cell>
          <cell r="AR1775">
            <v>0</v>
          </cell>
          <cell r="AS1775" t="e">
            <v>#REF!</v>
          </cell>
          <cell r="AU1775" t="str">
            <v/>
          </cell>
          <cell r="AV1775" t="str">
            <v/>
          </cell>
          <cell r="AW1775">
            <v>0</v>
          </cell>
          <cell r="AX1775">
            <v>0</v>
          </cell>
          <cell r="AY1775">
            <v>0</v>
          </cell>
          <cell r="AZ1775">
            <v>0</v>
          </cell>
          <cell r="BA1775">
            <v>0</v>
          </cell>
          <cell r="BB1775">
            <v>0</v>
          </cell>
          <cell r="BC1775">
            <v>0</v>
          </cell>
          <cell r="BD1775">
            <v>0</v>
          </cell>
          <cell r="BE1775">
            <v>0</v>
          </cell>
          <cell r="BF1775">
            <v>0</v>
          </cell>
          <cell r="BG1775" t="str">
            <v/>
          </cell>
          <cell r="BH1775">
            <v>0.68027210884353739</v>
          </cell>
        </row>
        <row r="1776">
          <cell r="A1776" t="str">
            <v>4081-072</v>
          </cell>
          <cell r="B1776" t="str">
            <v xml:space="preserve">JAMUNDI-LA NACION CONSEJO                         </v>
          </cell>
          <cell r="C1776">
            <v>0</v>
          </cell>
          <cell r="D1776">
            <v>0</v>
          </cell>
          <cell r="E1776">
            <v>0</v>
          </cell>
          <cell r="F1776">
            <v>0</v>
          </cell>
          <cell r="G1776">
            <v>0</v>
          </cell>
          <cell r="H1776">
            <v>0</v>
          </cell>
          <cell r="I1776">
            <v>0</v>
          </cell>
          <cell r="J1776">
            <v>0</v>
          </cell>
          <cell r="K1776">
            <v>0</v>
          </cell>
          <cell r="L1776">
            <v>511471</v>
          </cell>
          <cell r="M1776">
            <v>0</v>
          </cell>
          <cell r="N1776">
            <v>0</v>
          </cell>
          <cell r="O1776">
            <v>511471</v>
          </cell>
          <cell r="P1776">
            <v>0</v>
          </cell>
          <cell r="Q1776">
            <v>0</v>
          </cell>
          <cell r="R1776">
            <v>0</v>
          </cell>
          <cell r="S1776">
            <v>0</v>
          </cell>
          <cell r="T1776">
            <v>0</v>
          </cell>
          <cell r="U1776">
            <v>0</v>
          </cell>
          <cell r="V1776">
            <v>0</v>
          </cell>
          <cell r="W1776">
            <v>0</v>
          </cell>
          <cell r="X1776">
            <v>0</v>
          </cell>
          <cell r="Y1776">
            <v>7600</v>
          </cell>
          <cell r="Z1776">
            <v>180000</v>
          </cell>
          <cell r="AA1776">
            <v>0</v>
          </cell>
          <cell r="AB1776">
            <v>187600</v>
          </cell>
          <cell r="AC1776">
            <v>0</v>
          </cell>
          <cell r="AD1776">
            <v>0</v>
          </cell>
          <cell r="AE1776">
            <v>0</v>
          </cell>
          <cell r="AF1776">
            <v>0</v>
          </cell>
          <cell r="AG1776">
            <v>0</v>
          </cell>
          <cell r="AH1776">
            <v>0</v>
          </cell>
          <cell r="AI1776">
            <v>0</v>
          </cell>
          <cell r="AJ1776">
            <v>0</v>
          </cell>
          <cell r="AK1776">
            <v>0</v>
          </cell>
          <cell r="AL1776">
            <v>0</v>
          </cell>
          <cell r="AM1776">
            <v>0</v>
          </cell>
          <cell r="AN1776">
            <v>0</v>
          </cell>
          <cell r="AO1776">
            <v>0</v>
          </cell>
          <cell r="AP1776">
            <v>0</v>
          </cell>
          <cell r="AQ1776">
            <v>0</v>
          </cell>
          <cell r="AR1776">
            <v>0</v>
          </cell>
          <cell r="AS1776" t="e">
            <v>#REF!</v>
          </cell>
          <cell r="AU1776" t="str">
            <v/>
          </cell>
          <cell r="AV1776" t="str">
            <v/>
          </cell>
          <cell r="AW1776">
            <v>0</v>
          </cell>
          <cell r="AX1776">
            <v>0</v>
          </cell>
          <cell r="AY1776">
            <v>0</v>
          </cell>
          <cell r="AZ1776">
            <v>0</v>
          </cell>
          <cell r="BA1776">
            <v>0</v>
          </cell>
          <cell r="BB1776">
            <v>0</v>
          </cell>
          <cell r="BC1776">
            <v>0</v>
          </cell>
          <cell r="BD1776">
            <v>0</v>
          </cell>
          <cell r="BE1776">
            <v>0</v>
          </cell>
          <cell r="BF1776">
            <v>0</v>
          </cell>
          <cell r="BG1776" t="str">
            <v/>
          </cell>
          <cell r="BH1776">
            <v>0.36678521362892519</v>
          </cell>
        </row>
        <row r="1777">
          <cell r="A1777" t="str">
            <v>4081-073</v>
          </cell>
          <cell r="B1777" t="str">
            <v xml:space="preserve">CARTAGO-LA NACION CONSEJO                         </v>
          </cell>
          <cell r="C1777">
            <v>0</v>
          </cell>
          <cell r="D1777">
            <v>0</v>
          </cell>
          <cell r="E1777">
            <v>0</v>
          </cell>
          <cell r="F1777">
            <v>0</v>
          </cell>
          <cell r="G1777">
            <v>0</v>
          </cell>
          <cell r="H1777">
            <v>0</v>
          </cell>
          <cell r="I1777">
            <v>0</v>
          </cell>
          <cell r="J1777">
            <v>0</v>
          </cell>
          <cell r="K1777">
            <v>0</v>
          </cell>
          <cell r="L1777">
            <v>73000</v>
          </cell>
          <cell r="M1777">
            <v>0</v>
          </cell>
          <cell r="N1777">
            <v>0</v>
          </cell>
          <cell r="O1777">
            <v>73000</v>
          </cell>
          <cell r="P1777">
            <v>0</v>
          </cell>
          <cell r="Q1777">
            <v>0</v>
          </cell>
          <cell r="R1777">
            <v>0</v>
          </cell>
          <cell r="S1777">
            <v>0</v>
          </cell>
          <cell r="T1777">
            <v>0</v>
          </cell>
          <cell r="U1777">
            <v>0</v>
          </cell>
          <cell r="V1777">
            <v>0</v>
          </cell>
          <cell r="W1777">
            <v>0</v>
          </cell>
          <cell r="X1777">
            <v>0</v>
          </cell>
          <cell r="Y1777">
            <v>0</v>
          </cell>
          <cell r="Z1777">
            <v>0</v>
          </cell>
          <cell r="AA1777">
            <v>0</v>
          </cell>
          <cell r="AB1777">
            <v>0</v>
          </cell>
          <cell r="AC1777">
            <v>0</v>
          </cell>
          <cell r="AD1777">
            <v>0</v>
          </cell>
          <cell r="AE1777">
            <v>0</v>
          </cell>
          <cell r="AF1777">
            <v>0</v>
          </cell>
          <cell r="AG1777">
            <v>0</v>
          </cell>
          <cell r="AH1777">
            <v>0</v>
          </cell>
          <cell r="AI1777">
            <v>0</v>
          </cell>
          <cell r="AJ1777">
            <v>0</v>
          </cell>
          <cell r="AK1777">
            <v>0</v>
          </cell>
          <cell r="AL1777">
            <v>0</v>
          </cell>
          <cell r="AM1777">
            <v>0</v>
          </cell>
          <cell r="AN1777">
            <v>0</v>
          </cell>
          <cell r="AO1777">
            <v>0</v>
          </cell>
          <cell r="AP1777">
            <v>0</v>
          </cell>
          <cell r="AQ1777">
            <v>0</v>
          </cell>
          <cell r="AR1777">
            <v>0</v>
          </cell>
          <cell r="AS1777" t="e">
            <v>#REF!</v>
          </cell>
          <cell r="AU1777" t="str">
            <v/>
          </cell>
          <cell r="AV1777" t="str">
            <v/>
          </cell>
          <cell r="AW1777">
            <v>0</v>
          </cell>
          <cell r="AX1777">
            <v>0</v>
          </cell>
          <cell r="AY1777">
            <v>0</v>
          </cell>
          <cell r="AZ1777">
            <v>0</v>
          </cell>
          <cell r="BA1777">
            <v>0</v>
          </cell>
          <cell r="BB1777">
            <v>0</v>
          </cell>
          <cell r="BC1777">
            <v>0</v>
          </cell>
          <cell r="BD1777">
            <v>0</v>
          </cell>
          <cell r="BE1777">
            <v>0</v>
          </cell>
          <cell r="BF1777">
            <v>0</v>
          </cell>
          <cell r="BG1777" t="str">
            <v/>
          </cell>
          <cell r="BH1777">
            <v>0</v>
          </cell>
        </row>
        <row r="1778">
          <cell r="A1778" t="str">
            <v>4100-001</v>
          </cell>
          <cell r="B1778" t="str">
            <v xml:space="preserve">AIU-CL-C.C CENTENARIO                             </v>
          </cell>
          <cell r="C1778">
            <v>0</v>
          </cell>
          <cell r="D1778">
            <v>0</v>
          </cell>
          <cell r="E1778">
            <v>0</v>
          </cell>
          <cell r="F1778">
            <v>0</v>
          </cell>
          <cell r="G1778">
            <v>0</v>
          </cell>
          <cell r="H1778">
            <v>0</v>
          </cell>
          <cell r="I1778">
            <v>0</v>
          </cell>
          <cell r="J1778">
            <v>0</v>
          </cell>
          <cell r="K1778">
            <v>0</v>
          </cell>
          <cell r="L1778">
            <v>0</v>
          </cell>
          <cell r="M1778">
            <v>0</v>
          </cell>
          <cell r="N1778">
            <v>0</v>
          </cell>
          <cell r="O1778">
            <v>0</v>
          </cell>
          <cell r="P1778">
            <v>0</v>
          </cell>
          <cell r="Q1778">
            <v>0</v>
          </cell>
          <cell r="R1778">
            <v>0</v>
          </cell>
          <cell r="S1778">
            <v>0</v>
          </cell>
          <cell r="T1778">
            <v>0</v>
          </cell>
          <cell r="U1778">
            <v>0</v>
          </cell>
          <cell r="V1778">
            <v>0</v>
          </cell>
          <cell r="W1778">
            <v>0</v>
          </cell>
          <cell r="X1778">
            <v>0</v>
          </cell>
          <cell r="Y1778">
            <v>0</v>
          </cell>
          <cell r="Z1778">
            <v>0</v>
          </cell>
          <cell r="AA1778">
            <v>0</v>
          </cell>
          <cell r="AB1778">
            <v>0</v>
          </cell>
          <cell r="AC1778">
            <v>0</v>
          </cell>
          <cell r="AD1778">
            <v>0</v>
          </cell>
          <cell r="AE1778">
            <v>0</v>
          </cell>
          <cell r="AF1778">
            <v>0</v>
          </cell>
          <cell r="AG1778">
            <v>0</v>
          </cell>
          <cell r="AH1778">
            <v>0</v>
          </cell>
          <cell r="AI1778">
            <v>0</v>
          </cell>
          <cell r="AJ1778">
            <v>0</v>
          </cell>
          <cell r="AK1778">
            <v>0</v>
          </cell>
          <cell r="AL1778">
            <v>0</v>
          </cell>
          <cell r="AM1778">
            <v>0</v>
          </cell>
          <cell r="AN1778">
            <v>0</v>
          </cell>
          <cell r="AO1778">
            <v>0</v>
          </cell>
          <cell r="AP1778">
            <v>0</v>
          </cell>
          <cell r="AQ1778">
            <v>0</v>
          </cell>
          <cell r="AR1778">
            <v>0</v>
          </cell>
          <cell r="AS1778" t="e">
            <v>#REF!</v>
          </cell>
          <cell r="AU1778" t="str">
            <v/>
          </cell>
          <cell r="AV1778" t="str">
            <v/>
          </cell>
          <cell r="AW1778">
            <v>34281671</v>
          </cell>
          <cell r="AX1778">
            <v>0</v>
          </cell>
          <cell r="AY1778">
            <v>0</v>
          </cell>
          <cell r="AZ1778">
            <v>0</v>
          </cell>
          <cell r="BA1778">
            <v>34281671</v>
          </cell>
          <cell r="BB1778">
            <v>27375028.629999999</v>
          </cell>
          <cell r="BC1778">
            <v>229740</v>
          </cell>
          <cell r="BD1778">
            <v>0</v>
          </cell>
          <cell r="BE1778">
            <v>0</v>
          </cell>
          <cell r="BF1778">
            <v>27604768.629999999</v>
          </cell>
          <cell r="BG1778" t="str">
            <v/>
          </cell>
          <cell r="BH1778" t="str">
            <v/>
          </cell>
          <cell r="BI1778" t="str">
            <v>Hueco 2010 104.187.030 trasladado a UT</v>
          </cell>
        </row>
        <row r="1779">
          <cell r="A1779" t="str">
            <v>4100-009</v>
          </cell>
          <cell r="B1779" t="str">
            <v xml:space="preserve">AIU-CL-SALUDCOOP EPS OC                           </v>
          </cell>
          <cell r="C1779">
            <v>0</v>
          </cell>
          <cell r="D1779">
            <v>0</v>
          </cell>
          <cell r="E1779">
            <v>0</v>
          </cell>
          <cell r="F1779">
            <v>0</v>
          </cell>
          <cell r="G1779">
            <v>0</v>
          </cell>
          <cell r="H1779">
            <v>0</v>
          </cell>
          <cell r="I1779">
            <v>0</v>
          </cell>
          <cell r="J1779">
            <v>0</v>
          </cell>
          <cell r="K1779">
            <v>0</v>
          </cell>
          <cell r="L1779">
            <v>0</v>
          </cell>
          <cell r="M1779">
            <v>0</v>
          </cell>
          <cell r="N1779">
            <v>0</v>
          </cell>
          <cell r="O1779">
            <v>0</v>
          </cell>
          <cell r="P1779">
            <v>0</v>
          </cell>
          <cell r="Q1779">
            <v>0</v>
          </cell>
          <cell r="R1779">
            <v>0</v>
          </cell>
          <cell r="S1779">
            <v>0</v>
          </cell>
          <cell r="T1779">
            <v>0</v>
          </cell>
          <cell r="U1779">
            <v>0</v>
          </cell>
          <cell r="V1779">
            <v>0</v>
          </cell>
          <cell r="W1779">
            <v>0</v>
          </cell>
          <cell r="X1779">
            <v>0</v>
          </cell>
          <cell r="Y1779">
            <v>0</v>
          </cell>
          <cell r="Z1779">
            <v>0</v>
          </cell>
          <cell r="AA1779">
            <v>0</v>
          </cell>
          <cell r="AB1779">
            <v>0</v>
          </cell>
          <cell r="AC1779">
            <v>0</v>
          </cell>
          <cell r="AD1779">
            <v>0</v>
          </cell>
          <cell r="AE1779">
            <v>0</v>
          </cell>
          <cell r="AF1779">
            <v>0</v>
          </cell>
          <cell r="AG1779">
            <v>0</v>
          </cell>
          <cell r="AH1779">
            <v>0</v>
          </cell>
          <cell r="AI1779">
            <v>0</v>
          </cell>
          <cell r="AJ1779">
            <v>0</v>
          </cell>
          <cell r="AK1779">
            <v>0</v>
          </cell>
          <cell r="AL1779">
            <v>0</v>
          </cell>
          <cell r="AM1779">
            <v>0</v>
          </cell>
          <cell r="AN1779">
            <v>0</v>
          </cell>
          <cell r="AO1779">
            <v>0</v>
          </cell>
          <cell r="AP1779">
            <v>0</v>
          </cell>
          <cell r="AQ1779">
            <v>1438089551.6800001</v>
          </cell>
          <cell r="AR1779">
            <v>1191769763</v>
          </cell>
          <cell r="AS1779" t="e">
            <v>#REF!</v>
          </cell>
          <cell r="AU1779" t="str">
            <v/>
          </cell>
          <cell r="AV1779" t="str">
            <v/>
          </cell>
          <cell r="AW1779">
            <v>584025816</v>
          </cell>
          <cell r="AX1779">
            <v>65635879</v>
          </cell>
          <cell r="AY1779">
            <v>0</v>
          </cell>
          <cell r="AZ1779">
            <v>0</v>
          </cell>
          <cell r="BA1779">
            <v>649661695</v>
          </cell>
          <cell r="BB1779">
            <v>584250122.74000001</v>
          </cell>
          <cell r="BC1779">
            <v>58003162.359999999</v>
          </cell>
          <cell r="BD1779">
            <v>36601709.079999998</v>
          </cell>
          <cell r="BE1779">
            <v>0</v>
          </cell>
          <cell r="BF1779">
            <v>678854994.18000007</v>
          </cell>
          <cell r="BG1779">
            <v>0.82871735046524386</v>
          </cell>
          <cell r="BH1779" t="str">
            <v/>
          </cell>
          <cell r="BI1779" t="str">
            <v>Hueco 2010 294.567.881 trasladado a UT</v>
          </cell>
        </row>
        <row r="1780">
          <cell r="A1780" t="str">
            <v>4100-012</v>
          </cell>
          <cell r="B1780" t="str">
            <v xml:space="preserve">AIU-CL-CONCONCRETO-UNILEV                         </v>
          </cell>
          <cell r="C1780">
            <v>0</v>
          </cell>
          <cell r="D1780">
            <v>0</v>
          </cell>
          <cell r="E1780">
            <v>0</v>
          </cell>
          <cell r="F1780">
            <v>0</v>
          </cell>
          <cell r="G1780">
            <v>0</v>
          </cell>
          <cell r="H1780">
            <v>0</v>
          </cell>
          <cell r="I1780">
            <v>0</v>
          </cell>
          <cell r="J1780">
            <v>0</v>
          </cell>
          <cell r="K1780">
            <v>0</v>
          </cell>
          <cell r="L1780">
            <v>0</v>
          </cell>
          <cell r="M1780">
            <v>0</v>
          </cell>
          <cell r="N1780">
            <v>0</v>
          </cell>
          <cell r="O1780">
            <v>0</v>
          </cell>
          <cell r="P1780">
            <v>0</v>
          </cell>
          <cell r="Q1780">
            <v>0</v>
          </cell>
          <cell r="R1780">
            <v>0</v>
          </cell>
          <cell r="S1780">
            <v>0</v>
          </cell>
          <cell r="T1780">
            <v>0</v>
          </cell>
          <cell r="U1780">
            <v>0</v>
          </cell>
          <cell r="V1780">
            <v>0</v>
          </cell>
          <cell r="W1780">
            <v>0</v>
          </cell>
          <cell r="X1780">
            <v>0</v>
          </cell>
          <cell r="Y1780">
            <v>0</v>
          </cell>
          <cell r="Z1780">
            <v>0</v>
          </cell>
          <cell r="AA1780">
            <v>0</v>
          </cell>
          <cell r="AB1780">
            <v>0</v>
          </cell>
          <cell r="AC1780">
            <v>0</v>
          </cell>
          <cell r="AD1780">
            <v>0</v>
          </cell>
          <cell r="AE1780">
            <v>0</v>
          </cell>
          <cell r="AF1780">
            <v>0</v>
          </cell>
          <cell r="AG1780">
            <v>0</v>
          </cell>
          <cell r="AH1780">
            <v>0</v>
          </cell>
          <cell r="AI1780">
            <v>0</v>
          </cell>
          <cell r="AJ1780">
            <v>0</v>
          </cell>
          <cell r="AK1780">
            <v>0</v>
          </cell>
          <cell r="AL1780">
            <v>0</v>
          </cell>
          <cell r="AM1780">
            <v>0</v>
          </cell>
          <cell r="AN1780">
            <v>0</v>
          </cell>
          <cell r="AO1780">
            <v>0</v>
          </cell>
          <cell r="AP1780">
            <v>0</v>
          </cell>
          <cell r="AQ1780">
            <v>338074049.19999999</v>
          </cell>
          <cell r="AR1780">
            <v>287710924</v>
          </cell>
          <cell r="AS1780" t="e">
            <v>#REF!</v>
          </cell>
          <cell r="AU1780" t="str">
            <v/>
          </cell>
          <cell r="AV1780" t="str">
            <v/>
          </cell>
          <cell r="AW1780">
            <v>331883580</v>
          </cell>
          <cell r="AX1780">
            <v>0</v>
          </cell>
          <cell r="AY1780">
            <v>0</v>
          </cell>
          <cell r="AZ1780">
            <v>0</v>
          </cell>
          <cell r="BA1780">
            <v>331883580</v>
          </cell>
          <cell r="BB1780">
            <v>308578238.75999999</v>
          </cell>
          <cell r="BC1780">
            <v>1360933.81</v>
          </cell>
          <cell r="BD1780">
            <v>0</v>
          </cell>
          <cell r="BE1780">
            <v>0</v>
          </cell>
          <cell r="BF1780">
            <v>309939172.56999999</v>
          </cell>
          <cell r="BG1780">
            <v>0.85102930757573214</v>
          </cell>
          <cell r="BH1780" t="str">
            <v/>
          </cell>
        </row>
        <row r="1781">
          <cell r="A1781" t="str">
            <v>4100-013</v>
          </cell>
          <cell r="B1781" t="str">
            <v xml:space="preserve">AIU-CL-SALUDCOOP EPS                              </v>
          </cell>
          <cell r="C1781">
            <v>0</v>
          </cell>
          <cell r="D1781">
            <v>0</v>
          </cell>
          <cell r="E1781">
            <v>0</v>
          </cell>
          <cell r="F1781">
            <v>0</v>
          </cell>
          <cell r="G1781">
            <v>0</v>
          </cell>
          <cell r="H1781">
            <v>0</v>
          </cell>
          <cell r="I1781">
            <v>0</v>
          </cell>
          <cell r="J1781">
            <v>0</v>
          </cell>
          <cell r="K1781">
            <v>0</v>
          </cell>
          <cell r="L1781">
            <v>0</v>
          </cell>
          <cell r="M1781">
            <v>0</v>
          </cell>
          <cell r="N1781">
            <v>0</v>
          </cell>
          <cell r="O1781">
            <v>0</v>
          </cell>
          <cell r="P1781">
            <v>0</v>
          </cell>
          <cell r="Q1781">
            <v>0</v>
          </cell>
          <cell r="R1781">
            <v>0</v>
          </cell>
          <cell r="S1781">
            <v>0</v>
          </cell>
          <cell r="T1781">
            <v>0</v>
          </cell>
          <cell r="U1781">
            <v>0</v>
          </cell>
          <cell r="V1781">
            <v>0</v>
          </cell>
          <cell r="W1781">
            <v>0</v>
          </cell>
          <cell r="X1781">
            <v>0</v>
          </cell>
          <cell r="Y1781">
            <v>0</v>
          </cell>
          <cell r="Z1781">
            <v>0</v>
          </cell>
          <cell r="AA1781">
            <v>0</v>
          </cell>
          <cell r="AB1781">
            <v>0</v>
          </cell>
          <cell r="AC1781">
            <v>0</v>
          </cell>
          <cell r="AD1781">
            <v>0</v>
          </cell>
          <cell r="AE1781">
            <v>0</v>
          </cell>
          <cell r="AF1781">
            <v>0</v>
          </cell>
          <cell r="AG1781">
            <v>0</v>
          </cell>
          <cell r="AH1781">
            <v>0</v>
          </cell>
          <cell r="AI1781">
            <v>0</v>
          </cell>
          <cell r="AJ1781">
            <v>0</v>
          </cell>
          <cell r="AK1781">
            <v>0</v>
          </cell>
          <cell r="AL1781">
            <v>0</v>
          </cell>
          <cell r="AM1781">
            <v>0</v>
          </cell>
          <cell r="AN1781">
            <v>0</v>
          </cell>
          <cell r="AO1781">
            <v>0</v>
          </cell>
          <cell r="AP1781">
            <v>0</v>
          </cell>
          <cell r="AQ1781">
            <v>1229628916.3199999</v>
          </cell>
          <cell r="AR1781">
            <v>1001030802</v>
          </cell>
          <cell r="AS1781" t="e">
            <v>#REF!</v>
          </cell>
          <cell r="AU1781" t="str">
            <v/>
          </cell>
          <cell r="AV1781" t="str">
            <v/>
          </cell>
          <cell r="AW1781">
            <v>1165201285</v>
          </cell>
          <cell r="AX1781">
            <v>79547680</v>
          </cell>
          <cell r="AY1781">
            <v>138015281</v>
          </cell>
          <cell r="AZ1781">
            <v>0</v>
          </cell>
          <cell r="BA1781">
            <v>1382764246</v>
          </cell>
          <cell r="BB1781">
            <v>772674394.14999998</v>
          </cell>
          <cell r="BC1781">
            <v>100889646.76000001</v>
          </cell>
          <cell r="BD1781">
            <v>138352175.11000001</v>
          </cell>
          <cell r="BE1781">
            <v>0</v>
          </cell>
          <cell r="BF1781">
            <v>1011916216.02</v>
          </cell>
          <cell r="BG1781">
            <v>0.81409178713514463</v>
          </cell>
          <cell r="BH1781" t="str">
            <v/>
          </cell>
          <cell r="BI1781" t="str">
            <v>Hueco 2010 Dejar al 100% ctos y reclasificar saldo 1420 al CC 2100-009</v>
          </cell>
        </row>
        <row r="1782">
          <cell r="A1782" t="str">
            <v>4100-015</v>
          </cell>
          <cell r="B1782" t="str">
            <v xml:space="preserve">AIU-CL-CONCONCRETO UNILEV                         </v>
          </cell>
          <cell r="C1782">
            <v>0</v>
          </cell>
          <cell r="D1782">
            <v>0</v>
          </cell>
          <cell r="E1782">
            <v>0</v>
          </cell>
          <cell r="F1782">
            <v>0</v>
          </cell>
          <cell r="G1782">
            <v>0</v>
          </cell>
          <cell r="H1782">
            <v>0</v>
          </cell>
          <cell r="I1782">
            <v>0</v>
          </cell>
          <cell r="J1782">
            <v>0</v>
          </cell>
          <cell r="K1782">
            <v>0</v>
          </cell>
          <cell r="L1782">
            <v>0</v>
          </cell>
          <cell r="M1782">
            <v>0</v>
          </cell>
          <cell r="N1782">
            <v>0</v>
          </cell>
          <cell r="O1782">
            <v>0</v>
          </cell>
          <cell r="P1782">
            <v>0</v>
          </cell>
          <cell r="Q1782">
            <v>0</v>
          </cell>
          <cell r="R1782">
            <v>0</v>
          </cell>
          <cell r="S1782">
            <v>0</v>
          </cell>
          <cell r="T1782">
            <v>0</v>
          </cell>
          <cell r="U1782">
            <v>0</v>
          </cell>
          <cell r="V1782">
            <v>0</v>
          </cell>
          <cell r="W1782">
            <v>0</v>
          </cell>
          <cell r="X1782">
            <v>0</v>
          </cell>
          <cell r="Y1782">
            <v>0</v>
          </cell>
          <cell r="Z1782">
            <v>0</v>
          </cell>
          <cell r="AA1782">
            <v>0</v>
          </cell>
          <cell r="AB1782">
            <v>0</v>
          </cell>
          <cell r="AC1782">
            <v>0</v>
          </cell>
          <cell r="AD1782">
            <v>0</v>
          </cell>
          <cell r="AE1782">
            <v>0</v>
          </cell>
          <cell r="AF1782">
            <v>0</v>
          </cell>
          <cell r="AG1782">
            <v>0</v>
          </cell>
          <cell r="AH1782">
            <v>0</v>
          </cell>
          <cell r="AI1782">
            <v>0</v>
          </cell>
          <cell r="AJ1782">
            <v>0</v>
          </cell>
          <cell r="AK1782">
            <v>0</v>
          </cell>
          <cell r="AL1782">
            <v>0</v>
          </cell>
          <cell r="AM1782">
            <v>0</v>
          </cell>
          <cell r="AN1782">
            <v>0</v>
          </cell>
          <cell r="AO1782">
            <v>0</v>
          </cell>
          <cell r="AP1782">
            <v>0</v>
          </cell>
          <cell r="AQ1782">
            <v>6810781.0800000001</v>
          </cell>
          <cell r="AR1782">
            <v>5241938</v>
          </cell>
          <cell r="AS1782" t="e">
            <v>#REF!</v>
          </cell>
          <cell r="AU1782" t="str">
            <v/>
          </cell>
          <cell r="AV1782" t="str">
            <v/>
          </cell>
          <cell r="AW1782">
            <v>6748443</v>
          </cell>
          <cell r="AX1782">
            <v>0</v>
          </cell>
          <cell r="AY1782">
            <v>0</v>
          </cell>
          <cell r="AZ1782">
            <v>0</v>
          </cell>
          <cell r="BA1782">
            <v>6748443</v>
          </cell>
          <cell r="BB1782">
            <v>3677012</v>
          </cell>
          <cell r="BC1782">
            <v>518805</v>
          </cell>
          <cell r="BD1782">
            <v>0</v>
          </cell>
          <cell r="BE1782">
            <v>0</v>
          </cell>
          <cell r="BF1782">
            <v>4195817</v>
          </cell>
          <cell r="BG1782">
            <v>0.76965298670266469</v>
          </cell>
          <cell r="BH1782" t="str">
            <v/>
          </cell>
          <cell r="BI1782" t="str">
            <v>Cierre 2013 viene de la 1330 MCJ</v>
          </cell>
        </row>
        <row r="1783">
          <cell r="A1783" t="str">
            <v>4100-016</v>
          </cell>
          <cell r="B1783" t="str">
            <v xml:space="preserve">AIU-CL-SALUDCOOP CLIN NTE                         </v>
          </cell>
          <cell r="C1783">
            <v>0</v>
          </cell>
          <cell r="D1783">
            <v>0</v>
          </cell>
          <cell r="E1783">
            <v>0</v>
          </cell>
          <cell r="F1783">
            <v>0</v>
          </cell>
          <cell r="G1783">
            <v>0</v>
          </cell>
          <cell r="H1783">
            <v>0</v>
          </cell>
          <cell r="I1783">
            <v>0</v>
          </cell>
          <cell r="J1783">
            <v>0</v>
          </cell>
          <cell r="K1783">
            <v>0</v>
          </cell>
          <cell r="L1783">
            <v>0</v>
          </cell>
          <cell r="M1783">
            <v>0</v>
          </cell>
          <cell r="N1783">
            <v>0</v>
          </cell>
          <cell r="O1783">
            <v>0</v>
          </cell>
          <cell r="P1783">
            <v>0</v>
          </cell>
          <cell r="Q1783">
            <v>0</v>
          </cell>
          <cell r="R1783">
            <v>0</v>
          </cell>
          <cell r="S1783">
            <v>0</v>
          </cell>
          <cell r="T1783">
            <v>0</v>
          </cell>
          <cell r="U1783">
            <v>0</v>
          </cell>
          <cell r="V1783">
            <v>0</v>
          </cell>
          <cell r="W1783">
            <v>0</v>
          </cell>
          <cell r="X1783">
            <v>0</v>
          </cell>
          <cell r="Y1783">
            <v>0</v>
          </cell>
          <cell r="Z1783">
            <v>0</v>
          </cell>
          <cell r="AA1783">
            <v>0</v>
          </cell>
          <cell r="AB1783">
            <v>0</v>
          </cell>
          <cell r="AC1783">
            <v>0</v>
          </cell>
          <cell r="AD1783">
            <v>0</v>
          </cell>
          <cell r="AE1783">
            <v>0</v>
          </cell>
          <cell r="AF1783">
            <v>0</v>
          </cell>
          <cell r="AG1783">
            <v>0</v>
          </cell>
          <cell r="AH1783">
            <v>0</v>
          </cell>
          <cell r="AI1783">
            <v>0</v>
          </cell>
          <cell r="AJ1783">
            <v>0</v>
          </cell>
          <cell r="AK1783">
            <v>0</v>
          </cell>
          <cell r="AL1783">
            <v>0</v>
          </cell>
          <cell r="AM1783">
            <v>0</v>
          </cell>
          <cell r="AN1783">
            <v>0</v>
          </cell>
          <cell r="AO1783">
            <v>0</v>
          </cell>
          <cell r="AP1783">
            <v>0</v>
          </cell>
          <cell r="AQ1783">
            <v>23488805.199999999</v>
          </cell>
          <cell r="AR1783">
            <v>17674767</v>
          </cell>
          <cell r="AS1783" t="e">
            <v>#REF!</v>
          </cell>
          <cell r="AU1783" t="str">
            <v/>
          </cell>
          <cell r="AV1783" t="str">
            <v/>
          </cell>
          <cell r="AW1783">
            <v>23488806</v>
          </cell>
          <cell r="AX1783">
            <v>0</v>
          </cell>
          <cell r="AY1783">
            <v>0</v>
          </cell>
          <cell r="AZ1783">
            <v>0</v>
          </cell>
          <cell r="BA1783">
            <v>23488806</v>
          </cell>
          <cell r="BB1783">
            <v>16911444</v>
          </cell>
          <cell r="BC1783">
            <v>351389</v>
          </cell>
          <cell r="BD1783">
            <v>0</v>
          </cell>
          <cell r="BE1783">
            <v>0</v>
          </cell>
          <cell r="BF1783">
            <v>17262833</v>
          </cell>
          <cell r="BG1783">
            <v>0.75247620513281799</v>
          </cell>
          <cell r="BH1783" t="str">
            <v/>
          </cell>
          <cell r="BI1783" t="str">
            <v>Cierre 2013 viene de la 1330 MCJ</v>
          </cell>
        </row>
        <row r="1784">
          <cell r="A1784" t="str">
            <v>4100-017</v>
          </cell>
          <cell r="B1784" t="str">
            <v xml:space="preserve">AIU-CL-SALUDCOOP CLIN NTE                         </v>
          </cell>
          <cell r="C1784">
            <v>0</v>
          </cell>
          <cell r="D1784">
            <v>0</v>
          </cell>
          <cell r="E1784">
            <v>0</v>
          </cell>
          <cell r="F1784">
            <v>0</v>
          </cell>
          <cell r="G1784">
            <v>0</v>
          </cell>
          <cell r="H1784">
            <v>0</v>
          </cell>
          <cell r="I1784">
            <v>0</v>
          </cell>
          <cell r="J1784">
            <v>0</v>
          </cell>
          <cell r="K1784">
            <v>0</v>
          </cell>
          <cell r="L1784">
            <v>0</v>
          </cell>
          <cell r="M1784">
            <v>0</v>
          </cell>
          <cell r="N1784">
            <v>0</v>
          </cell>
          <cell r="O1784">
            <v>0</v>
          </cell>
          <cell r="P1784">
            <v>0</v>
          </cell>
          <cell r="Q1784">
            <v>0</v>
          </cell>
          <cell r="R1784">
            <v>0</v>
          </cell>
          <cell r="S1784">
            <v>0</v>
          </cell>
          <cell r="T1784">
            <v>0</v>
          </cell>
          <cell r="U1784">
            <v>0</v>
          </cell>
          <cell r="V1784">
            <v>0</v>
          </cell>
          <cell r="W1784">
            <v>0</v>
          </cell>
          <cell r="X1784">
            <v>0</v>
          </cell>
          <cell r="Y1784">
            <v>0</v>
          </cell>
          <cell r="Z1784">
            <v>0</v>
          </cell>
          <cell r="AA1784">
            <v>0</v>
          </cell>
          <cell r="AB1784">
            <v>0</v>
          </cell>
          <cell r="AC1784">
            <v>0</v>
          </cell>
          <cell r="AD1784">
            <v>0</v>
          </cell>
          <cell r="AE1784">
            <v>0</v>
          </cell>
          <cell r="AF1784">
            <v>0</v>
          </cell>
          <cell r="AG1784">
            <v>0</v>
          </cell>
          <cell r="AH1784">
            <v>0</v>
          </cell>
          <cell r="AI1784">
            <v>0</v>
          </cell>
          <cell r="AJ1784">
            <v>0</v>
          </cell>
          <cell r="AK1784">
            <v>0</v>
          </cell>
          <cell r="AL1784">
            <v>0</v>
          </cell>
          <cell r="AM1784">
            <v>0</v>
          </cell>
          <cell r="AN1784">
            <v>0</v>
          </cell>
          <cell r="AO1784">
            <v>0</v>
          </cell>
          <cell r="AP1784">
            <v>0</v>
          </cell>
          <cell r="AQ1784">
            <v>64268541.399999999</v>
          </cell>
          <cell r="AR1784">
            <v>48985576</v>
          </cell>
          <cell r="AS1784" t="e">
            <v>#REF!</v>
          </cell>
          <cell r="AU1784" t="str">
            <v/>
          </cell>
          <cell r="AV1784" t="str">
            <v/>
          </cell>
          <cell r="AW1784">
            <v>0</v>
          </cell>
          <cell r="AX1784">
            <v>0</v>
          </cell>
          <cell r="AY1784">
            <v>0</v>
          </cell>
          <cell r="AZ1784">
            <v>0</v>
          </cell>
          <cell r="BA1784">
            <v>0</v>
          </cell>
          <cell r="BB1784">
            <v>19620130.32</v>
          </cell>
          <cell r="BC1784">
            <v>21369351</v>
          </cell>
          <cell r="BD1784">
            <v>0</v>
          </cell>
          <cell r="BE1784">
            <v>0</v>
          </cell>
          <cell r="BF1784">
            <v>40989481.32</v>
          </cell>
          <cell r="BG1784">
            <v>0.76220145864396416</v>
          </cell>
          <cell r="BH1784" t="str">
            <v/>
          </cell>
          <cell r="BI1784" t="str">
            <v>Cierre 2013 viene de la 1330 MCJ</v>
          </cell>
        </row>
        <row r="1785">
          <cell r="A1785" t="str">
            <v>4100-018</v>
          </cell>
          <cell r="B1785" t="str">
            <v xml:space="preserve">AIU-CL-CINE COL RIO CAUCA                         </v>
          </cell>
          <cell r="C1785">
            <v>0</v>
          </cell>
          <cell r="D1785">
            <v>0</v>
          </cell>
          <cell r="E1785">
            <v>0</v>
          </cell>
          <cell r="F1785">
            <v>0</v>
          </cell>
          <cell r="G1785">
            <v>0</v>
          </cell>
          <cell r="H1785">
            <v>0</v>
          </cell>
          <cell r="I1785">
            <v>0</v>
          </cell>
          <cell r="J1785">
            <v>0</v>
          </cell>
          <cell r="K1785">
            <v>0</v>
          </cell>
          <cell r="L1785">
            <v>0</v>
          </cell>
          <cell r="M1785">
            <v>0</v>
          </cell>
          <cell r="N1785">
            <v>0</v>
          </cell>
          <cell r="O1785">
            <v>0</v>
          </cell>
          <cell r="P1785">
            <v>0</v>
          </cell>
          <cell r="Q1785">
            <v>0</v>
          </cell>
          <cell r="R1785">
            <v>0</v>
          </cell>
          <cell r="S1785">
            <v>0</v>
          </cell>
          <cell r="T1785">
            <v>0</v>
          </cell>
          <cell r="U1785">
            <v>0</v>
          </cell>
          <cell r="V1785">
            <v>0</v>
          </cell>
          <cell r="W1785">
            <v>0</v>
          </cell>
          <cell r="X1785">
            <v>0</v>
          </cell>
          <cell r="Y1785">
            <v>0</v>
          </cell>
          <cell r="Z1785">
            <v>0</v>
          </cell>
          <cell r="AA1785">
            <v>0</v>
          </cell>
          <cell r="AB1785">
            <v>0</v>
          </cell>
          <cell r="AC1785">
            <v>0</v>
          </cell>
          <cell r="AD1785">
            <v>0</v>
          </cell>
          <cell r="AE1785">
            <v>0</v>
          </cell>
          <cell r="AF1785">
            <v>0</v>
          </cell>
          <cell r="AG1785">
            <v>0</v>
          </cell>
          <cell r="AH1785">
            <v>0</v>
          </cell>
          <cell r="AI1785">
            <v>0</v>
          </cell>
          <cell r="AJ1785">
            <v>0</v>
          </cell>
          <cell r="AK1785">
            <v>0</v>
          </cell>
          <cell r="AL1785">
            <v>0</v>
          </cell>
          <cell r="AM1785">
            <v>0</v>
          </cell>
          <cell r="AN1785">
            <v>0</v>
          </cell>
          <cell r="AO1785">
            <v>0</v>
          </cell>
          <cell r="AP1785">
            <v>0</v>
          </cell>
          <cell r="AQ1785">
            <v>312457969.01999998</v>
          </cell>
          <cell r="AR1785">
            <v>280143891</v>
          </cell>
          <cell r="AS1785" t="e">
            <v>#REF!</v>
          </cell>
          <cell r="AU1785" t="str">
            <v/>
          </cell>
          <cell r="AV1785" t="str">
            <v/>
          </cell>
          <cell r="AW1785">
            <v>313008960</v>
          </cell>
          <cell r="AX1785">
            <v>0</v>
          </cell>
          <cell r="AY1785">
            <v>0</v>
          </cell>
          <cell r="AZ1785">
            <v>0</v>
          </cell>
          <cell r="BA1785">
            <v>313008960</v>
          </cell>
          <cell r="BB1785">
            <v>159365563.75999999</v>
          </cell>
          <cell r="BC1785">
            <v>60000</v>
          </cell>
          <cell r="BD1785">
            <v>92064126.170000002</v>
          </cell>
          <cell r="BE1785">
            <v>16349191.34</v>
          </cell>
          <cell r="BF1785">
            <v>267838881.27000001</v>
          </cell>
          <cell r="BG1785">
            <v>0.89658104057531141</v>
          </cell>
          <cell r="BH1785" t="str">
            <v/>
          </cell>
          <cell r="BI1785" t="str">
            <v>Cierre 2013 viene de la 1330 MCJ</v>
          </cell>
        </row>
        <row r="1786">
          <cell r="A1786" t="str">
            <v>4100-019</v>
          </cell>
          <cell r="B1786" t="str">
            <v xml:space="preserve">AIU CL-UNICENTRO-5o PISO                          </v>
          </cell>
          <cell r="C1786">
            <v>0</v>
          </cell>
          <cell r="D1786">
            <v>0</v>
          </cell>
          <cell r="E1786">
            <v>0</v>
          </cell>
          <cell r="F1786">
            <v>0</v>
          </cell>
          <cell r="G1786">
            <v>0</v>
          </cell>
          <cell r="H1786">
            <v>0</v>
          </cell>
          <cell r="I1786">
            <v>0</v>
          </cell>
          <cell r="J1786">
            <v>0</v>
          </cell>
          <cell r="K1786">
            <v>0</v>
          </cell>
          <cell r="L1786">
            <v>0</v>
          </cell>
          <cell r="M1786">
            <v>0</v>
          </cell>
          <cell r="N1786">
            <v>0</v>
          </cell>
          <cell r="O1786">
            <v>0</v>
          </cell>
          <cell r="P1786">
            <v>0</v>
          </cell>
          <cell r="Q1786">
            <v>0</v>
          </cell>
          <cell r="R1786">
            <v>0</v>
          </cell>
          <cell r="S1786">
            <v>0</v>
          </cell>
          <cell r="T1786">
            <v>0</v>
          </cell>
          <cell r="U1786">
            <v>0</v>
          </cell>
          <cell r="V1786">
            <v>0</v>
          </cell>
          <cell r="W1786">
            <v>0</v>
          </cell>
          <cell r="X1786">
            <v>0</v>
          </cell>
          <cell r="Y1786">
            <v>0</v>
          </cell>
          <cell r="Z1786">
            <v>0</v>
          </cell>
          <cell r="AA1786">
            <v>0</v>
          </cell>
          <cell r="AB1786">
            <v>0</v>
          </cell>
          <cell r="AC1786">
            <v>0</v>
          </cell>
          <cell r="AD1786">
            <v>0</v>
          </cell>
          <cell r="AE1786">
            <v>0</v>
          </cell>
          <cell r="AF1786">
            <v>0</v>
          </cell>
          <cell r="AG1786">
            <v>0</v>
          </cell>
          <cell r="AH1786">
            <v>0</v>
          </cell>
          <cell r="AI1786">
            <v>0</v>
          </cell>
          <cell r="AJ1786">
            <v>0</v>
          </cell>
          <cell r="AK1786">
            <v>0</v>
          </cell>
          <cell r="AL1786">
            <v>0</v>
          </cell>
          <cell r="AM1786">
            <v>0</v>
          </cell>
          <cell r="AN1786">
            <v>0</v>
          </cell>
          <cell r="AO1786">
            <v>0</v>
          </cell>
          <cell r="AP1786">
            <v>0</v>
          </cell>
          <cell r="AQ1786">
            <v>3789600</v>
          </cell>
          <cell r="AR1786">
            <v>1904400</v>
          </cell>
          <cell r="AS1786" t="e">
            <v>#REF!</v>
          </cell>
          <cell r="AU1786" t="str">
            <v/>
          </cell>
          <cell r="AV1786" t="str">
            <v/>
          </cell>
          <cell r="AW1786">
            <v>0</v>
          </cell>
          <cell r="AX1786">
            <v>0</v>
          </cell>
          <cell r="AY1786">
            <v>0</v>
          </cell>
          <cell r="AZ1786">
            <v>0</v>
          </cell>
          <cell r="BA1786">
            <v>0</v>
          </cell>
          <cell r="BB1786">
            <v>540114</v>
          </cell>
          <cell r="BC1786">
            <v>0</v>
          </cell>
          <cell r="BD1786">
            <v>6660</v>
          </cell>
          <cell r="BE1786">
            <v>0</v>
          </cell>
          <cell r="BF1786">
            <v>546774</v>
          </cell>
          <cell r="BG1786">
            <v>0.50253324889170359</v>
          </cell>
          <cell r="BH1786" t="str">
            <v/>
          </cell>
          <cell r="BI1786" t="str">
            <v>Cierre 2013 viene de la 1330 MCJ</v>
          </cell>
        </row>
        <row r="1787">
          <cell r="A1787" t="str">
            <v>4100-020</v>
          </cell>
          <cell r="B1787" t="str">
            <v xml:space="preserve">AIU-CL-HOTEL SPIWAK CHIP                          </v>
          </cell>
          <cell r="C1787">
            <v>0</v>
          </cell>
          <cell r="D1787">
            <v>0</v>
          </cell>
          <cell r="E1787">
            <v>0</v>
          </cell>
          <cell r="F1787">
            <v>0</v>
          </cell>
          <cell r="G1787">
            <v>0</v>
          </cell>
          <cell r="H1787">
            <v>0</v>
          </cell>
          <cell r="I1787">
            <v>0</v>
          </cell>
          <cell r="J1787">
            <v>0</v>
          </cell>
          <cell r="K1787">
            <v>0</v>
          </cell>
          <cell r="L1787">
            <v>0</v>
          </cell>
          <cell r="M1787">
            <v>0</v>
          </cell>
          <cell r="N1787">
            <v>0</v>
          </cell>
          <cell r="O1787">
            <v>0</v>
          </cell>
          <cell r="P1787">
            <v>0</v>
          </cell>
          <cell r="Q1787">
            <v>0</v>
          </cell>
          <cell r="R1787">
            <v>0</v>
          </cell>
          <cell r="S1787">
            <v>0</v>
          </cell>
          <cell r="T1787">
            <v>0</v>
          </cell>
          <cell r="U1787">
            <v>0</v>
          </cell>
          <cell r="V1787">
            <v>0</v>
          </cell>
          <cell r="W1787">
            <v>0</v>
          </cell>
          <cell r="X1787">
            <v>0</v>
          </cell>
          <cell r="Y1787">
            <v>0</v>
          </cell>
          <cell r="Z1787">
            <v>0</v>
          </cell>
          <cell r="AA1787">
            <v>0</v>
          </cell>
          <cell r="AB1787">
            <v>0</v>
          </cell>
          <cell r="AC1787">
            <v>172410144.72999999</v>
          </cell>
          <cell r="AD1787">
            <v>0</v>
          </cell>
          <cell r="AE1787">
            <v>0</v>
          </cell>
          <cell r="AF1787">
            <v>0</v>
          </cell>
          <cell r="AG1787">
            <v>0</v>
          </cell>
          <cell r="AH1787">
            <v>0</v>
          </cell>
          <cell r="AI1787">
            <v>0</v>
          </cell>
          <cell r="AJ1787">
            <v>0</v>
          </cell>
          <cell r="AK1787">
            <v>0</v>
          </cell>
          <cell r="AL1787">
            <v>0</v>
          </cell>
          <cell r="AM1787">
            <v>0</v>
          </cell>
          <cell r="AN1787">
            <v>0</v>
          </cell>
          <cell r="AO1787">
            <v>0</v>
          </cell>
          <cell r="AP1787">
            <v>0</v>
          </cell>
          <cell r="AQ1787">
            <v>2991152798.4000001</v>
          </cell>
          <cell r="AR1787">
            <v>2300221928</v>
          </cell>
          <cell r="AS1787" t="e">
            <v>#REF!</v>
          </cell>
          <cell r="AU1787" t="str">
            <v/>
          </cell>
          <cell r="AV1787" t="str">
            <v/>
          </cell>
          <cell r="AW1787">
            <v>245102543</v>
          </cell>
          <cell r="AX1787">
            <v>1951276177</v>
          </cell>
          <cell r="AY1787">
            <v>118563403</v>
          </cell>
          <cell r="AZ1787">
            <v>0</v>
          </cell>
          <cell r="BA1787">
            <v>2314942123</v>
          </cell>
          <cell r="BB1787">
            <v>121165107.97</v>
          </cell>
          <cell r="BC1787">
            <v>1287124447.1400001</v>
          </cell>
          <cell r="BD1787">
            <v>240279912.22</v>
          </cell>
          <cell r="BE1787">
            <v>0</v>
          </cell>
          <cell r="BF1787">
            <v>1648569467.3300002</v>
          </cell>
          <cell r="BG1787">
            <v>0.76900850041175217</v>
          </cell>
          <cell r="BH1787" t="str">
            <v/>
          </cell>
          <cell r="BI1787" t="str">
            <v>Cierre 2013 viene de la 1330 MCJ</v>
          </cell>
        </row>
        <row r="1788">
          <cell r="A1788" t="str">
            <v>4100-025</v>
          </cell>
          <cell r="B1788" t="str">
            <v xml:space="preserve">AIU-CL-CINEPOLIS                                  </v>
          </cell>
          <cell r="C1788">
            <v>0</v>
          </cell>
          <cell r="D1788">
            <v>0</v>
          </cell>
          <cell r="E1788">
            <v>0</v>
          </cell>
          <cell r="F1788">
            <v>0</v>
          </cell>
          <cell r="G1788">
            <v>0</v>
          </cell>
          <cell r="H1788">
            <v>0</v>
          </cell>
          <cell r="I1788">
            <v>0</v>
          </cell>
          <cell r="J1788">
            <v>0</v>
          </cell>
          <cell r="K1788">
            <v>0</v>
          </cell>
          <cell r="L1788">
            <v>0</v>
          </cell>
          <cell r="M1788">
            <v>0</v>
          </cell>
          <cell r="N1788">
            <v>0</v>
          </cell>
          <cell r="O1788">
            <v>0</v>
          </cell>
          <cell r="P1788">
            <v>0</v>
          </cell>
          <cell r="Q1788">
            <v>0</v>
          </cell>
          <cell r="R1788">
            <v>0</v>
          </cell>
          <cell r="S1788">
            <v>0</v>
          </cell>
          <cell r="T1788">
            <v>0</v>
          </cell>
          <cell r="U1788">
            <v>0</v>
          </cell>
          <cell r="V1788">
            <v>0</v>
          </cell>
          <cell r="W1788">
            <v>0</v>
          </cell>
          <cell r="X1788">
            <v>0</v>
          </cell>
          <cell r="Y1788">
            <v>0</v>
          </cell>
          <cell r="Z1788">
            <v>0</v>
          </cell>
          <cell r="AA1788">
            <v>0</v>
          </cell>
          <cell r="AB1788">
            <v>0</v>
          </cell>
          <cell r="AC1788">
            <v>0</v>
          </cell>
          <cell r="AD1788">
            <v>0</v>
          </cell>
          <cell r="AE1788">
            <v>0</v>
          </cell>
          <cell r="AF1788">
            <v>0</v>
          </cell>
          <cell r="AG1788">
            <v>0</v>
          </cell>
          <cell r="AH1788">
            <v>0</v>
          </cell>
          <cell r="AI1788">
            <v>0</v>
          </cell>
          <cell r="AJ1788">
            <v>0</v>
          </cell>
          <cell r="AK1788">
            <v>0</v>
          </cell>
          <cell r="AL1788">
            <v>0</v>
          </cell>
          <cell r="AM1788">
            <v>0</v>
          </cell>
          <cell r="AN1788">
            <v>0</v>
          </cell>
          <cell r="AO1788">
            <v>0</v>
          </cell>
          <cell r="AP1788">
            <v>0</v>
          </cell>
          <cell r="AQ1788">
            <v>783729891.60000002</v>
          </cell>
          <cell r="AR1788">
            <v>660340552</v>
          </cell>
          <cell r="AS1788" t="e">
            <v>#REF!</v>
          </cell>
          <cell r="AU1788" t="str">
            <v/>
          </cell>
          <cell r="AV1788" t="str">
            <v/>
          </cell>
          <cell r="AW1788">
            <v>0</v>
          </cell>
          <cell r="AX1788">
            <v>703761463.92999995</v>
          </cell>
          <cell r="AY1788">
            <v>0</v>
          </cell>
          <cell r="AZ1788">
            <v>0</v>
          </cell>
          <cell r="BA1788">
            <v>703761463.92999995</v>
          </cell>
          <cell r="BB1788">
            <v>0</v>
          </cell>
          <cell r="BC1788">
            <v>594997296.09000003</v>
          </cell>
          <cell r="BD1788">
            <v>51334165.75</v>
          </cell>
          <cell r="BE1788">
            <v>23529420</v>
          </cell>
          <cell r="BF1788">
            <v>669860881.84000003</v>
          </cell>
          <cell r="BG1788">
            <v>0.84256139656980766</v>
          </cell>
          <cell r="BH1788" t="str">
            <v/>
          </cell>
          <cell r="BI1788" t="str">
            <v>Saldo Hueco (MAIL DE ANDREA CC CERRADO A AGO 2012)</v>
          </cell>
        </row>
        <row r="1789">
          <cell r="A1789" t="str">
            <v>4100-027</v>
          </cell>
          <cell r="B1789" t="str">
            <v xml:space="preserve">AIU-CL-UT-NACION CONSEJO                          </v>
          </cell>
          <cell r="C1789">
            <v>0</v>
          </cell>
          <cell r="D1789">
            <v>0</v>
          </cell>
          <cell r="E1789">
            <v>0</v>
          </cell>
          <cell r="F1789">
            <v>0</v>
          </cell>
          <cell r="G1789">
            <v>0</v>
          </cell>
          <cell r="H1789">
            <v>0</v>
          </cell>
          <cell r="I1789">
            <v>0</v>
          </cell>
          <cell r="J1789">
            <v>0</v>
          </cell>
          <cell r="K1789">
            <v>0</v>
          </cell>
          <cell r="L1789">
            <v>0</v>
          </cell>
          <cell r="M1789">
            <v>0</v>
          </cell>
          <cell r="N1789">
            <v>-229855642</v>
          </cell>
          <cell r="O1789">
            <v>-229855642</v>
          </cell>
          <cell r="P1789">
            <v>0</v>
          </cell>
          <cell r="Q1789">
            <v>0</v>
          </cell>
          <cell r="R1789">
            <v>111042641</v>
          </cell>
          <cell r="S1789">
            <v>128264043</v>
          </cell>
          <cell r="T1789">
            <v>128264043</v>
          </cell>
          <cell r="U1789">
            <v>128264043</v>
          </cell>
          <cell r="V1789">
            <v>128264043</v>
          </cell>
          <cell r="W1789">
            <v>128255143</v>
          </cell>
          <cell r="X1789">
            <v>128264043</v>
          </cell>
          <cell r="Y1789">
            <v>128264043</v>
          </cell>
          <cell r="Z1789">
            <v>128264043</v>
          </cell>
          <cell r="AA1789">
            <v>55838305.82</v>
          </cell>
          <cell r="AB1789">
            <v>1192984390.8199999</v>
          </cell>
          <cell r="AC1789">
            <v>0</v>
          </cell>
          <cell r="AD1789">
            <v>0</v>
          </cell>
          <cell r="AE1789">
            <v>0</v>
          </cell>
          <cell r="AF1789">
            <v>0</v>
          </cell>
          <cell r="AG1789">
            <v>0</v>
          </cell>
          <cell r="AH1789">
            <v>0</v>
          </cell>
          <cell r="AI1789">
            <v>0</v>
          </cell>
          <cell r="AJ1789">
            <v>0</v>
          </cell>
          <cell r="AK1789">
            <v>0</v>
          </cell>
          <cell r="AL1789">
            <v>0</v>
          </cell>
          <cell r="AM1789">
            <v>0</v>
          </cell>
          <cell r="AN1789">
            <v>0</v>
          </cell>
          <cell r="AO1789">
            <v>0</v>
          </cell>
          <cell r="AP1789">
            <v>0</v>
          </cell>
          <cell r="AQ1789">
            <v>5913096135.9500008</v>
          </cell>
          <cell r="AR1789">
            <v>4876101717.3599997</v>
          </cell>
          <cell r="AS1789" t="e">
            <v>#REF!</v>
          </cell>
          <cell r="AU1789">
            <v>900474450</v>
          </cell>
          <cell r="AV1789" t="str">
            <v xml:space="preserve">UNION TEMPORAL OBRAS CALI 2011          </v>
          </cell>
          <cell r="AW1789">
            <v>0</v>
          </cell>
          <cell r="AX1789">
            <v>0</v>
          </cell>
          <cell r="AY1789">
            <v>0</v>
          </cell>
          <cell r="AZ1789">
            <v>3940569877</v>
          </cell>
          <cell r="BA1789">
            <v>3940569877</v>
          </cell>
          <cell r="BB1789">
            <v>0</v>
          </cell>
          <cell r="BC1789">
            <v>0</v>
          </cell>
          <cell r="BD1789">
            <v>0</v>
          </cell>
          <cell r="BE1789">
            <v>3455524374.6199999</v>
          </cell>
          <cell r="BF1789">
            <v>3455524374.6199999</v>
          </cell>
          <cell r="BG1789">
            <v>0.82462750566740162</v>
          </cell>
          <cell r="BH1789">
            <v>-5.1901462171635533</v>
          </cell>
          <cell r="BI1789" t="str">
            <v>Amortizacion 2014 Mail abr 3 de 2014</v>
          </cell>
        </row>
        <row r="1790">
          <cell r="A1790" t="str">
            <v>4100-028</v>
          </cell>
          <cell r="B1790" t="str">
            <v xml:space="preserve">AIU-CL-UT2012 CONSEJO                             </v>
          </cell>
          <cell r="C1790">
            <v>2750000</v>
          </cell>
          <cell r="D1790">
            <v>46971432</v>
          </cell>
          <cell r="E1790">
            <v>1860000</v>
          </cell>
          <cell r="F1790">
            <v>2850000</v>
          </cell>
          <cell r="G1790">
            <v>4500000</v>
          </cell>
          <cell r="H1790">
            <v>41300000</v>
          </cell>
          <cell r="I1790">
            <v>5600000</v>
          </cell>
          <cell r="J1790">
            <v>45800000</v>
          </cell>
          <cell r="K1790">
            <v>5400000</v>
          </cell>
          <cell r="L1790">
            <v>5500000</v>
          </cell>
          <cell r="M1790">
            <v>5400000</v>
          </cell>
          <cell r="N1790">
            <v>42500000</v>
          </cell>
          <cell r="O1790">
            <v>210431432</v>
          </cell>
          <cell r="P1790">
            <v>2401469</v>
          </cell>
          <cell r="Q1790">
            <v>41329008</v>
          </cell>
          <cell r="R1790">
            <v>1609257</v>
          </cell>
          <cell r="S1790">
            <v>2556580</v>
          </cell>
          <cell r="T1790">
            <v>3935175</v>
          </cell>
          <cell r="U1790">
            <v>36313204</v>
          </cell>
          <cell r="V1790">
            <v>4959073</v>
          </cell>
          <cell r="W1790">
            <v>40299426</v>
          </cell>
          <cell r="X1790">
            <v>4688693</v>
          </cell>
          <cell r="Y1790">
            <v>4866053</v>
          </cell>
          <cell r="Z1790">
            <v>4759325</v>
          </cell>
          <cell r="AA1790">
            <v>5721014</v>
          </cell>
          <cell r="AB1790">
            <v>153438277</v>
          </cell>
          <cell r="AC1790">
            <v>0</v>
          </cell>
          <cell r="AD1790">
            <v>0</v>
          </cell>
          <cell r="AE1790">
            <v>0</v>
          </cell>
          <cell r="AF1790">
            <v>101276050</v>
          </cell>
          <cell r="AG1790">
            <v>0</v>
          </cell>
          <cell r="AH1790">
            <v>0</v>
          </cell>
          <cell r="AI1790">
            <v>0</v>
          </cell>
          <cell r="AJ1790">
            <v>3889081</v>
          </cell>
          <cell r="AK1790">
            <v>0</v>
          </cell>
          <cell r="AL1790">
            <v>0</v>
          </cell>
          <cell r="AM1790">
            <v>0</v>
          </cell>
          <cell r="AN1790">
            <v>3889081</v>
          </cell>
          <cell r="AO1790">
            <v>51789771</v>
          </cell>
          <cell r="AP1790">
            <v>41187735</v>
          </cell>
          <cell r="AQ1790">
            <v>1110965277.45</v>
          </cell>
          <cell r="AR1790">
            <v>977077291</v>
          </cell>
          <cell r="AS1790" t="e">
            <v>#REF!</v>
          </cell>
          <cell r="AU1790">
            <v>900573222</v>
          </cell>
          <cell r="AV1790" t="str">
            <v xml:space="preserve">UNION TEMPORAL OBRAS CALI 2012          </v>
          </cell>
          <cell r="AW1790">
            <v>0</v>
          </cell>
          <cell r="AX1790">
            <v>0</v>
          </cell>
          <cell r="AY1790">
            <v>0</v>
          </cell>
          <cell r="AZ1790">
            <v>0</v>
          </cell>
          <cell r="BA1790">
            <v>0</v>
          </cell>
          <cell r="BB1790">
            <v>0</v>
          </cell>
          <cell r="BC1790">
            <v>0</v>
          </cell>
          <cell r="BD1790">
            <v>0</v>
          </cell>
          <cell r="BE1790">
            <v>0</v>
          </cell>
          <cell r="BF1790">
            <v>0</v>
          </cell>
          <cell r="BG1790">
            <v>0.87948499456498463</v>
          </cell>
          <cell r="BH1790">
            <v>0.72916044690509918</v>
          </cell>
          <cell r="BI1790" t="str">
            <v>PROYECTO SE LIQUIDA EN ENERO 2015</v>
          </cell>
        </row>
        <row r="1791">
          <cell r="A1791" t="str">
            <v>4100-029</v>
          </cell>
          <cell r="B1791" t="str">
            <v xml:space="preserve">AIU-CL-ARPRO-CHANEME                              </v>
          </cell>
          <cell r="C1791">
            <v>0</v>
          </cell>
          <cell r="D1791">
            <v>0</v>
          </cell>
          <cell r="E1791">
            <v>0</v>
          </cell>
          <cell r="F1791">
            <v>0</v>
          </cell>
          <cell r="G1791">
            <v>0</v>
          </cell>
          <cell r="H1791">
            <v>0</v>
          </cell>
          <cell r="I1791">
            <v>0</v>
          </cell>
          <cell r="J1791">
            <v>0</v>
          </cell>
          <cell r="K1791">
            <v>0</v>
          </cell>
          <cell r="L1791">
            <v>0</v>
          </cell>
          <cell r="M1791">
            <v>0</v>
          </cell>
          <cell r="N1791">
            <v>0</v>
          </cell>
          <cell r="O1791">
            <v>0</v>
          </cell>
          <cell r="P1791">
            <v>7708370</v>
          </cell>
          <cell r="Q1791">
            <v>0</v>
          </cell>
          <cell r="R1791">
            <v>928000</v>
          </cell>
          <cell r="S1791">
            <v>0</v>
          </cell>
          <cell r="T1791">
            <v>0</v>
          </cell>
          <cell r="U1791">
            <v>0</v>
          </cell>
          <cell r="V1791">
            <v>0</v>
          </cell>
          <cell r="W1791">
            <v>0</v>
          </cell>
          <cell r="X1791">
            <v>0</v>
          </cell>
          <cell r="Y1791">
            <v>0</v>
          </cell>
          <cell r="Z1791">
            <v>0</v>
          </cell>
          <cell r="AA1791">
            <v>0</v>
          </cell>
          <cell r="AB1791">
            <v>8636370</v>
          </cell>
          <cell r="AC1791">
            <v>0</v>
          </cell>
          <cell r="AD1791">
            <v>0</v>
          </cell>
          <cell r="AE1791">
            <v>0</v>
          </cell>
          <cell r="AF1791">
            <v>0</v>
          </cell>
          <cell r="AG1791">
            <v>0</v>
          </cell>
          <cell r="AH1791">
            <v>0</v>
          </cell>
          <cell r="AI1791">
            <v>0</v>
          </cell>
          <cell r="AJ1791">
            <v>0</v>
          </cell>
          <cell r="AK1791">
            <v>0</v>
          </cell>
          <cell r="AL1791">
            <v>0</v>
          </cell>
          <cell r="AM1791">
            <v>0</v>
          </cell>
          <cell r="AN1791">
            <v>0</v>
          </cell>
          <cell r="AO1791">
            <v>0</v>
          </cell>
          <cell r="AP1791">
            <v>0</v>
          </cell>
          <cell r="AQ1791">
            <v>228424658.28</v>
          </cell>
          <cell r="AR1791">
            <v>204602424</v>
          </cell>
          <cell r="AS1791" t="e">
            <v>#REF!</v>
          </cell>
          <cell r="AU1791">
            <v>860067697</v>
          </cell>
          <cell r="AV1791" t="str">
            <v xml:space="preserve">ARPRO ARQUITECTOS INGENIEROS S.A.       </v>
          </cell>
          <cell r="AW1791">
            <v>0</v>
          </cell>
          <cell r="AX1791">
            <v>0</v>
          </cell>
          <cell r="AY1791">
            <v>0</v>
          </cell>
          <cell r="AZ1791">
            <v>0</v>
          </cell>
          <cell r="BA1791">
            <v>0</v>
          </cell>
          <cell r="BB1791">
            <v>0</v>
          </cell>
          <cell r="BC1791">
            <v>0</v>
          </cell>
          <cell r="BD1791">
            <v>0</v>
          </cell>
          <cell r="BE1791">
            <v>0</v>
          </cell>
          <cell r="BF1791">
            <v>0</v>
          </cell>
          <cell r="BG1791">
            <v>0.89571075881484297</v>
          </cell>
          <cell r="BH1791" t="str">
            <v/>
          </cell>
          <cell r="BI1791" t="str">
            <v>Pendiente Acta de Entrga Final, ya se ejecuto todo el proyecto</v>
          </cell>
        </row>
        <row r="1792">
          <cell r="A1792" t="str">
            <v>4100-030</v>
          </cell>
          <cell r="B1792" t="str">
            <v xml:space="preserve">CL-CONSEJO SUPERIOR DE LA                         </v>
          </cell>
          <cell r="C1792">
            <v>0</v>
          </cell>
          <cell r="D1792">
            <v>0</v>
          </cell>
          <cell r="E1792">
            <v>0</v>
          </cell>
          <cell r="F1792">
            <v>0</v>
          </cell>
          <cell r="G1792">
            <v>0</v>
          </cell>
          <cell r="H1792">
            <v>0</v>
          </cell>
          <cell r="I1792">
            <v>0</v>
          </cell>
          <cell r="J1792">
            <v>0</v>
          </cell>
          <cell r="K1792">
            <v>0</v>
          </cell>
          <cell r="L1792">
            <v>8500000</v>
          </cell>
          <cell r="M1792">
            <v>849423688</v>
          </cell>
          <cell r="N1792">
            <v>0</v>
          </cell>
          <cell r="O1792">
            <v>857923688</v>
          </cell>
          <cell r="P1792">
            <v>0</v>
          </cell>
          <cell r="Q1792">
            <v>0</v>
          </cell>
          <cell r="R1792">
            <v>0</v>
          </cell>
          <cell r="S1792">
            <v>0</v>
          </cell>
          <cell r="T1792">
            <v>0</v>
          </cell>
          <cell r="U1792">
            <v>0</v>
          </cell>
          <cell r="V1792">
            <v>0</v>
          </cell>
          <cell r="W1792">
            <v>0</v>
          </cell>
          <cell r="X1792">
            <v>0</v>
          </cell>
          <cell r="Y1792">
            <v>7168815</v>
          </cell>
          <cell r="Z1792">
            <v>696300224</v>
          </cell>
          <cell r="AA1792">
            <v>0</v>
          </cell>
          <cell r="AB1792">
            <v>703469039</v>
          </cell>
          <cell r="AC1792">
            <v>2328950</v>
          </cell>
          <cell r="AD1792">
            <v>0</v>
          </cell>
          <cell r="AE1792">
            <v>0</v>
          </cell>
          <cell r="AF1792">
            <v>0</v>
          </cell>
          <cell r="AG1792">
            <v>0</v>
          </cell>
          <cell r="AH1792">
            <v>0</v>
          </cell>
          <cell r="AI1792">
            <v>0</v>
          </cell>
          <cell r="AJ1792">
            <v>0</v>
          </cell>
          <cell r="AK1792">
            <v>0</v>
          </cell>
          <cell r="AL1792">
            <v>0</v>
          </cell>
          <cell r="AM1792">
            <v>0</v>
          </cell>
          <cell r="AN1792">
            <v>0</v>
          </cell>
          <cell r="AO1792">
            <v>0</v>
          </cell>
          <cell r="AP1792">
            <v>0</v>
          </cell>
          <cell r="AQ1792">
            <v>2859745625</v>
          </cell>
          <cell r="AR1792">
            <v>2343571783</v>
          </cell>
          <cell r="AS1792" t="e">
            <v>#REF!</v>
          </cell>
          <cell r="AU1792" t="str">
            <v/>
          </cell>
          <cell r="AV1792" t="str">
            <v/>
          </cell>
          <cell r="AW1792">
            <v>0</v>
          </cell>
          <cell r="AX1792">
            <v>0</v>
          </cell>
          <cell r="AY1792">
            <v>0</v>
          </cell>
          <cell r="AZ1792">
            <v>0</v>
          </cell>
          <cell r="BA1792">
            <v>0</v>
          </cell>
          <cell r="BB1792">
            <v>0</v>
          </cell>
          <cell r="BC1792">
            <v>0</v>
          </cell>
          <cell r="BD1792">
            <v>0</v>
          </cell>
          <cell r="BE1792">
            <v>0</v>
          </cell>
          <cell r="BF1792">
            <v>0</v>
          </cell>
          <cell r="BG1792">
            <v>0.81950358189637929</v>
          </cell>
          <cell r="BH1792">
            <v>0.81996691412022182</v>
          </cell>
        </row>
        <row r="1793">
          <cell r="A1793" t="str">
            <v>4100-031</v>
          </cell>
          <cell r="B1793" t="str">
            <v xml:space="preserve">TULUA-U.T. DISICO PROING                          </v>
          </cell>
          <cell r="C1793">
            <v>0</v>
          </cell>
          <cell r="D1793">
            <v>0</v>
          </cell>
          <cell r="E1793">
            <v>0</v>
          </cell>
          <cell r="F1793">
            <v>0</v>
          </cell>
          <cell r="G1793">
            <v>0</v>
          </cell>
          <cell r="H1793">
            <v>0</v>
          </cell>
          <cell r="I1793">
            <v>0</v>
          </cell>
          <cell r="J1793">
            <v>0</v>
          </cell>
          <cell r="K1793">
            <v>0</v>
          </cell>
          <cell r="L1793">
            <v>0</v>
          </cell>
          <cell r="M1793">
            <v>0</v>
          </cell>
          <cell r="N1793">
            <v>0</v>
          </cell>
          <cell r="O1793">
            <v>0</v>
          </cell>
          <cell r="P1793">
            <v>0</v>
          </cell>
          <cell r="Q1793">
            <v>0</v>
          </cell>
          <cell r="R1793">
            <v>0</v>
          </cell>
          <cell r="S1793">
            <v>0</v>
          </cell>
          <cell r="T1793">
            <v>0</v>
          </cell>
          <cell r="U1793">
            <v>0</v>
          </cell>
          <cell r="V1793">
            <v>0</v>
          </cell>
          <cell r="W1793">
            <v>0</v>
          </cell>
          <cell r="X1793">
            <v>0</v>
          </cell>
          <cell r="Y1793">
            <v>0</v>
          </cell>
          <cell r="Z1793">
            <v>0</v>
          </cell>
          <cell r="AA1793">
            <v>0</v>
          </cell>
          <cell r="AB1793">
            <v>0</v>
          </cell>
          <cell r="AC1793">
            <v>1029369</v>
          </cell>
          <cell r="AD1793">
            <v>0</v>
          </cell>
          <cell r="AE1793">
            <v>0</v>
          </cell>
          <cell r="AF1793">
            <v>0</v>
          </cell>
          <cell r="AG1793">
            <v>0</v>
          </cell>
          <cell r="AH1793">
            <v>0</v>
          </cell>
          <cell r="AI1793">
            <v>0</v>
          </cell>
          <cell r="AJ1793">
            <v>0</v>
          </cell>
          <cell r="AK1793">
            <v>0</v>
          </cell>
          <cell r="AL1793">
            <v>0</v>
          </cell>
          <cell r="AM1793">
            <v>0</v>
          </cell>
          <cell r="AN1793">
            <v>0</v>
          </cell>
          <cell r="AO1793">
            <v>0</v>
          </cell>
          <cell r="AP1793">
            <v>0</v>
          </cell>
          <cell r="AQ1793">
            <v>352254569.5</v>
          </cell>
          <cell r="AR1793">
            <v>288658308</v>
          </cell>
          <cell r="AS1793" t="e">
            <v>#REF!</v>
          </cell>
          <cell r="AU1793" t="str">
            <v/>
          </cell>
          <cell r="AV1793" t="str">
            <v/>
          </cell>
          <cell r="AW1793">
            <v>0</v>
          </cell>
          <cell r="AX1793">
            <v>0</v>
          </cell>
          <cell r="AY1793">
            <v>0</v>
          </cell>
          <cell r="AZ1793">
            <v>0</v>
          </cell>
          <cell r="BA1793">
            <v>0</v>
          </cell>
          <cell r="BB1793">
            <v>0</v>
          </cell>
          <cell r="BC1793">
            <v>0</v>
          </cell>
          <cell r="BD1793">
            <v>0</v>
          </cell>
          <cell r="BE1793">
            <v>0</v>
          </cell>
          <cell r="BF1793">
            <v>0</v>
          </cell>
          <cell r="BG1793">
            <v>0.81945937112960576</v>
          </cell>
          <cell r="BH1793" t="str">
            <v/>
          </cell>
        </row>
        <row r="1794">
          <cell r="A1794" t="str">
            <v>4100-032</v>
          </cell>
          <cell r="B1794" t="str">
            <v xml:space="preserve">AIU-CL-CINE COLOMBIA                              </v>
          </cell>
          <cell r="C1794">
            <v>0</v>
          </cell>
          <cell r="D1794">
            <v>0</v>
          </cell>
          <cell r="E1794">
            <v>0</v>
          </cell>
          <cell r="F1794">
            <v>0</v>
          </cell>
          <cell r="G1794">
            <v>0</v>
          </cell>
          <cell r="H1794">
            <v>0</v>
          </cell>
          <cell r="I1794">
            <v>0</v>
          </cell>
          <cell r="J1794">
            <v>0</v>
          </cell>
          <cell r="K1794">
            <v>0</v>
          </cell>
          <cell r="L1794">
            <v>0</v>
          </cell>
          <cell r="M1794">
            <v>0</v>
          </cell>
          <cell r="N1794">
            <v>0</v>
          </cell>
          <cell r="O1794">
            <v>0</v>
          </cell>
          <cell r="P1794">
            <v>0</v>
          </cell>
          <cell r="Q1794">
            <v>0</v>
          </cell>
          <cell r="R1794">
            <v>0</v>
          </cell>
          <cell r="S1794">
            <v>0</v>
          </cell>
          <cell r="T1794">
            <v>0</v>
          </cell>
          <cell r="U1794">
            <v>0</v>
          </cell>
          <cell r="V1794">
            <v>0</v>
          </cell>
          <cell r="W1794">
            <v>0</v>
          </cell>
          <cell r="X1794">
            <v>0</v>
          </cell>
          <cell r="Y1794">
            <v>0</v>
          </cell>
          <cell r="Z1794">
            <v>0</v>
          </cell>
          <cell r="AA1794">
            <v>62860</v>
          </cell>
          <cell r="AB1794">
            <v>62860</v>
          </cell>
          <cell r="AC1794">
            <v>0</v>
          </cell>
          <cell r="AD1794">
            <v>0</v>
          </cell>
          <cell r="AE1794">
            <v>0</v>
          </cell>
          <cell r="AF1794">
            <v>0</v>
          </cell>
          <cell r="AG1794">
            <v>0</v>
          </cell>
          <cell r="AH1794">
            <v>0</v>
          </cell>
          <cell r="AI1794">
            <v>0</v>
          </cell>
          <cell r="AJ1794">
            <v>0</v>
          </cell>
          <cell r="AK1794">
            <v>0</v>
          </cell>
          <cell r="AL1794">
            <v>0</v>
          </cell>
          <cell r="AM1794">
            <v>0</v>
          </cell>
          <cell r="AN1794">
            <v>0</v>
          </cell>
          <cell r="AO1794">
            <v>0</v>
          </cell>
          <cell r="AP1794">
            <v>0</v>
          </cell>
          <cell r="AQ1794">
            <v>0</v>
          </cell>
          <cell r="AR1794">
            <v>0</v>
          </cell>
          <cell r="AS1794" t="e">
            <v>#REF!</v>
          </cell>
          <cell r="AU1794" t="str">
            <v/>
          </cell>
          <cell r="AV1794" t="str">
            <v/>
          </cell>
          <cell r="AW1794">
            <v>0</v>
          </cell>
          <cell r="AX1794">
            <v>0</v>
          </cell>
          <cell r="AY1794">
            <v>0</v>
          </cell>
          <cell r="AZ1794">
            <v>0</v>
          </cell>
          <cell r="BA1794">
            <v>0</v>
          </cell>
          <cell r="BB1794">
            <v>0</v>
          </cell>
          <cell r="BC1794">
            <v>0</v>
          </cell>
          <cell r="BD1794">
            <v>0</v>
          </cell>
          <cell r="BE1794">
            <v>0</v>
          </cell>
          <cell r="BF1794">
            <v>0</v>
          </cell>
          <cell r="BG1794" t="str">
            <v/>
          </cell>
          <cell r="BH1794" t="str">
            <v/>
          </cell>
        </row>
        <row r="1795">
          <cell r="AS1795" t="e">
            <v>#REF!</v>
          </cell>
          <cell r="BG1795" t="str">
            <v/>
          </cell>
          <cell r="BH1795" t="str">
            <v/>
          </cell>
        </row>
        <row r="1796">
          <cell r="B1796" t="str">
            <v>TOTALES</v>
          </cell>
          <cell r="C1796">
            <v>1071111324.01</v>
          </cell>
          <cell r="D1796">
            <v>3741092809.96</v>
          </cell>
          <cell r="E1796">
            <v>1992595359.2799997</v>
          </cell>
          <cell r="F1796">
            <v>2483084923.3800001</v>
          </cell>
          <cell r="G1796">
            <v>1690019454.3399999</v>
          </cell>
          <cell r="H1796">
            <v>2508748837.04</v>
          </cell>
          <cell r="I1796">
            <v>2411594785.96</v>
          </cell>
          <cell r="J1796">
            <v>1626097136.96</v>
          </cell>
          <cell r="K1796">
            <v>2994906451.6599998</v>
          </cell>
          <cell r="L1796">
            <v>2293825323.6599998</v>
          </cell>
          <cell r="M1796">
            <v>4577792843.3599997</v>
          </cell>
          <cell r="N1796">
            <v>4243052313.1599998</v>
          </cell>
          <cell r="O1796">
            <v>31633921562.77</v>
          </cell>
          <cell r="P1796">
            <v>801097315.55999994</v>
          </cell>
          <cell r="Q1796">
            <v>2727339115.2799997</v>
          </cell>
          <cell r="R1796">
            <v>2068719489.1300001</v>
          </cell>
          <cell r="S1796">
            <v>2051982635.9200003</v>
          </cell>
          <cell r="T1796">
            <v>1804807459.8800001</v>
          </cell>
          <cell r="U1796">
            <v>1987197669.1100001</v>
          </cell>
          <cell r="V1796">
            <v>2062830093.1199999</v>
          </cell>
          <cell r="W1796">
            <v>1694229006.0599999</v>
          </cell>
          <cell r="X1796">
            <v>2619526476.9200001</v>
          </cell>
          <cell r="Y1796">
            <v>1705389376.6199999</v>
          </cell>
          <cell r="Z1796">
            <v>3530984861.1199999</v>
          </cell>
          <cell r="AA1796">
            <v>2867007628.7000003</v>
          </cell>
          <cell r="AB1796">
            <v>25921111127.420006</v>
          </cell>
          <cell r="AC1796">
            <v>3510244016.3499999</v>
          </cell>
          <cell r="AD1796">
            <v>535889833.32999998</v>
          </cell>
          <cell r="AE1796">
            <v>0</v>
          </cell>
          <cell r="AF1796">
            <v>872887047.25999999</v>
          </cell>
          <cell r="AG1796">
            <v>4351204548</v>
          </cell>
          <cell r="AH1796">
            <v>21169533.98</v>
          </cell>
          <cell r="AI1796">
            <v>116177166.52000001</v>
          </cell>
          <cell r="AJ1796">
            <v>195429786</v>
          </cell>
          <cell r="AK1796">
            <v>321347612</v>
          </cell>
          <cell r="AL1796">
            <v>9250000</v>
          </cell>
          <cell r="AM1796">
            <v>450000.25</v>
          </cell>
          <cell r="AN1796">
            <v>642654564.76999998</v>
          </cell>
          <cell r="AO1796">
            <v>3971838285.1800003</v>
          </cell>
          <cell r="AP1796">
            <v>1658195182.27</v>
          </cell>
          <cell r="AQ1796">
            <v>138737795966.27155</v>
          </cell>
          <cell r="AR1796">
            <v>114638494475.61331</v>
          </cell>
          <cell r="AS1796" t="e">
            <v>#REF!</v>
          </cell>
          <cell r="AT1796">
            <v>0</v>
          </cell>
          <cell r="AW1796">
            <v>18020424084</v>
          </cell>
          <cell r="AX1796">
            <v>17644242267.110001</v>
          </cell>
          <cell r="AY1796">
            <v>22137153448.400002</v>
          </cell>
          <cell r="AZ1796">
            <v>26386186814.450001</v>
          </cell>
          <cell r="BA1796">
            <v>84188006613.959991</v>
          </cell>
          <cell r="BB1796">
            <v>16604834666.419998</v>
          </cell>
          <cell r="BC1796">
            <v>13676651891.230003</v>
          </cell>
          <cell r="BD1796">
            <v>18999738528.840004</v>
          </cell>
          <cell r="BE1796">
            <v>21106955943.099998</v>
          </cell>
          <cell r="BF1796">
            <v>70388181029.589996</v>
          </cell>
          <cell r="BG1796">
            <v>0.82629606213063234</v>
          </cell>
          <cell r="BH1796">
            <v>0.83608323632547299</v>
          </cell>
        </row>
        <row r="1797">
          <cell r="C1797">
            <v>1071111324.01</v>
          </cell>
          <cell r="D1797">
            <v>3741092809.96</v>
          </cell>
          <cell r="E1797">
            <v>1992595359.2799997</v>
          </cell>
          <cell r="F1797">
            <v>2483084923.3800001</v>
          </cell>
          <cell r="G1797">
            <v>1690019454.3399999</v>
          </cell>
          <cell r="H1797">
            <v>2508748837.04</v>
          </cell>
          <cell r="I1797">
            <v>2411594785.96</v>
          </cell>
          <cell r="J1797">
            <v>1626097136.96</v>
          </cell>
          <cell r="K1797">
            <v>2994906451.6599998</v>
          </cell>
          <cell r="L1797">
            <v>2293825323.6599998</v>
          </cell>
          <cell r="M1797">
            <v>4577792843.3599997</v>
          </cell>
          <cell r="N1797">
            <v>4243052313.1599998</v>
          </cell>
          <cell r="O1797">
            <v>31633921562.77</v>
          </cell>
          <cell r="P1797">
            <v>801097315.55999994</v>
          </cell>
          <cell r="Q1797">
            <v>2727339115.2799997</v>
          </cell>
          <cell r="R1797">
            <v>2068719489.1300001</v>
          </cell>
          <cell r="S1797">
            <v>2051982635.9200003</v>
          </cell>
          <cell r="T1797">
            <v>1804807459.8800001</v>
          </cell>
          <cell r="U1797">
            <v>1987197669.1100001</v>
          </cell>
          <cell r="V1797">
            <v>2062830093.1199999</v>
          </cell>
          <cell r="W1797">
            <v>1694229006.0599999</v>
          </cell>
          <cell r="X1797">
            <v>2619526476.9200001</v>
          </cell>
          <cell r="Y1797">
            <v>1705389376.6199999</v>
          </cell>
          <cell r="Z1797">
            <v>3530984861.1199999</v>
          </cell>
          <cell r="AA1797">
            <v>2867007628.7000003</v>
          </cell>
          <cell r="AB1797">
            <v>25921111127.419998</v>
          </cell>
          <cell r="AC1797">
            <v>3510244016.3499999</v>
          </cell>
          <cell r="AD1797">
            <v>593675462.55999994</v>
          </cell>
          <cell r="AE1797">
            <v>0</v>
          </cell>
          <cell r="AF1797">
            <v>872887047.25999999</v>
          </cell>
          <cell r="AG1797">
            <v>4351204548</v>
          </cell>
          <cell r="AH1797">
            <v>21169533.98</v>
          </cell>
          <cell r="AI1797">
            <v>107008709.29000001</v>
          </cell>
          <cell r="AJ1797">
            <v>195429786</v>
          </cell>
          <cell r="AK1797">
            <v>371334482</v>
          </cell>
          <cell r="AL1797">
            <v>9250000</v>
          </cell>
          <cell r="AM1797">
            <v>450000.25</v>
          </cell>
          <cell r="AN1797">
            <v>683472977.53999996</v>
          </cell>
          <cell r="AO1797">
            <v>3898059324.1800003</v>
          </cell>
          <cell r="AP1797">
            <v>1658195182.27</v>
          </cell>
          <cell r="AW1797">
            <v>27360458549.389992</v>
          </cell>
          <cell r="AX1797">
            <v>27539148046.709999</v>
          </cell>
          <cell r="AY1797">
            <v>27626123143.900002</v>
          </cell>
          <cell r="AZ1797">
            <v>28480120388.950001</v>
          </cell>
          <cell r="BB1797">
            <v>22645799246.050022</v>
          </cell>
          <cell r="BC1797">
            <v>23112124029.040016</v>
          </cell>
          <cell r="BD1797">
            <v>23271320027.480003</v>
          </cell>
          <cell r="BE1797">
            <v>23028746779.760006</v>
          </cell>
        </row>
        <row r="1798">
          <cell r="C1798">
            <v>0</v>
          </cell>
          <cell r="D1798">
            <v>0</v>
          </cell>
          <cell r="E1798">
            <v>0</v>
          </cell>
          <cell r="F1798">
            <v>0</v>
          </cell>
          <cell r="G1798">
            <v>0</v>
          </cell>
          <cell r="H1798">
            <v>0</v>
          </cell>
          <cell r="I1798">
            <v>0</v>
          </cell>
          <cell r="J1798">
            <v>0</v>
          </cell>
          <cell r="K1798">
            <v>0</v>
          </cell>
          <cell r="L1798">
            <v>0</v>
          </cell>
          <cell r="M1798">
            <v>0</v>
          </cell>
          <cell r="N1798">
            <v>0</v>
          </cell>
          <cell r="O1798">
            <v>0</v>
          </cell>
          <cell r="P1798">
            <v>0</v>
          </cell>
          <cell r="Q1798">
            <v>0</v>
          </cell>
          <cell r="R1798">
            <v>0</v>
          </cell>
          <cell r="S1798">
            <v>0</v>
          </cell>
          <cell r="T1798">
            <v>0</v>
          </cell>
          <cell r="U1798">
            <v>0</v>
          </cell>
          <cell r="V1798">
            <v>0</v>
          </cell>
          <cell r="W1798">
            <v>0</v>
          </cell>
          <cell r="X1798">
            <v>0</v>
          </cell>
          <cell r="Y1798">
            <v>0</v>
          </cell>
          <cell r="Z1798">
            <v>0</v>
          </cell>
          <cell r="AA1798">
            <v>0</v>
          </cell>
          <cell r="AB1798">
            <v>0</v>
          </cell>
          <cell r="AC1798">
            <v>0</v>
          </cell>
          <cell r="AD1798">
            <v>-57785629.229999959</v>
          </cell>
          <cell r="AE1798">
            <v>0</v>
          </cell>
          <cell r="AF1798">
            <v>0</v>
          </cell>
          <cell r="AG1798">
            <v>0</v>
          </cell>
          <cell r="AH1798">
            <v>0</v>
          </cell>
          <cell r="AI1798">
            <v>9168457.2300000042</v>
          </cell>
          <cell r="AJ1798">
            <v>0</v>
          </cell>
          <cell r="AK1798">
            <v>-49986870</v>
          </cell>
          <cell r="AL1798">
            <v>0</v>
          </cell>
          <cell r="AM1798">
            <v>0</v>
          </cell>
          <cell r="AN1798">
            <v>-40818412.769999981</v>
          </cell>
          <cell r="AO1798">
            <v>73778961</v>
          </cell>
          <cell r="AP1798">
            <v>0</v>
          </cell>
          <cell r="AW1798">
            <v>-9340034465.3899918</v>
          </cell>
          <cell r="AX1798">
            <v>-9894905779.5999985</v>
          </cell>
          <cell r="AY1798">
            <v>-5488969695.5</v>
          </cell>
          <cell r="AZ1798">
            <v>-2093933574.5</v>
          </cell>
          <cell r="BB1798">
            <v>-6040964579.630024</v>
          </cell>
          <cell r="BC1798">
            <v>-9435472137.8100128</v>
          </cell>
          <cell r="BD1798">
            <v>-4271581498.6399994</v>
          </cell>
          <cell r="BE1798">
            <v>-1921790836.6600075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67"/>
  <sheetViews>
    <sheetView zoomScale="115" zoomScaleNormal="115" workbookViewId="0">
      <selection activeCell="D66" sqref="D66"/>
    </sheetView>
  </sheetViews>
  <sheetFormatPr baseColWidth="10" defaultRowHeight="15" x14ac:dyDescent="0.25"/>
  <cols>
    <col min="1" max="1" width="11.42578125" customWidth="1"/>
    <col min="2" max="2" width="8.5703125" customWidth="1"/>
    <col min="3" max="3" width="31.7109375" customWidth="1"/>
    <col min="4" max="4" width="11.42578125" customWidth="1"/>
    <col min="5" max="5" width="10.140625" customWidth="1"/>
    <col min="6" max="6" width="10" customWidth="1"/>
    <col min="7" max="7" width="16.5703125" customWidth="1"/>
    <col min="8" max="8" width="18.28515625" customWidth="1"/>
    <col min="11" max="11" width="18.140625" customWidth="1"/>
    <col min="14" max="14" width="18.42578125" customWidth="1"/>
    <col min="15" max="15" width="20.140625" customWidth="1"/>
  </cols>
  <sheetData>
    <row r="1" spans="2:16" ht="15.75" thickBot="1" x14ac:dyDescent="0.3"/>
    <row r="2" spans="2:16" ht="31.5" customHeight="1" x14ac:dyDescent="0.25">
      <c r="B2" s="95" t="s">
        <v>147</v>
      </c>
      <c r="C2" s="96"/>
      <c r="D2" s="96"/>
      <c r="E2" s="96"/>
      <c r="F2" s="96"/>
      <c r="G2" s="96"/>
      <c r="H2" s="97"/>
      <c r="I2" s="91"/>
      <c r="J2" s="92"/>
      <c r="K2" s="92"/>
      <c r="L2" s="92"/>
      <c r="M2" s="92"/>
      <c r="N2" s="92"/>
      <c r="O2" s="44"/>
    </row>
    <row r="3" spans="2:16" ht="66.75" customHeight="1" thickBot="1" x14ac:dyDescent="0.3">
      <c r="B3" s="98" t="s">
        <v>146</v>
      </c>
      <c r="C3" s="99"/>
      <c r="D3" s="99"/>
      <c r="E3" s="99"/>
      <c r="F3" s="99"/>
      <c r="G3" s="99"/>
      <c r="H3" s="100"/>
      <c r="I3" s="93"/>
      <c r="J3" s="94"/>
      <c r="K3" s="94"/>
      <c r="L3" s="94"/>
      <c r="M3" s="94"/>
      <c r="N3" s="94"/>
      <c r="O3" s="44"/>
    </row>
    <row r="4" spans="2:16" ht="38.25" customHeight="1" thickBot="1" x14ac:dyDescent="0.3">
      <c r="B4" s="104" t="s">
        <v>33</v>
      </c>
      <c r="C4" s="106" t="s">
        <v>56</v>
      </c>
      <c r="D4" s="108" t="s">
        <v>34</v>
      </c>
      <c r="E4" s="110" t="s">
        <v>35</v>
      </c>
      <c r="F4" s="112" t="s">
        <v>154</v>
      </c>
      <c r="G4" s="113"/>
      <c r="H4" s="114"/>
      <c r="I4" s="115" t="s">
        <v>155</v>
      </c>
      <c r="J4" s="116"/>
      <c r="K4" s="117"/>
      <c r="L4" s="115" t="s">
        <v>156</v>
      </c>
      <c r="M4" s="116"/>
      <c r="N4" s="117"/>
      <c r="O4" s="57" t="s">
        <v>157</v>
      </c>
    </row>
    <row r="5" spans="2:16" ht="56.25" customHeight="1" x14ac:dyDescent="0.25">
      <c r="B5" s="105"/>
      <c r="C5" s="107"/>
      <c r="D5" s="109"/>
      <c r="E5" s="111"/>
      <c r="F5" s="1" t="s">
        <v>36</v>
      </c>
      <c r="G5" s="5" t="s">
        <v>44</v>
      </c>
      <c r="H5" s="2" t="s">
        <v>59</v>
      </c>
      <c r="I5" s="20" t="s">
        <v>36</v>
      </c>
      <c r="J5" s="21" t="s">
        <v>44</v>
      </c>
      <c r="K5" s="45" t="s">
        <v>59</v>
      </c>
      <c r="L5" s="20" t="s">
        <v>36</v>
      </c>
      <c r="M5" s="21" t="s">
        <v>44</v>
      </c>
      <c r="N5" s="50" t="s">
        <v>59</v>
      </c>
      <c r="O5" s="54" t="s">
        <v>157</v>
      </c>
    </row>
    <row r="6" spans="2:16" ht="21.75" customHeight="1" x14ac:dyDescent="0.25">
      <c r="B6" s="22">
        <v>1</v>
      </c>
      <c r="C6" s="8" t="s">
        <v>99</v>
      </c>
      <c r="D6" s="11"/>
      <c r="E6" s="23"/>
      <c r="F6" s="24"/>
      <c r="G6" s="11"/>
      <c r="H6" s="23"/>
      <c r="I6" s="28"/>
      <c r="J6" s="12"/>
      <c r="K6" s="27"/>
      <c r="L6" s="28"/>
      <c r="M6" s="12"/>
      <c r="N6" s="51"/>
      <c r="O6" s="12"/>
    </row>
    <row r="7" spans="2:16" x14ac:dyDescent="0.25">
      <c r="B7" s="22" t="s">
        <v>49</v>
      </c>
      <c r="C7" s="11" t="s">
        <v>0</v>
      </c>
      <c r="D7" s="11"/>
      <c r="E7" s="23"/>
      <c r="F7" s="24"/>
      <c r="G7" s="11"/>
      <c r="H7" s="23"/>
      <c r="I7" s="28"/>
      <c r="J7" s="12"/>
      <c r="K7" s="27"/>
      <c r="L7" s="28"/>
      <c r="M7" s="12"/>
      <c r="N7" s="51"/>
      <c r="O7" s="12"/>
    </row>
    <row r="8" spans="2:16" x14ac:dyDescent="0.25">
      <c r="B8" s="9" t="s">
        <v>101</v>
      </c>
      <c r="C8" s="13" t="s">
        <v>1</v>
      </c>
      <c r="D8" s="14" t="s">
        <v>58</v>
      </c>
      <c r="E8" s="33">
        <v>5</v>
      </c>
      <c r="F8" s="34">
        <v>0</v>
      </c>
      <c r="G8" s="15" t="s">
        <v>45</v>
      </c>
      <c r="H8" s="25" t="s">
        <v>45</v>
      </c>
      <c r="I8" s="34">
        <v>4</v>
      </c>
      <c r="J8" s="16"/>
      <c r="K8" s="29"/>
      <c r="L8" s="34">
        <f>3+(5/5)</f>
        <v>4</v>
      </c>
      <c r="M8" s="16"/>
      <c r="N8" s="52"/>
      <c r="O8" s="16"/>
      <c r="P8" s="74"/>
    </row>
    <row r="9" spans="2:16" ht="15" customHeight="1" x14ac:dyDescent="0.25">
      <c r="B9" s="9" t="s">
        <v>102</v>
      </c>
      <c r="C9" s="13" t="s">
        <v>2</v>
      </c>
      <c r="D9" s="14" t="s">
        <v>58</v>
      </c>
      <c r="E9" s="33">
        <v>10</v>
      </c>
      <c r="F9" s="72">
        <f>3/10</f>
        <v>0.3</v>
      </c>
      <c r="G9" s="15" t="s">
        <v>45</v>
      </c>
      <c r="H9" s="25" t="s">
        <v>45</v>
      </c>
      <c r="I9" s="34">
        <v>4</v>
      </c>
      <c r="J9" s="16"/>
      <c r="K9" s="29"/>
      <c r="L9" s="71">
        <f>3+(7/10)</f>
        <v>3.7</v>
      </c>
      <c r="M9" s="16"/>
      <c r="N9" s="52"/>
      <c r="O9" s="16"/>
    </row>
    <row r="10" spans="2:16" x14ac:dyDescent="0.25">
      <c r="B10" s="9" t="s">
        <v>103</v>
      </c>
      <c r="C10" s="13" t="s">
        <v>3</v>
      </c>
      <c r="D10" s="14" t="s">
        <v>58</v>
      </c>
      <c r="E10" s="33">
        <v>18</v>
      </c>
      <c r="F10" s="73">
        <f>7/18</f>
        <v>0.3888888888888889</v>
      </c>
      <c r="G10" s="15" t="s">
        <v>45</v>
      </c>
      <c r="H10" s="25" t="s">
        <v>45</v>
      </c>
      <c r="I10" s="34">
        <v>4</v>
      </c>
      <c r="J10" s="16"/>
      <c r="K10" s="29"/>
      <c r="L10" s="73">
        <f>3+(11/18)</f>
        <v>3.6111111111111112</v>
      </c>
      <c r="M10" s="16"/>
      <c r="N10" s="52"/>
      <c r="O10" s="16"/>
    </row>
    <row r="11" spans="2:16" x14ac:dyDescent="0.25">
      <c r="B11" s="9" t="s">
        <v>104</v>
      </c>
      <c r="C11" s="13" t="s">
        <v>4</v>
      </c>
      <c r="D11" s="14" t="s">
        <v>58</v>
      </c>
      <c r="E11" s="33">
        <v>5</v>
      </c>
      <c r="F11" s="72">
        <f>3/5</f>
        <v>0.6</v>
      </c>
      <c r="G11" s="15" t="s">
        <v>45</v>
      </c>
      <c r="H11" s="25" t="s">
        <v>45</v>
      </c>
      <c r="I11" s="34">
        <v>4</v>
      </c>
      <c r="J11" s="16"/>
      <c r="K11" s="29"/>
      <c r="L11" s="71">
        <f>3+(2/5)</f>
        <v>3.4</v>
      </c>
      <c r="M11" s="16"/>
      <c r="N11" s="52"/>
      <c r="O11" s="16"/>
    </row>
    <row r="12" spans="2:16" x14ac:dyDescent="0.25">
      <c r="B12" s="10" t="s">
        <v>50</v>
      </c>
      <c r="C12" s="11" t="s">
        <v>5</v>
      </c>
      <c r="D12" s="11"/>
      <c r="E12" s="35"/>
      <c r="F12" s="36"/>
      <c r="G12" s="11"/>
      <c r="H12" s="23"/>
      <c r="I12" s="36"/>
      <c r="J12" s="12"/>
      <c r="K12" s="27"/>
      <c r="L12" s="36"/>
      <c r="M12" s="12"/>
      <c r="N12" s="51"/>
      <c r="O12" s="12"/>
    </row>
    <row r="13" spans="2:16" x14ac:dyDescent="0.25">
      <c r="B13" s="9" t="s">
        <v>105</v>
      </c>
      <c r="C13" s="13" t="s">
        <v>6</v>
      </c>
      <c r="D13" s="14" t="s">
        <v>58</v>
      </c>
      <c r="E13" s="33">
        <v>1</v>
      </c>
      <c r="F13" s="34">
        <f>1/1</f>
        <v>1</v>
      </c>
      <c r="G13" s="15" t="s">
        <v>45</v>
      </c>
      <c r="H13" s="25" t="s">
        <v>45</v>
      </c>
      <c r="I13" s="34">
        <v>4</v>
      </c>
      <c r="J13" s="16"/>
      <c r="K13" s="29"/>
      <c r="L13" s="34">
        <v>3</v>
      </c>
      <c r="M13" s="16"/>
      <c r="N13" s="52"/>
      <c r="O13" s="16"/>
    </row>
    <row r="14" spans="2:16" x14ac:dyDescent="0.25">
      <c r="B14" s="9" t="s">
        <v>106</v>
      </c>
      <c r="C14" s="13" t="s">
        <v>7</v>
      </c>
      <c r="D14" s="14" t="s">
        <v>58</v>
      </c>
      <c r="E14" s="33">
        <v>1</v>
      </c>
      <c r="F14" s="34">
        <f t="shared" ref="F14:F15" si="0">1/1</f>
        <v>1</v>
      </c>
      <c r="G14" s="15" t="s">
        <v>45</v>
      </c>
      <c r="H14" s="25" t="s">
        <v>45</v>
      </c>
      <c r="I14" s="34">
        <v>4</v>
      </c>
      <c r="J14" s="17"/>
      <c r="K14" s="30"/>
      <c r="L14" s="34">
        <v>3</v>
      </c>
      <c r="M14" s="17"/>
      <c r="N14" s="52"/>
      <c r="O14" s="16"/>
    </row>
    <row r="15" spans="2:16" x14ac:dyDescent="0.25">
      <c r="B15" s="9" t="s">
        <v>107</v>
      </c>
      <c r="C15" s="13" t="s">
        <v>8</v>
      </c>
      <c r="D15" s="14" t="s">
        <v>58</v>
      </c>
      <c r="E15" s="33">
        <v>1</v>
      </c>
      <c r="F15" s="34">
        <f t="shared" si="0"/>
        <v>1</v>
      </c>
      <c r="G15" s="15" t="s">
        <v>45</v>
      </c>
      <c r="H15" s="25" t="s">
        <v>45</v>
      </c>
      <c r="I15" s="34">
        <v>4</v>
      </c>
      <c r="J15" s="16"/>
      <c r="K15" s="29"/>
      <c r="L15" s="34">
        <v>3</v>
      </c>
      <c r="M15" s="16"/>
      <c r="N15" s="52"/>
      <c r="O15" s="16"/>
    </row>
    <row r="16" spans="2:16" x14ac:dyDescent="0.25">
      <c r="B16" s="10" t="s">
        <v>51</v>
      </c>
      <c r="C16" s="11" t="s">
        <v>9</v>
      </c>
      <c r="D16" s="11"/>
      <c r="E16" s="35"/>
      <c r="F16" s="36"/>
      <c r="G16" s="11"/>
      <c r="H16" s="23"/>
      <c r="I16" s="36"/>
      <c r="J16" s="12"/>
      <c r="K16" s="27"/>
      <c r="L16" s="36"/>
      <c r="M16" s="12"/>
      <c r="N16" s="51"/>
      <c r="O16" s="12"/>
    </row>
    <row r="17" spans="2:15" x14ac:dyDescent="0.25">
      <c r="B17" s="9" t="s">
        <v>108</v>
      </c>
      <c r="C17" s="13" t="s">
        <v>10</v>
      </c>
      <c r="D17" s="14" t="s">
        <v>58</v>
      </c>
      <c r="E17" s="33">
        <v>33</v>
      </c>
      <c r="F17" s="73">
        <f>13/33</f>
        <v>0.39393939393939392</v>
      </c>
      <c r="G17" s="15" t="s">
        <v>45</v>
      </c>
      <c r="H17" s="25" t="s">
        <v>45</v>
      </c>
      <c r="I17" s="34">
        <v>4</v>
      </c>
      <c r="J17" s="16"/>
      <c r="K17" s="29"/>
      <c r="L17" s="73">
        <f>3+(20/33)</f>
        <v>3.606060606060606</v>
      </c>
      <c r="M17" s="16"/>
      <c r="N17" s="52"/>
      <c r="O17" s="16"/>
    </row>
    <row r="18" spans="2:15" x14ac:dyDescent="0.25">
      <c r="B18" s="9" t="s">
        <v>109</v>
      </c>
      <c r="C18" s="13" t="s">
        <v>11</v>
      </c>
      <c r="D18" s="14" t="s">
        <v>58</v>
      </c>
      <c r="E18" s="33">
        <v>13</v>
      </c>
      <c r="F18" s="73">
        <f>4/13</f>
        <v>0.30769230769230771</v>
      </c>
      <c r="G18" s="15" t="s">
        <v>45</v>
      </c>
      <c r="H18" s="25" t="s">
        <v>45</v>
      </c>
      <c r="I18" s="34">
        <v>4</v>
      </c>
      <c r="J18" s="16"/>
      <c r="K18" s="29"/>
      <c r="L18" s="73">
        <f>3+(9/13)</f>
        <v>3.6923076923076925</v>
      </c>
      <c r="M18" s="16"/>
      <c r="N18" s="52"/>
      <c r="O18" s="16"/>
    </row>
    <row r="19" spans="2:15" x14ac:dyDescent="0.25">
      <c r="B19" s="9" t="s">
        <v>110</v>
      </c>
      <c r="C19" s="13" t="s">
        <v>12</v>
      </c>
      <c r="D19" s="14" t="s">
        <v>58</v>
      </c>
      <c r="E19" s="33">
        <v>25</v>
      </c>
      <c r="F19" s="72">
        <f>5/25</f>
        <v>0.2</v>
      </c>
      <c r="G19" s="15" t="s">
        <v>45</v>
      </c>
      <c r="H19" s="25" t="s">
        <v>45</v>
      </c>
      <c r="I19" s="34">
        <v>4</v>
      </c>
      <c r="J19" s="16"/>
      <c r="K19" s="29"/>
      <c r="L19" s="71">
        <f>3+(20/25)</f>
        <v>3.8</v>
      </c>
      <c r="M19" s="16"/>
      <c r="N19" s="52"/>
      <c r="O19" s="16"/>
    </row>
    <row r="20" spans="2:15" x14ac:dyDescent="0.25">
      <c r="B20" s="9" t="s">
        <v>111</v>
      </c>
      <c r="C20" s="13" t="s">
        <v>13</v>
      </c>
      <c r="D20" s="14" t="s">
        <v>58</v>
      </c>
      <c r="E20" s="33">
        <v>37</v>
      </c>
      <c r="F20" s="73">
        <f>11/37</f>
        <v>0.29729729729729731</v>
      </c>
      <c r="G20" s="15" t="s">
        <v>45</v>
      </c>
      <c r="H20" s="25" t="s">
        <v>45</v>
      </c>
      <c r="I20" s="34">
        <v>4</v>
      </c>
      <c r="J20" s="16"/>
      <c r="K20" s="29"/>
      <c r="L20" s="73">
        <f>3+(26/37)</f>
        <v>3.7027027027027026</v>
      </c>
      <c r="M20" s="16"/>
      <c r="N20" s="52"/>
      <c r="O20" s="16"/>
    </row>
    <row r="21" spans="2:15" x14ac:dyDescent="0.25">
      <c r="B21" s="9" t="s">
        <v>112</v>
      </c>
      <c r="C21" s="13" t="s">
        <v>14</v>
      </c>
      <c r="D21" s="14" t="s">
        <v>58</v>
      </c>
      <c r="E21" s="33">
        <v>18</v>
      </c>
      <c r="F21" s="73">
        <f>5/18</f>
        <v>0.27777777777777779</v>
      </c>
      <c r="G21" s="15" t="s">
        <v>45</v>
      </c>
      <c r="H21" s="25" t="s">
        <v>45</v>
      </c>
      <c r="I21" s="34">
        <v>4</v>
      </c>
      <c r="J21" s="16"/>
      <c r="K21" s="29"/>
      <c r="L21" s="73">
        <f>3+(13/18)</f>
        <v>3.7222222222222223</v>
      </c>
      <c r="M21" s="16"/>
      <c r="N21" s="52"/>
      <c r="O21" s="16"/>
    </row>
    <row r="22" spans="2:15" x14ac:dyDescent="0.25">
      <c r="B22" s="9" t="s">
        <v>113</v>
      </c>
      <c r="C22" s="13" t="s">
        <v>15</v>
      </c>
      <c r="D22" s="14" t="s">
        <v>58</v>
      </c>
      <c r="E22" s="33">
        <v>48</v>
      </c>
      <c r="F22" s="73">
        <f>30/48</f>
        <v>0.625</v>
      </c>
      <c r="G22" s="15" t="s">
        <v>45</v>
      </c>
      <c r="H22" s="25" t="s">
        <v>45</v>
      </c>
      <c r="I22" s="34">
        <v>4</v>
      </c>
      <c r="J22" s="16"/>
      <c r="K22" s="29"/>
      <c r="L22" s="73">
        <f>3+(18/48)</f>
        <v>3.375</v>
      </c>
      <c r="M22" s="16"/>
      <c r="N22" s="52"/>
      <c r="O22" s="16"/>
    </row>
    <row r="23" spans="2:15" x14ac:dyDescent="0.25">
      <c r="B23" s="9" t="s">
        <v>114</v>
      </c>
      <c r="C23" s="13" t="s">
        <v>16</v>
      </c>
      <c r="D23" s="14" t="s">
        <v>58</v>
      </c>
      <c r="E23" s="33">
        <v>14</v>
      </c>
      <c r="F23" s="34">
        <v>0</v>
      </c>
      <c r="G23" s="15" t="s">
        <v>45</v>
      </c>
      <c r="H23" s="25" t="s">
        <v>45</v>
      </c>
      <c r="I23" s="34">
        <v>4</v>
      </c>
      <c r="J23" s="16"/>
      <c r="K23" s="29"/>
      <c r="L23" s="34">
        <f>3+(14/14)</f>
        <v>4</v>
      </c>
      <c r="M23" s="16"/>
      <c r="N23" s="52"/>
      <c r="O23" s="16"/>
    </row>
    <row r="24" spans="2:15" x14ac:dyDescent="0.25">
      <c r="B24" s="9" t="s">
        <v>115</v>
      </c>
      <c r="C24" s="13" t="s">
        <v>17</v>
      </c>
      <c r="D24" s="14" t="s">
        <v>58</v>
      </c>
      <c r="E24" s="33">
        <v>3</v>
      </c>
      <c r="F24" s="34">
        <v>0</v>
      </c>
      <c r="G24" s="15" t="s">
        <v>45</v>
      </c>
      <c r="H24" s="25" t="s">
        <v>45</v>
      </c>
      <c r="I24" s="34">
        <v>4</v>
      </c>
      <c r="J24" s="16"/>
      <c r="K24" s="29"/>
      <c r="L24" s="34">
        <f>3+(3/3)</f>
        <v>4</v>
      </c>
      <c r="M24" s="16"/>
      <c r="N24" s="52"/>
      <c r="O24" s="16"/>
    </row>
    <row r="25" spans="2:15" x14ac:dyDescent="0.25">
      <c r="B25" s="10" t="s">
        <v>52</v>
      </c>
      <c r="C25" s="11" t="s">
        <v>18</v>
      </c>
      <c r="D25" s="11"/>
      <c r="E25" s="35"/>
      <c r="F25" s="36"/>
      <c r="G25" s="11"/>
      <c r="H25" s="23"/>
      <c r="I25" s="36"/>
      <c r="J25" s="12"/>
      <c r="K25" s="27"/>
      <c r="L25" s="36"/>
      <c r="M25" s="12"/>
      <c r="N25" s="51"/>
      <c r="O25" s="12"/>
    </row>
    <row r="26" spans="2:15" x14ac:dyDescent="0.25">
      <c r="B26" s="9" t="s">
        <v>116</v>
      </c>
      <c r="C26" s="13" t="s">
        <v>19</v>
      </c>
      <c r="D26" s="14" t="s">
        <v>58</v>
      </c>
      <c r="E26" s="33">
        <v>3</v>
      </c>
      <c r="F26" s="34">
        <v>0</v>
      </c>
      <c r="G26" s="15" t="s">
        <v>45</v>
      </c>
      <c r="H26" s="25" t="s">
        <v>45</v>
      </c>
      <c r="I26" s="34">
        <v>4</v>
      </c>
      <c r="J26" s="16"/>
      <c r="K26" s="29"/>
      <c r="L26" s="34">
        <f>3+(3/3)</f>
        <v>4</v>
      </c>
      <c r="M26" s="16"/>
      <c r="N26" s="52"/>
      <c r="O26" s="16"/>
    </row>
    <row r="27" spans="2:15" x14ac:dyDescent="0.25">
      <c r="B27" s="9" t="s">
        <v>117</v>
      </c>
      <c r="C27" s="13" t="s">
        <v>20</v>
      </c>
      <c r="D27" s="14" t="s">
        <v>58</v>
      </c>
      <c r="E27" s="33">
        <v>14</v>
      </c>
      <c r="F27" s="73">
        <f>8/14</f>
        <v>0.5714285714285714</v>
      </c>
      <c r="G27" s="15" t="s">
        <v>45</v>
      </c>
      <c r="H27" s="25" t="s">
        <v>45</v>
      </c>
      <c r="I27" s="34">
        <v>4</v>
      </c>
      <c r="J27" s="16"/>
      <c r="K27" s="29"/>
      <c r="L27" s="73">
        <f>3+(6/14)</f>
        <v>3.4285714285714284</v>
      </c>
      <c r="M27" s="16"/>
      <c r="N27" s="52"/>
      <c r="O27" s="16"/>
    </row>
    <row r="28" spans="2:15" x14ac:dyDescent="0.25">
      <c r="B28" s="9" t="s">
        <v>118</v>
      </c>
      <c r="C28" s="13" t="s">
        <v>21</v>
      </c>
      <c r="D28" s="14" t="s">
        <v>58</v>
      </c>
      <c r="E28" s="33">
        <v>8</v>
      </c>
      <c r="F28" s="72">
        <f>2/8</f>
        <v>0.25</v>
      </c>
      <c r="G28" s="15" t="s">
        <v>45</v>
      </c>
      <c r="H28" s="25" t="s">
        <v>45</v>
      </c>
      <c r="I28" s="34">
        <v>4</v>
      </c>
      <c r="J28" s="16"/>
      <c r="K28" s="29"/>
      <c r="L28" s="72">
        <f>3+(6/8)</f>
        <v>3.75</v>
      </c>
      <c r="M28" s="16"/>
      <c r="N28" s="52"/>
      <c r="O28" s="16"/>
    </row>
    <row r="29" spans="2:15" x14ac:dyDescent="0.25">
      <c r="B29" s="9" t="s">
        <v>119</v>
      </c>
      <c r="C29" s="13" t="s">
        <v>22</v>
      </c>
      <c r="D29" s="14" t="s">
        <v>58</v>
      </c>
      <c r="E29" s="33">
        <v>3</v>
      </c>
      <c r="F29" s="34">
        <f>3/3</f>
        <v>1</v>
      </c>
      <c r="G29" s="15" t="s">
        <v>45</v>
      </c>
      <c r="H29" s="25" t="s">
        <v>45</v>
      </c>
      <c r="I29" s="34">
        <v>4</v>
      </c>
      <c r="J29" s="16"/>
      <c r="K29" s="29"/>
      <c r="L29" s="34">
        <v>3</v>
      </c>
      <c r="M29" s="16"/>
      <c r="N29" s="52"/>
      <c r="O29" s="16"/>
    </row>
    <row r="30" spans="2:15" x14ac:dyDescent="0.25">
      <c r="B30" s="9" t="s">
        <v>120</v>
      </c>
      <c r="C30" s="13" t="s">
        <v>23</v>
      </c>
      <c r="D30" s="14" t="s">
        <v>58</v>
      </c>
      <c r="E30" s="33">
        <v>4</v>
      </c>
      <c r="F30" s="34">
        <v>0</v>
      </c>
      <c r="G30" s="15" t="s">
        <v>45</v>
      </c>
      <c r="H30" s="25" t="s">
        <v>45</v>
      </c>
      <c r="I30" s="34">
        <v>4</v>
      </c>
      <c r="J30" s="16"/>
      <c r="K30" s="29"/>
      <c r="L30" s="34">
        <f>(3+(4/4))</f>
        <v>4</v>
      </c>
      <c r="M30" s="16"/>
      <c r="N30" s="52"/>
      <c r="O30" s="16"/>
    </row>
    <row r="31" spans="2:15" x14ac:dyDescent="0.25">
      <c r="B31" s="9" t="s">
        <v>121</v>
      </c>
      <c r="C31" s="13" t="s">
        <v>24</v>
      </c>
      <c r="D31" s="14" t="s">
        <v>58</v>
      </c>
      <c r="E31" s="33">
        <v>4</v>
      </c>
      <c r="F31" s="72">
        <f>1/4</f>
        <v>0.25</v>
      </c>
      <c r="G31" s="15" t="s">
        <v>45</v>
      </c>
      <c r="H31" s="25" t="s">
        <v>45</v>
      </c>
      <c r="I31" s="34">
        <v>4</v>
      </c>
      <c r="J31" s="16"/>
      <c r="K31" s="29"/>
      <c r="L31" s="72">
        <f>3+(3/4)</f>
        <v>3.75</v>
      </c>
      <c r="M31" s="16"/>
      <c r="N31" s="52"/>
      <c r="O31" s="16"/>
    </row>
    <row r="32" spans="2:15" x14ac:dyDescent="0.25">
      <c r="B32" s="10" t="s">
        <v>122</v>
      </c>
      <c r="C32" s="11" t="s">
        <v>25</v>
      </c>
      <c r="D32" s="11"/>
      <c r="E32" s="35"/>
      <c r="F32" s="36"/>
      <c r="G32" s="11"/>
      <c r="H32" s="23"/>
      <c r="I32" s="36"/>
      <c r="J32" s="12"/>
      <c r="K32" s="27"/>
      <c r="L32" s="36"/>
      <c r="M32" s="12"/>
      <c r="N32" s="51"/>
      <c r="O32" s="12"/>
    </row>
    <row r="33" spans="2:15" x14ac:dyDescent="0.25">
      <c r="B33" s="9" t="s">
        <v>123</v>
      </c>
      <c r="C33" s="13" t="s">
        <v>26</v>
      </c>
      <c r="D33" s="14" t="s">
        <v>58</v>
      </c>
      <c r="E33" s="33">
        <v>137</v>
      </c>
      <c r="F33" s="73">
        <f>29/137</f>
        <v>0.21167883211678831</v>
      </c>
      <c r="G33" s="15" t="s">
        <v>45</v>
      </c>
      <c r="H33" s="25" t="s">
        <v>45</v>
      </c>
      <c r="I33" s="34">
        <v>4</v>
      </c>
      <c r="J33" s="16"/>
      <c r="K33" s="29"/>
      <c r="L33" s="73">
        <f>3+(108/137)</f>
        <v>3.7883211678832116</v>
      </c>
      <c r="M33" s="16"/>
      <c r="N33" s="52"/>
      <c r="O33" s="16"/>
    </row>
    <row r="34" spans="2:15" x14ac:dyDescent="0.25">
      <c r="B34" s="9" t="s">
        <v>124</v>
      </c>
      <c r="C34" s="13" t="s">
        <v>27</v>
      </c>
      <c r="D34" s="14" t="s">
        <v>58</v>
      </c>
      <c r="E34" s="33">
        <v>29</v>
      </c>
      <c r="F34" s="73">
        <f>15/29</f>
        <v>0.51724137931034486</v>
      </c>
      <c r="G34" s="15" t="s">
        <v>45</v>
      </c>
      <c r="H34" s="25" t="s">
        <v>45</v>
      </c>
      <c r="I34" s="34">
        <v>4</v>
      </c>
      <c r="J34" s="16"/>
      <c r="K34" s="29"/>
      <c r="L34" s="73">
        <f>3+(14/29)</f>
        <v>3.4827586206896552</v>
      </c>
      <c r="M34" s="16"/>
      <c r="N34" s="52"/>
      <c r="O34" s="16"/>
    </row>
    <row r="35" spans="2:15" x14ac:dyDescent="0.25">
      <c r="B35" s="9" t="s">
        <v>125</v>
      </c>
      <c r="C35" s="13" t="s">
        <v>28</v>
      </c>
      <c r="D35" s="14" t="s">
        <v>58</v>
      </c>
      <c r="E35" s="33">
        <v>10</v>
      </c>
      <c r="F35" s="34">
        <f>10/10</f>
        <v>1</v>
      </c>
      <c r="G35" s="15" t="s">
        <v>45</v>
      </c>
      <c r="H35" s="25" t="s">
        <v>45</v>
      </c>
      <c r="I35" s="34">
        <v>4</v>
      </c>
      <c r="J35" s="16"/>
      <c r="K35" s="29"/>
      <c r="L35" s="34">
        <v>3</v>
      </c>
      <c r="M35" s="16"/>
      <c r="N35" s="52"/>
      <c r="O35" s="16"/>
    </row>
    <row r="36" spans="2:15" x14ac:dyDescent="0.25">
      <c r="B36" s="9" t="s">
        <v>126</v>
      </c>
      <c r="C36" s="13" t="s">
        <v>29</v>
      </c>
      <c r="D36" s="14" t="s">
        <v>58</v>
      </c>
      <c r="E36" s="33">
        <v>9</v>
      </c>
      <c r="F36" s="72">
        <f>(1/9)</f>
        <v>0.1111111111111111</v>
      </c>
      <c r="G36" s="15" t="s">
        <v>45</v>
      </c>
      <c r="H36" s="25" t="s">
        <v>45</v>
      </c>
      <c r="I36" s="34">
        <v>4</v>
      </c>
      <c r="J36" s="16"/>
      <c r="K36" s="29"/>
      <c r="L36" s="73">
        <f>3+(8/9)</f>
        <v>3.8888888888888888</v>
      </c>
      <c r="M36" s="16"/>
      <c r="N36" s="52"/>
      <c r="O36" s="16"/>
    </row>
    <row r="37" spans="2:15" x14ac:dyDescent="0.25">
      <c r="B37" s="10" t="s">
        <v>127</v>
      </c>
      <c r="C37" s="11" t="s">
        <v>30</v>
      </c>
      <c r="D37" s="11"/>
      <c r="E37" s="35"/>
      <c r="F37" s="36"/>
      <c r="G37" s="11"/>
      <c r="H37" s="23"/>
      <c r="I37" s="36"/>
      <c r="J37" s="12"/>
      <c r="K37" s="27"/>
      <c r="L37" s="36"/>
      <c r="M37" s="12"/>
      <c r="N37" s="51"/>
      <c r="O37" s="12"/>
    </row>
    <row r="38" spans="2:15" ht="18" customHeight="1" x14ac:dyDescent="0.25">
      <c r="B38" s="9" t="s">
        <v>128</v>
      </c>
      <c r="C38" s="18" t="s">
        <v>37</v>
      </c>
      <c r="D38" s="14" t="s">
        <v>58</v>
      </c>
      <c r="E38" s="33">
        <v>7</v>
      </c>
      <c r="F38" s="34">
        <v>0</v>
      </c>
      <c r="G38" s="15" t="s">
        <v>45</v>
      </c>
      <c r="H38" s="25" t="s">
        <v>45</v>
      </c>
      <c r="I38" s="34">
        <v>4</v>
      </c>
      <c r="J38" s="16"/>
      <c r="K38" s="29"/>
      <c r="L38" s="34">
        <f>3+(7/7)</f>
        <v>4</v>
      </c>
      <c r="M38" s="16"/>
      <c r="N38" s="52"/>
      <c r="O38" s="16"/>
    </row>
    <row r="39" spans="2:15" x14ac:dyDescent="0.25">
      <c r="B39" s="9" t="s">
        <v>129</v>
      </c>
      <c r="C39" s="18" t="s">
        <v>31</v>
      </c>
      <c r="D39" s="14" t="s">
        <v>58</v>
      </c>
      <c r="E39" s="33">
        <v>4</v>
      </c>
      <c r="F39" s="34">
        <v>0</v>
      </c>
      <c r="G39" s="15" t="s">
        <v>45</v>
      </c>
      <c r="H39" s="25" t="s">
        <v>45</v>
      </c>
      <c r="I39" s="34">
        <v>4</v>
      </c>
      <c r="J39" s="16"/>
      <c r="K39" s="29"/>
      <c r="L39" s="34">
        <f>3+(4/4)</f>
        <v>4</v>
      </c>
      <c r="M39" s="16"/>
      <c r="N39" s="52"/>
      <c r="O39" s="16"/>
    </row>
    <row r="40" spans="2:15" ht="15.75" customHeight="1" x14ac:dyDescent="0.25">
      <c r="B40" s="9" t="s">
        <v>130</v>
      </c>
      <c r="C40" s="18" t="s">
        <v>38</v>
      </c>
      <c r="D40" s="14" t="s">
        <v>58</v>
      </c>
      <c r="E40" s="33">
        <v>4</v>
      </c>
      <c r="F40" s="34">
        <v>0</v>
      </c>
      <c r="G40" s="15" t="s">
        <v>45</v>
      </c>
      <c r="H40" s="25" t="s">
        <v>45</v>
      </c>
      <c r="I40" s="34">
        <v>4</v>
      </c>
      <c r="J40" s="16"/>
      <c r="K40" s="29"/>
      <c r="L40" s="34">
        <f>3+(4/4)</f>
        <v>4</v>
      </c>
      <c r="M40" s="16"/>
      <c r="N40" s="52"/>
      <c r="O40" s="16"/>
    </row>
    <row r="41" spans="2:15" ht="16.5" customHeight="1" x14ac:dyDescent="0.25">
      <c r="B41" s="9" t="s">
        <v>131</v>
      </c>
      <c r="C41" s="18" t="s">
        <v>39</v>
      </c>
      <c r="D41" s="14" t="s">
        <v>58</v>
      </c>
      <c r="E41" s="33">
        <v>9</v>
      </c>
      <c r="F41" s="34">
        <v>0</v>
      </c>
      <c r="G41" s="15" t="s">
        <v>45</v>
      </c>
      <c r="H41" s="25" t="s">
        <v>45</v>
      </c>
      <c r="I41" s="34">
        <v>4</v>
      </c>
      <c r="J41" s="16"/>
      <c r="K41" s="29"/>
      <c r="L41" s="34">
        <f>3+(9/9)</f>
        <v>4</v>
      </c>
      <c r="M41" s="16"/>
      <c r="N41" s="52"/>
      <c r="O41" s="16"/>
    </row>
    <row r="42" spans="2:15" ht="14.25" customHeight="1" x14ac:dyDescent="0.25">
      <c r="B42" s="9" t="s">
        <v>132</v>
      </c>
      <c r="C42" s="18" t="s">
        <v>40</v>
      </c>
      <c r="D42" s="14" t="s">
        <v>58</v>
      </c>
      <c r="E42" s="33">
        <v>3</v>
      </c>
      <c r="F42" s="34">
        <v>0</v>
      </c>
      <c r="G42" s="15" t="s">
        <v>45</v>
      </c>
      <c r="H42" s="25" t="s">
        <v>45</v>
      </c>
      <c r="I42" s="34">
        <v>4</v>
      </c>
      <c r="J42" s="16"/>
      <c r="K42" s="29"/>
      <c r="L42" s="34">
        <f>3+(3/3)</f>
        <v>4</v>
      </c>
      <c r="M42" s="16"/>
      <c r="N42" s="52"/>
      <c r="O42" s="16"/>
    </row>
    <row r="43" spans="2:15" ht="15.75" customHeight="1" x14ac:dyDescent="0.25">
      <c r="B43" s="9" t="s">
        <v>133</v>
      </c>
      <c r="C43" s="18" t="s">
        <v>41</v>
      </c>
      <c r="D43" s="14" t="s">
        <v>58</v>
      </c>
      <c r="E43" s="33">
        <v>6</v>
      </c>
      <c r="F43" s="34">
        <v>0</v>
      </c>
      <c r="G43" s="15" t="s">
        <v>45</v>
      </c>
      <c r="H43" s="25" t="s">
        <v>45</v>
      </c>
      <c r="I43" s="34">
        <v>4</v>
      </c>
      <c r="J43" s="16"/>
      <c r="K43" s="29"/>
      <c r="L43" s="34">
        <f>3+(6/6)</f>
        <v>4</v>
      </c>
      <c r="M43" s="16"/>
      <c r="N43" s="52"/>
      <c r="O43" s="16"/>
    </row>
    <row r="44" spans="2:15" ht="17.25" customHeight="1" x14ac:dyDescent="0.25">
      <c r="B44" s="9" t="s">
        <v>134</v>
      </c>
      <c r="C44" s="18" t="s">
        <v>32</v>
      </c>
      <c r="D44" s="14" t="s">
        <v>58</v>
      </c>
      <c r="E44" s="33">
        <v>5</v>
      </c>
      <c r="F44" s="34">
        <v>0</v>
      </c>
      <c r="G44" s="15" t="s">
        <v>45</v>
      </c>
      <c r="H44" s="25" t="s">
        <v>45</v>
      </c>
      <c r="I44" s="34">
        <v>4</v>
      </c>
      <c r="J44" s="16"/>
      <c r="K44" s="29"/>
      <c r="L44" s="34">
        <f>3+(5/5)</f>
        <v>4</v>
      </c>
      <c r="M44" s="16"/>
      <c r="N44" s="52"/>
      <c r="O44" s="16"/>
    </row>
    <row r="45" spans="2:15" x14ac:dyDescent="0.25">
      <c r="B45" s="10" t="s">
        <v>135</v>
      </c>
      <c r="C45" s="11" t="s">
        <v>46</v>
      </c>
      <c r="D45" s="11"/>
      <c r="E45" s="35"/>
      <c r="F45" s="37"/>
      <c r="G45" s="11"/>
      <c r="H45" s="23"/>
      <c r="I45" s="37"/>
      <c r="J45" s="12"/>
      <c r="K45" s="27"/>
      <c r="L45" s="37"/>
      <c r="M45" s="12"/>
      <c r="N45" s="51"/>
      <c r="O45" s="12"/>
    </row>
    <row r="46" spans="2:15" ht="25.5" x14ac:dyDescent="0.25">
      <c r="B46" s="9" t="s">
        <v>136</v>
      </c>
      <c r="C46" s="13" t="s">
        <v>48</v>
      </c>
      <c r="D46" s="14" t="s">
        <v>58</v>
      </c>
      <c r="E46" s="33">
        <v>1</v>
      </c>
      <c r="F46" s="34">
        <v>0</v>
      </c>
      <c r="G46" s="19" t="s">
        <v>45</v>
      </c>
      <c r="H46" s="26" t="s">
        <v>45</v>
      </c>
      <c r="I46" s="34">
        <v>4</v>
      </c>
      <c r="J46" s="16"/>
      <c r="K46" s="29"/>
      <c r="L46" s="34">
        <v>4</v>
      </c>
      <c r="M46" s="16"/>
      <c r="N46" s="52"/>
      <c r="O46" s="16"/>
    </row>
    <row r="47" spans="2:15" ht="25.5" x14ac:dyDescent="0.25">
      <c r="B47" s="9" t="s">
        <v>137</v>
      </c>
      <c r="C47" s="13" t="s">
        <v>47</v>
      </c>
      <c r="D47" s="14" t="s">
        <v>58</v>
      </c>
      <c r="E47" s="33">
        <v>1</v>
      </c>
      <c r="F47" s="34">
        <v>0</v>
      </c>
      <c r="G47" s="19" t="s">
        <v>45</v>
      </c>
      <c r="H47" s="26" t="s">
        <v>45</v>
      </c>
      <c r="I47" s="34">
        <v>4</v>
      </c>
      <c r="J47" s="16"/>
      <c r="K47" s="29"/>
      <c r="L47" s="34">
        <v>4</v>
      </c>
      <c r="M47" s="16"/>
      <c r="N47" s="52"/>
      <c r="O47" s="16"/>
    </row>
    <row r="48" spans="2:15" x14ac:dyDescent="0.25">
      <c r="B48" s="22">
        <v>2</v>
      </c>
      <c r="C48" s="8" t="s">
        <v>100</v>
      </c>
      <c r="D48" s="11"/>
      <c r="E48" s="35"/>
      <c r="F48" s="36"/>
      <c r="G48" s="11"/>
      <c r="H48" s="27"/>
      <c r="I48" s="28"/>
      <c r="J48" s="11"/>
      <c r="K48" s="27"/>
      <c r="L48" s="28"/>
      <c r="M48" s="12"/>
      <c r="N48" s="51"/>
      <c r="O48" s="12"/>
    </row>
    <row r="49" spans="2:15" x14ac:dyDescent="0.25">
      <c r="B49" s="22" t="s">
        <v>53</v>
      </c>
      <c r="C49" s="11" t="s">
        <v>0</v>
      </c>
      <c r="D49" s="11"/>
      <c r="E49" s="35"/>
      <c r="F49" s="36"/>
      <c r="G49" s="11"/>
      <c r="H49" s="23"/>
      <c r="I49" s="28"/>
      <c r="J49" s="12"/>
      <c r="K49" s="27"/>
      <c r="L49" s="28"/>
      <c r="M49" s="12"/>
      <c r="N49" s="51"/>
      <c r="O49" s="12"/>
    </row>
    <row r="50" spans="2:15" x14ac:dyDescent="0.25">
      <c r="B50" s="9" t="s">
        <v>138</v>
      </c>
      <c r="C50" s="13" t="s">
        <v>62</v>
      </c>
      <c r="D50" s="14" t="s">
        <v>58</v>
      </c>
      <c r="E50" s="33">
        <v>1</v>
      </c>
      <c r="F50" s="34">
        <v>0</v>
      </c>
      <c r="G50" s="15" t="s">
        <v>45</v>
      </c>
      <c r="H50" s="25" t="s">
        <v>45</v>
      </c>
      <c r="I50" s="34">
        <v>4</v>
      </c>
      <c r="J50" s="16"/>
      <c r="K50" s="29"/>
      <c r="L50" s="34">
        <f>3+(1/1)</f>
        <v>4</v>
      </c>
      <c r="M50" s="16"/>
      <c r="N50" s="52"/>
      <c r="O50" s="16"/>
    </row>
    <row r="51" spans="2:15" x14ac:dyDescent="0.25">
      <c r="B51" s="9" t="s">
        <v>139</v>
      </c>
      <c r="C51" s="13" t="s">
        <v>63</v>
      </c>
      <c r="D51" s="14" t="s">
        <v>58</v>
      </c>
      <c r="E51" s="33">
        <v>1</v>
      </c>
      <c r="F51" s="34">
        <v>0</v>
      </c>
      <c r="G51" s="15" t="s">
        <v>45</v>
      </c>
      <c r="H51" s="25" t="s">
        <v>45</v>
      </c>
      <c r="I51" s="34">
        <v>4</v>
      </c>
      <c r="J51" s="16"/>
      <c r="K51" s="29"/>
      <c r="L51" s="34">
        <f>3+(1/1)</f>
        <v>4</v>
      </c>
      <c r="M51" s="16"/>
      <c r="N51" s="52"/>
      <c r="O51" s="16"/>
    </row>
    <row r="52" spans="2:15" x14ac:dyDescent="0.25">
      <c r="B52" s="10" t="s">
        <v>54</v>
      </c>
      <c r="C52" s="11" t="s">
        <v>9</v>
      </c>
      <c r="D52" s="11"/>
      <c r="E52" s="35"/>
      <c r="F52" s="36"/>
      <c r="G52" s="11"/>
      <c r="H52" s="23"/>
      <c r="I52" s="36"/>
      <c r="J52" s="12"/>
      <c r="K52" s="27"/>
      <c r="L52" s="36"/>
      <c r="M52" s="12"/>
      <c r="N52" s="51"/>
      <c r="O52" s="12"/>
    </row>
    <row r="53" spans="2:15" x14ac:dyDescent="0.25">
      <c r="B53" s="9" t="s">
        <v>140</v>
      </c>
      <c r="C53" s="13" t="s">
        <v>64</v>
      </c>
      <c r="D53" s="14" t="s">
        <v>58</v>
      </c>
      <c r="E53" s="33">
        <v>4</v>
      </c>
      <c r="F53" s="34">
        <v>0</v>
      </c>
      <c r="G53" s="15" t="s">
        <v>45</v>
      </c>
      <c r="H53" s="25" t="s">
        <v>45</v>
      </c>
      <c r="I53" s="34">
        <v>4</v>
      </c>
      <c r="J53" s="16"/>
      <c r="K53" s="29"/>
      <c r="L53" s="34">
        <f>3+(4/4)</f>
        <v>4</v>
      </c>
      <c r="M53" s="16"/>
      <c r="N53" s="52"/>
      <c r="O53" s="16"/>
    </row>
    <row r="54" spans="2:15" x14ac:dyDescent="0.25">
      <c r="B54" s="10" t="s">
        <v>55</v>
      </c>
      <c r="C54" s="11" t="s">
        <v>25</v>
      </c>
      <c r="D54" s="11"/>
      <c r="E54" s="35"/>
      <c r="F54" s="36"/>
      <c r="G54" s="11"/>
      <c r="H54" s="23"/>
      <c r="I54" s="36"/>
      <c r="J54" s="12"/>
      <c r="K54" s="27"/>
      <c r="L54" s="36"/>
      <c r="M54" s="12"/>
      <c r="N54" s="51"/>
      <c r="O54" s="12"/>
    </row>
    <row r="55" spans="2:15" x14ac:dyDescent="0.25">
      <c r="B55" s="9" t="s">
        <v>141</v>
      </c>
      <c r="C55" s="13" t="s">
        <v>65</v>
      </c>
      <c r="D55" s="14" t="s">
        <v>58</v>
      </c>
      <c r="E55" s="33">
        <v>18</v>
      </c>
      <c r="F55" s="34">
        <v>0</v>
      </c>
      <c r="G55" s="15" t="s">
        <v>45</v>
      </c>
      <c r="H55" s="25" t="s">
        <v>45</v>
      </c>
      <c r="I55" s="34">
        <v>4</v>
      </c>
      <c r="J55" s="16"/>
      <c r="K55" s="29"/>
      <c r="L55" s="34">
        <f>3+(18/18)</f>
        <v>4</v>
      </c>
      <c r="M55" s="16"/>
      <c r="N55" s="52"/>
      <c r="O55" s="16"/>
    </row>
    <row r="56" spans="2:15" x14ac:dyDescent="0.25">
      <c r="B56" s="9" t="s">
        <v>142</v>
      </c>
      <c r="C56" s="13" t="s">
        <v>66</v>
      </c>
      <c r="D56" s="14" t="s">
        <v>58</v>
      </c>
      <c r="E56" s="33">
        <v>1</v>
      </c>
      <c r="F56" s="34">
        <v>0</v>
      </c>
      <c r="G56" s="15" t="s">
        <v>45</v>
      </c>
      <c r="H56" s="25" t="s">
        <v>45</v>
      </c>
      <c r="I56" s="34">
        <v>4</v>
      </c>
      <c r="J56" s="16"/>
      <c r="K56" s="29"/>
      <c r="L56" s="34">
        <f>3+(1/1)</f>
        <v>4</v>
      </c>
      <c r="M56" s="16"/>
      <c r="N56" s="52"/>
      <c r="O56" s="16"/>
    </row>
    <row r="57" spans="2:15" x14ac:dyDescent="0.25">
      <c r="B57" s="9" t="s">
        <v>143</v>
      </c>
      <c r="C57" s="13" t="s">
        <v>67</v>
      </c>
      <c r="D57" s="14" t="s">
        <v>58</v>
      </c>
      <c r="E57" s="33">
        <v>1</v>
      </c>
      <c r="F57" s="34">
        <v>0</v>
      </c>
      <c r="G57" s="15" t="s">
        <v>45</v>
      </c>
      <c r="H57" s="25" t="s">
        <v>45</v>
      </c>
      <c r="I57" s="34">
        <v>4</v>
      </c>
      <c r="J57" s="16"/>
      <c r="K57" s="29"/>
      <c r="L57" s="34">
        <f>3+(1/1)</f>
        <v>4</v>
      </c>
      <c r="M57" s="16"/>
      <c r="N57" s="52"/>
      <c r="O57" s="16"/>
    </row>
    <row r="58" spans="2:15" x14ac:dyDescent="0.25">
      <c r="B58" s="10" t="s">
        <v>144</v>
      </c>
      <c r="C58" s="11" t="s">
        <v>68</v>
      </c>
      <c r="D58" s="11"/>
      <c r="E58" s="35"/>
      <c r="F58" s="36"/>
      <c r="G58" s="11"/>
      <c r="H58" s="23"/>
      <c r="I58" s="36"/>
      <c r="J58" s="12"/>
      <c r="K58" s="27"/>
      <c r="L58" s="36"/>
      <c r="M58" s="12"/>
      <c r="N58" s="51"/>
      <c r="O58" s="12"/>
    </row>
    <row r="59" spans="2:15" x14ac:dyDescent="0.25">
      <c r="B59" s="9" t="s">
        <v>145</v>
      </c>
      <c r="C59" s="13" t="s">
        <v>69</v>
      </c>
      <c r="D59" s="14" t="s">
        <v>58</v>
      </c>
      <c r="E59" s="33">
        <v>1</v>
      </c>
      <c r="F59" s="34">
        <v>0</v>
      </c>
      <c r="G59" s="15" t="s">
        <v>45</v>
      </c>
      <c r="H59" s="25" t="s">
        <v>45</v>
      </c>
      <c r="I59" s="34">
        <v>4</v>
      </c>
      <c r="J59" s="16"/>
      <c r="K59" s="29"/>
      <c r="L59" s="34">
        <f>3+(1/1)</f>
        <v>4</v>
      </c>
      <c r="M59" s="16"/>
      <c r="N59" s="52"/>
      <c r="O59" s="55"/>
    </row>
    <row r="60" spans="2:15" x14ac:dyDescent="0.25">
      <c r="B60" s="101" t="s">
        <v>43</v>
      </c>
      <c r="C60" s="102"/>
      <c r="D60" s="102"/>
      <c r="E60" s="102"/>
      <c r="F60" s="102"/>
      <c r="G60" s="103"/>
      <c r="H60" s="78" t="s">
        <v>45</v>
      </c>
      <c r="K60" s="78" t="s">
        <v>45</v>
      </c>
      <c r="N60" s="81" t="s">
        <v>45</v>
      </c>
      <c r="O60" s="81" t="s">
        <v>45</v>
      </c>
    </row>
    <row r="61" spans="2:15" x14ac:dyDescent="0.25">
      <c r="B61" s="88" t="s">
        <v>42</v>
      </c>
      <c r="C61" s="89"/>
      <c r="D61" s="89"/>
      <c r="E61" s="89"/>
      <c r="F61" s="89"/>
      <c r="G61" s="90"/>
      <c r="H61" s="78" t="s">
        <v>45</v>
      </c>
      <c r="K61" s="78" t="s">
        <v>45</v>
      </c>
      <c r="N61" s="81" t="s">
        <v>45</v>
      </c>
      <c r="O61" s="81" t="s">
        <v>45</v>
      </c>
    </row>
    <row r="62" spans="2:15" x14ac:dyDescent="0.25">
      <c r="B62" s="85" t="s">
        <v>152</v>
      </c>
      <c r="C62" s="86"/>
      <c r="D62" s="86"/>
      <c r="E62" s="86"/>
      <c r="F62" s="86"/>
      <c r="G62" s="87"/>
      <c r="H62" s="80" t="s">
        <v>45</v>
      </c>
      <c r="K62" s="78" t="s">
        <v>45</v>
      </c>
      <c r="N62" s="81" t="s">
        <v>45</v>
      </c>
      <c r="O62" s="81" t="s">
        <v>45</v>
      </c>
    </row>
    <row r="63" spans="2:15" x14ac:dyDescent="0.25">
      <c r="B63" s="88" t="s">
        <v>151</v>
      </c>
      <c r="C63" s="89"/>
      <c r="D63" s="89"/>
      <c r="E63" s="89"/>
      <c r="F63" s="89"/>
      <c r="G63" s="90"/>
      <c r="H63" s="43">
        <v>7267614.6100000003</v>
      </c>
      <c r="K63" s="42">
        <v>256761581.01531801</v>
      </c>
      <c r="N63" s="53">
        <v>238927924.09975699</v>
      </c>
      <c r="O63" s="56">
        <f>SUM(H63+K63+N63)</f>
        <v>502957119.72507501</v>
      </c>
    </row>
    <row r="64" spans="2:15" ht="15" customHeight="1" thickBot="1" x14ac:dyDescent="0.3">
      <c r="B64" s="88" t="s">
        <v>57</v>
      </c>
      <c r="C64" s="89"/>
      <c r="D64" s="89"/>
      <c r="E64" s="89"/>
      <c r="F64" s="89"/>
      <c r="G64" s="90"/>
      <c r="H64" s="80" t="s">
        <v>45</v>
      </c>
      <c r="K64" s="79" t="s">
        <v>45</v>
      </c>
      <c r="N64" s="82" t="s">
        <v>45</v>
      </c>
      <c r="O64" s="83" t="s">
        <v>45</v>
      </c>
    </row>
    <row r="67" spans="1:11" x14ac:dyDescent="0.25">
      <c r="A67" s="84"/>
      <c r="B67" s="84"/>
      <c r="C67" s="84"/>
      <c r="D67" s="84"/>
      <c r="E67" s="84"/>
      <c r="F67" s="84"/>
      <c r="G67" s="84"/>
      <c r="K67" s="77"/>
    </row>
  </sheetData>
  <mergeCells count="16">
    <mergeCell ref="A67:G67"/>
    <mergeCell ref="B62:G62"/>
    <mergeCell ref="B63:G63"/>
    <mergeCell ref="B64:G64"/>
    <mergeCell ref="I2:N3"/>
    <mergeCell ref="B2:H2"/>
    <mergeCell ref="B3:H3"/>
    <mergeCell ref="B61:G61"/>
    <mergeCell ref="B60:G60"/>
    <mergeCell ref="B4:B5"/>
    <mergeCell ref="C4:C5"/>
    <mergeCell ref="D4:D5"/>
    <mergeCell ref="E4:E5"/>
    <mergeCell ref="F4:H4"/>
    <mergeCell ref="I4:K4"/>
    <mergeCell ref="L4:N4"/>
  </mergeCells>
  <pageMargins left="0.7" right="0.7" top="0.75" bottom="0.75" header="0.3" footer="0.3"/>
  <pageSetup paperSize="120" scale="76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P52"/>
  <sheetViews>
    <sheetView tabSelected="1" topLeftCell="A36" workbookViewId="0">
      <selection activeCell="G52" sqref="G52"/>
    </sheetView>
  </sheetViews>
  <sheetFormatPr baseColWidth="10" defaultRowHeight="15" x14ac:dyDescent="0.25"/>
  <cols>
    <col min="3" max="3" width="41.42578125" customWidth="1"/>
    <col min="4" max="4" width="16.7109375" customWidth="1"/>
    <col min="6" max="6" width="15.42578125" customWidth="1"/>
    <col min="8" max="8" width="20.42578125" customWidth="1"/>
    <col min="12" max="12" width="19.85546875" customWidth="1"/>
    <col min="16" max="16" width="19.5703125" customWidth="1"/>
  </cols>
  <sheetData>
    <row r="2" spans="2:16" ht="15.75" thickBot="1" x14ac:dyDescent="0.3"/>
    <row r="3" spans="2:16" ht="70.5" customHeight="1" thickBot="1" x14ac:dyDescent="0.3">
      <c r="B3" s="125" t="s">
        <v>174</v>
      </c>
      <c r="C3" s="126"/>
      <c r="D3" s="126"/>
      <c r="E3" s="126"/>
      <c r="F3" s="126"/>
      <c r="G3" s="126"/>
      <c r="H3" s="127"/>
    </row>
    <row r="4" spans="2:16" ht="45.75" customHeight="1" x14ac:dyDescent="0.25">
      <c r="B4" s="128" t="s">
        <v>60</v>
      </c>
      <c r="C4" s="130" t="s">
        <v>61</v>
      </c>
      <c r="D4" s="123" t="s">
        <v>148</v>
      </c>
      <c r="E4" s="132" t="s">
        <v>70</v>
      </c>
      <c r="F4" s="118" t="s">
        <v>154</v>
      </c>
      <c r="G4" s="119"/>
      <c r="H4" s="120"/>
      <c r="I4" s="112" t="s">
        <v>155</v>
      </c>
      <c r="J4" s="113"/>
      <c r="K4" s="113"/>
      <c r="L4" s="114"/>
      <c r="M4" s="112" t="s">
        <v>156</v>
      </c>
      <c r="N4" s="113"/>
      <c r="O4" s="113"/>
      <c r="P4" s="114"/>
    </row>
    <row r="5" spans="2:16" ht="23.25" thickBot="1" x14ac:dyDescent="0.3">
      <c r="B5" s="129"/>
      <c r="C5" s="131"/>
      <c r="D5" s="124"/>
      <c r="E5" s="133"/>
      <c r="F5" s="46" t="s">
        <v>153</v>
      </c>
      <c r="G5" s="47" t="s">
        <v>71</v>
      </c>
      <c r="H5" s="48" t="s">
        <v>72</v>
      </c>
      <c r="I5" s="49" t="s">
        <v>70</v>
      </c>
      <c r="J5" s="46" t="s">
        <v>153</v>
      </c>
      <c r="K5" s="47" t="s">
        <v>71</v>
      </c>
      <c r="L5" s="48" t="s">
        <v>72</v>
      </c>
      <c r="M5" s="49" t="s">
        <v>70</v>
      </c>
      <c r="N5" s="46" t="s">
        <v>153</v>
      </c>
      <c r="O5" s="47" t="s">
        <v>71</v>
      </c>
      <c r="P5" s="48" t="s">
        <v>72</v>
      </c>
    </row>
    <row r="6" spans="2:16" ht="45" x14ac:dyDescent="0.25">
      <c r="B6" s="31">
        <v>1</v>
      </c>
      <c r="C6" s="66" t="s">
        <v>158</v>
      </c>
      <c r="D6" s="7"/>
      <c r="E6" s="32">
        <v>1</v>
      </c>
      <c r="F6" s="38"/>
      <c r="G6" s="6"/>
      <c r="H6" s="39"/>
      <c r="I6" s="31">
        <v>1</v>
      </c>
      <c r="J6" s="3"/>
      <c r="K6" s="3"/>
      <c r="L6" s="4"/>
      <c r="M6" s="31">
        <v>1</v>
      </c>
      <c r="N6" s="3"/>
      <c r="O6" s="3"/>
      <c r="P6" s="4"/>
    </row>
    <row r="7" spans="2:16" ht="33.75" x14ac:dyDescent="0.25">
      <c r="B7" s="31">
        <v>2</v>
      </c>
      <c r="C7" s="7" t="s">
        <v>73</v>
      </c>
      <c r="D7" s="7"/>
      <c r="E7" s="32">
        <v>1</v>
      </c>
      <c r="F7" s="40"/>
      <c r="G7" s="6"/>
      <c r="H7" s="39"/>
      <c r="I7" s="31">
        <v>1</v>
      </c>
      <c r="J7" s="3"/>
      <c r="K7" s="3"/>
      <c r="L7" s="4"/>
      <c r="M7" s="31">
        <v>1</v>
      </c>
      <c r="N7" s="3"/>
      <c r="O7" s="3"/>
      <c r="P7" s="4"/>
    </row>
    <row r="8" spans="2:16" ht="33.75" x14ac:dyDescent="0.25">
      <c r="B8" s="31">
        <v>3</v>
      </c>
      <c r="C8" s="7" t="s">
        <v>74</v>
      </c>
      <c r="D8" s="7"/>
      <c r="E8" s="32">
        <v>1</v>
      </c>
      <c r="F8" s="38"/>
      <c r="G8" s="6"/>
      <c r="H8" s="39"/>
      <c r="I8" s="31">
        <v>1</v>
      </c>
      <c r="J8" s="3"/>
      <c r="K8" s="3"/>
      <c r="L8" s="4"/>
      <c r="M8" s="31">
        <v>1</v>
      </c>
      <c r="N8" s="3"/>
      <c r="O8" s="3"/>
      <c r="P8" s="4"/>
    </row>
    <row r="9" spans="2:16" ht="33.75" x14ac:dyDescent="0.25">
      <c r="B9" s="31">
        <v>4</v>
      </c>
      <c r="C9" s="7" t="s">
        <v>75</v>
      </c>
      <c r="D9" s="7"/>
      <c r="E9" s="32">
        <v>1</v>
      </c>
      <c r="F9" s="38"/>
      <c r="G9" s="6"/>
      <c r="H9" s="39"/>
      <c r="I9" s="31">
        <v>1</v>
      </c>
      <c r="J9" s="3"/>
      <c r="K9" s="3"/>
      <c r="L9" s="4"/>
      <c r="M9" s="31">
        <v>1</v>
      </c>
      <c r="N9" s="3"/>
      <c r="O9" s="3"/>
      <c r="P9" s="4"/>
    </row>
    <row r="10" spans="2:16" ht="33.75" x14ac:dyDescent="0.25">
      <c r="B10" s="31">
        <v>5</v>
      </c>
      <c r="C10" s="7" t="s">
        <v>76</v>
      </c>
      <c r="D10" s="7"/>
      <c r="E10" s="32">
        <v>1</v>
      </c>
      <c r="F10" s="38"/>
      <c r="G10" s="6"/>
      <c r="H10" s="39"/>
      <c r="I10" s="31">
        <v>1</v>
      </c>
      <c r="J10" s="3"/>
      <c r="K10" s="3"/>
      <c r="L10" s="4"/>
      <c r="M10" s="31">
        <v>1</v>
      </c>
      <c r="N10" s="3"/>
      <c r="O10" s="3"/>
      <c r="P10" s="4"/>
    </row>
    <row r="11" spans="2:16" ht="33.75" x14ac:dyDescent="0.25">
      <c r="B11" s="31">
        <v>6</v>
      </c>
      <c r="C11" s="7" t="s">
        <v>77</v>
      </c>
      <c r="D11" s="7"/>
      <c r="E11" s="32">
        <v>1</v>
      </c>
      <c r="F11" s="38"/>
      <c r="G11" s="6"/>
      <c r="H11" s="39"/>
      <c r="I11" s="31">
        <v>1</v>
      </c>
      <c r="J11" s="3"/>
      <c r="K11" s="3"/>
      <c r="L11" s="4"/>
      <c r="M11" s="31">
        <v>1</v>
      </c>
      <c r="N11" s="3"/>
      <c r="O11" s="3"/>
      <c r="P11" s="4"/>
    </row>
    <row r="12" spans="2:16" ht="22.5" x14ac:dyDescent="0.25">
      <c r="B12" s="31">
        <v>7</v>
      </c>
      <c r="C12" s="7" t="s">
        <v>78</v>
      </c>
      <c r="D12" s="7"/>
      <c r="E12" s="32">
        <v>1</v>
      </c>
      <c r="F12" s="38"/>
      <c r="G12" s="6"/>
      <c r="H12" s="39"/>
      <c r="I12" s="31">
        <v>1</v>
      </c>
      <c r="J12" s="3"/>
      <c r="K12" s="3"/>
      <c r="L12" s="4"/>
      <c r="M12" s="31">
        <v>1</v>
      </c>
      <c r="N12" s="3"/>
      <c r="O12" s="3"/>
      <c r="P12" s="4"/>
    </row>
    <row r="13" spans="2:16" ht="22.5" x14ac:dyDescent="0.25">
      <c r="B13" s="31">
        <v>8</v>
      </c>
      <c r="C13" s="7" t="s">
        <v>79</v>
      </c>
      <c r="D13" s="7"/>
      <c r="E13" s="32">
        <v>1</v>
      </c>
      <c r="F13" s="38"/>
      <c r="G13" s="6"/>
      <c r="H13" s="39"/>
      <c r="I13" s="31">
        <v>1</v>
      </c>
      <c r="J13" s="3"/>
      <c r="K13" s="3"/>
      <c r="L13" s="4"/>
      <c r="M13" s="31">
        <v>1</v>
      </c>
      <c r="N13" s="3"/>
      <c r="O13" s="3"/>
      <c r="P13" s="4"/>
    </row>
    <row r="14" spans="2:16" ht="22.5" x14ac:dyDescent="0.25">
      <c r="B14" s="31">
        <v>9</v>
      </c>
      <c r="C14" s="7" t="s">
        <v>80</v>
      </c>
      <c r="D14" s="7"/>
      <c r="E14" s="32">
        <v>1</v>
      </c>
      <c r="F14" s="38"/>
      <c r="G14" s="6"/>
      <c r="H14" s="39"/>
      <c r="I14" s="31">
        <v>1</v>
      </c>
      <c r="J14" s="3"/>
      <c r="K14" s="3"/>
      <c r="L14" s="4"/>
      <c r="M14" s="31">
        <v>1</v>
      </c>
      <c r="N14" s="3"/>
      <c r="O14" s="3"/>
      <c r="P14" s="4"/>
    </row>
    <row r="15" spans="2:16" ht="22.5" x14ac:dyDescent="0.25">
      <c r="B15" s="31">
        <v>10</v>
      </c>
      <c r="C15" s="7" t="s">
        <v>81</v>
      </c>
      <c r="D15" s="7"/>
      <c r="E15" s="32">
        <v>1</v>
      </c>
      <c r="F15" s="38"/>
      <c r="G15" s="6"/>
      <c r="H15" s="39"/>
      <c r="I15" s="31">
        <v>1</v>
      </c>
      <c r="J15" s="3"/>
      <c r="K15" s="3"/>
      <c r="L15" s="4"/>
      <c r="M15" s="31">
        <v>1</v>
      </c>
      <c r="N15" s="3"/>
      <c r="O15" s="3"/>
      <c r="P15" s="4"/>
    </row>
    <row r="16" spans="2:16" ht="22.5" x14ac:dyDescent="0.25">
      <c r="B16" s="31">
        <v>11</v>
      </c>
      <c r="C16" s="7" t="s">
        <v>82</v>
      </c>
      <c r="D16" s="7"/>
      <c r="E16" s="32">
        <v>1</v>
      </c>
      <c r="F16" s="38"/>
      <c r="G16" s="6"/>
      <c r="H16" s="39"/>
      <c r="I16" s="31">
        <v>1</v>
      </c>
      <c r="J16" s="3"/>
      <c r="K16" s="3"/>
      <c r="L16" s="4"/>
      <c r="M16" s="31">
        <v>1</v>
      </c>
      <c r="N16" s="3"/>
      <c r="O16" s="3"/>
      <c r="P16" s="4"/>
    </row>
    <row r="17" spans="2:16" ht="22.5" x14ac:dyDescent="0.25">
      <c r="B17" s="31">
        <v>12</v>
      </c>
      <c r="C17" s="7" t="s">
        <v>83</v>
      </c>
      <c r="D17" s="7"/>
      <c r="E17" s="32">
        <v>1</v>
      </c>
      <c r="F17" s="38"/>
      <c r="G17" s="6"/>
      <c r="H17" s="39"/>
      <c r="I17" s="31">
        <v>1</v>
      </c>
      <c r="J17" s="3"/>
      <c r="K17" s="3"/>
      <c r="L17" s="4"/>
      <c r="M17" s="31">
        <v>1</v>
      </c>
      <c r="N17" s="3"/>
      <c r="O17" s="3"/>
      <c r="P17" s="4"/>
    </row>
    <row r="18" spans="2:16" ht="22.5" x14ac:dyDescent="0.25">
      <c r="B18" s="31">
        <v>13</v>
      </c>
      <c r="C18" s="7" t="s">
        <v>84</v>
      </c>
      <c r="D18" s="7"/>
      <c r="E18" s="32">
        <v>1</v>
      </c>
      <c r="F18" s="38"/>
      <c r="G18" s="6"/>
      <c r="H18" s="39"/>
      <c r="I18" s="31">
        <v>1</v>
      </c>
      <c r="J18" s="3"/>
      <c r="K18" s="3"/>
      <c r="L18" s="4"/>
      <c r="M18" s="31">
        <v>1</v>
      </c>
      <c r="N18" s="3"/>
      <c r="O18" s="3"/>
      <c r="P18" s="4"/>
    </row>
    <row r="19" spans="2:16" ht="22.5" x14ac:dyDescent="0.25">
      <c r="B19" s="31">
        <v>14</v>
      </c>
      <c r="C19" s="7" t="s">
        <v>85</v>
      </c>
      <c r="D19" s="7"/>
      <c r="E19" s="32">
        <v>1</v>
      </c>
      <c r="F19" s="38"/>
      <c r="G19" s="6"/>
      <c r="H19" s="39"/>
      <c r="I19" s="31">
        <v>1</v>
      </c>
      <c r="J19" s="3"/>
      <c r="K19" s="3"/>
      <c r="L19" s="4"/>
      <c r="M19" s="31">
        <v>1</v>
      </c>
      <c r="N19" s="3"/>
      <c r="O19" s="3"/>
      <c r="P19" s="4"/>
    </row>
    <row r="20" spans="2:16" ht="22.5" x14ac:dyDescent="0.25">
      <c r="B20" s="31">
        <v>15</v>
      </c>
      <c r="C20" s="7" t="s">
        <v>86</v>
      </c>
      <c r="D20" s="7"/>
      <c r="E20" s="32">
        <v>1</v>
      </c>
      <c r="F20" s="38"/>
      <c r="G20" s="6"/>
      <c r="H20" s="39"/>
      <c r="I20" s="31">
        <v>1</v>
      </c>
      <c r="J20" s="3"/>
      <c r="K20" s="3"/>
      <c r="L20" s="4"/>
      <c r="M20" s="31">
        <v>1</v>
      </c>
      <c r="N20" s="3"/>
      <c r="O20" s="3"/>
      <c r="P20" s="4"/>
    </row>
    <row r="21" spans="2:16" ht="22.5" x14ac:dyDescent="0.25">
      <c r="B21" s="31">
        <v>16</v>
      </c>
      <c r="C21" s="7" t="s">
        <v>87</v>
      </c>
      <c r="D21" s="7"/>
      <c r="E21" s="32">
        <v>1</v>
      </c>
      <c r="F21" s="38"/>
      <c r="G21" s="6"/>
      <c r="H21" s="39"/>
      <c r="I21" s="31">
        <v>1</v>
      </c>
      <c r="J21" s="3"/>
      <c r="K21" s="3"/>
      <c r="L21" s="4"/>
      <c r="M21" s="31">
        <v>1</v>
      </c>
      <c r="N21" s="3"/>
      <c r="O21" s="3"/>
      <c r="P21" s="4"/>
    </row>
    <row r="22" spans="2:16" ht="22.5" x14ac:dyDescent="0.25">
      <c r="B22" s="31">
        <v>17</v>
      </c>
      <c r="C22" s="7" t="s">
        <v>88</v>
      </c>
      <c r="D22" s="7"/>
      <c r="E22" s="32">
        <v>1</v>
      </c>
      <c r="F22" s="38"/>
      <c r="G22" s="6"/>
      <c r="H22" s="39"/>
      <c r="I22" s="31">
        <v>1</v>
      </c>
      <c r="J22" s="3"/>
      <c r="K22" s="3"/>
      <c r="L22" s="4"/>
      <c r="M22" s="31">
        <v>1</v>
      </c>
      <c r="N22" s="3"/>
      <c r="O22" s="3"/>
      <c r="P22" s="4"/>
    </row>
    <row r="23" spans="2:16" ht="22.5" x14ac:dyDescent="0.25">
      <c r="B23" s="31">
        <v>18</v>
      </c>
      <c r="C23" s="7" t="s">
        <v>89</v>
      </c>
      <c r="D23" s="7"/>
      <c r="E23" s="32">
        <v>1</v>
      </c>
      <c r="F23" s="38"/>
      <c r="G23" s="6"/>
      <c r="H23" s="39"/>
      <c r="I23" s="31">
        <v>1</v>
      </c>
      <c r="J23" s="3"/>
      <c r="K23" s="3"/>
      <c r="L23" s="4"/>
      <c r="M23" s="31">
        <v>1</v>
      </c>
      <c r="N23" s="3"/>
      <c r="O23" s="3"/>
      <c r="P23" s="4"/>
    </row>
    <row r="24" spans="2:16" ht="22.5" x14ac:dyDescent="0.25">
      <c r="B24" s="31">
        <v>19</v>
      </c>
      <c r="C24" s="7" t="s">
        <v>90</v>
      </c>
      <c r="D24" s="7"/>
      <c r="E24" s="32">
        <v>1</v>
      </c>
      <c r="F24" s="38"/>
      <c r="G24" s="6"/>
      <c r="H24" s="39"/>
      <c r="I24" s="31">
        <v>1</v>
      </c>
      <c r="J24" s="3"/>
      <c r="K24" s="3"/>
      <c r="L24" s="4"/>
      <c r="M24" s="31">
        <v>1</v>
      </c>
      <c r="N24" s="3"/>
      <c r="O24" s="3"/>
      <c r="P24" s="4"/>
    </row>
    <row r="25" spans="2:16" ht="22.5" x14ac:dyDescent="0.25">
      <c r="B25" s="31">
        <v>20</v>
      </c>
      <c r="C25" s="7" t="s">
        <v>91</v>
      </c>
      <c r="D25" s="7"/>
      <c r="E25" s="32">
        <v>1</v>
      </c>
      <c r="F25" s="38"/>
      <c r="G25" s="6"/>
      <c r="H25" s="39"/>
      <c r="I25" s="31">
        <v>1</v>
      </c>
      <c r="J25" s="3"/>
      <c r="K25" s="3"/>
      <c r="L25" s="4"/>
      <c r="M25" s="31">
        <v>1</v>
      </c>
      <c r="N25" s="3"/>
      <c r="O25" s="3"/>
      <c r="P25" s="4"/>
    </row>
    <row r="26" spans="2:16" ht="22.5" x14ac:dyDescent="0.25">
      <c r="B26" s="31">
        <v>21</v>
      </c>
      <c r="C26" s="7" t="s">
        <v>92</v>
      </c>
      <c r="D26" s="7"/>
      <c r="E26" s="32">
        <v>1</v>
      </c>
      <c r="F26" s="38"/>
      <c r="G26" s="6"/>
      <c r="H26" s="39"/>
      <c r="I26" s="31">
        <v>1</v>
      </c>
      <c r="J26" s="3"/>
      <c r="K26" s="3"/>
      <c r="L26" s="4"/>
      <c r="M26" s="31">
        <v>1</v>
      </c>
      <c r="N26" s="3"/>
      <c r="O26" s="3"/>
      <c r="P26" s="4"/>
    </row>
    <row r="27" spans="2:16" ht="22.5" x14ac:dyDescent="0.25">
      <c r="B27" s="31">
        <v>22</v>
      </c>
      <c r="C27" s="7" t="s">
        <v>159</v>
      </c>
      <c r="D27" s="7"/>
      <c r="E27" s="32">
        <v>1</v>
      </c>
      <c r="F27" s="38"/>
      <c r="G27" s="6"/>
      <c r="H27" s="39"/>
      <c r="I27" s="31">
        <v>1</v>
      </c>
      <c r="J27" s="3"/>
      <c r="K27" s="3"/>
      <c r="L27" s="4"/>
      <c r="M27" s="31">
        <v>1</v>
      </c>
      <c r="N27" s="3"/>
      <c r="O27" s="3"/>
      <c r="P27" s="4"/>
    </row>
    <row r="28" spans="2:16" ht="22.5" x14ac:dyDescent="0.25">
      <c r="B28" s="31">
        <v>23</v>
      </c>
      <c r="C28" s="7" t="s">
        <v>160</v>
      </c>
      <c r="D28" s="7"/>
      <c r="E28" s="32">
        <v>1</v>
      </c>
      <c r="F28" s="38"/>
      <c r="G28" s="6"/>
      <c r="H28" s="39"/>
      <c r="I28" s="31">
        <v>1</v>
      </c>
      <c r="J28" s="3"/>
      <c r="K28" s="3"/>
      <c r="L28" s="4"/>
      <c r="M28" s="31">
        <v>1</v>
      </c>
      <c r="N28" s="3"/>
      <c r="O28" s="3"/>
      <c r="P28" s="4"/>
    </row>
    <row r="29" spans="2:16" ht="22.5" x14ac:dyDescent="0.25">
      <c r="B29" s="31">
        <v>24</v>
      </c>
      <c r="C29" s="7" t="s">
        <v>161</v>
      </c>
      <c r="D29" s="7"/>
      <c r="E29" s="32">
        <v>1</v>
      </c>
      <c r="F29" s="41"/>
      <c r="G29" s="6"/>
      <c r="H29" s="39"/>
      <c r="I29" s="31">
        <v>1</v>
      </c>
      <c r="J29" s="3"/>
      <c r="K29" s="3"/>
      <c r="L29" s="4"/>
      <c r="M29" s="31">
        <v>1</v>
      </c>
      <c r="N29" s="3"/>
      <c r="O29" s="3"/>
      <c r="P29" s="4"/>
    </row>
    <row r="30" spans="2:16" ht="33.75" x14ac:dyDescent="0.25">
      <c r="B30" s="31">
        <v>25</v>
      </c>
      <c r="C30" s="7" t="s">
        <v>162</v>
      </c>
      <c r="D30" s="7"/>
      <c r="E30" s="32">
        <v>1</v>
      </c>
      <c r="F30" s="41"/>
      <c r="G30" s="6"/>
      <c r="H30" s="39"/>
      <c r="I30" s="31">
        <v>1</v>
      </c>
      <c r="J30" s="3"/>
      <c r="K30" s="3"/>
      <c r="L30" s="4"/>
      <c r="M30" s="31">
        <v>1</v>
      </c>
      <c r="N30" s="3"/>
      <c r="O30" s="3"/>
      <c r="P30" s="4"/>
    </row>
    <row r="31" spans="2:16" ht="33.75" x14ac:dyDescent="0.25">
      <c r="B31" s="31">
        <v>26</v>
      </c>
      <c r="C31" s="7" t="s">
        <v>163</v>
      </c>
      <c r="D31" s="7"/>
      <c r="E31" s="32">
        <v>1</v>
      </c>
      <c r="F31" s="41"/>
      <c r="G31" s="6"/>
      <c r="H31" s="39"/>
      <c r="I31" s="31">
        <v>1</v>
      </c>
      <c r="J31" s="3"/>
      <c r="K31" s="3"/>
      <c r="L31" s="4"/>
      <c r="M31" s="31">
        <v>1</v>
      </c>
      <c r="N31" s="3"/>
      <c r="O31" s="3"/>
      <c r="P31" s="4"/>
    </row>
    <row r="32" spans="2:16" ht="33.75" x14ac:dyDescent="0.25">
      <c r="B32" s="31">
        <v>27</v>
      </c>
      <c r="C32" s="7" t="s">
        <v>164</v>
      </c>
      <c r="D32" s="7"/>
      <c r="E32" s="32">
        <v>1</v>
      </c>
      <c r="F32" s="38"/>
      <c r="G32" s="6"/>
      <c r="H32" s="39"/>
      <c r="I32" s="31">
        <v>1</v>
      </c>
      <c r="J32" s="3"/>
      <c r="K32" s="3"/>
      <c r="L32" s="4"/>
      <c r="M32" s="31">
        <v>1</v>
      </c>
      <c r="N32" s="3"/>
      <c r="O32" s="3"/>
      <c r="P32" s="4"/>
    </row>
    <row r="33" spans="2:16" ht="22.5" x14ac:dyDescent="0.25">
      <c r="B33" s="31">
        <v>28</v>
      </c>
      <c r="C33" s="7" t="s">
        <v>93</v>
      </c>
      <c r="D33" s="7"/>
      <c r="E33" s="32">
        <v>1</v>
      </c>
      <c r="F33" s="38"/>
      <c r="G33" s="6"/>
      <c r="H33" s="39"/>
      <c r="I33" s="31">
        <v>1</v>
      </c>
      <c r="J33" s="3"/>
      <c r="K33" s="3"/>
      <c r="L33" s="4"/>
      <c r="M33" s="31">
        <v>1</v>
      </c>
      <c r="N33" s="3"/>
      <c r="O33" s="3"/>
      <c r="P33" s="4"/>
    </row>
    <row r="34" spans="2:16" ht="45" x14ac:dyDescent="0.25">
      <c r="B34" s="31">
        <v>29</v>
      </c>
      <c r="C34" s="7" t="s">
        <v>94</v>
      </c>
      <c r="D34" s="7"/>
      <c r="E34" s="32">
        <v>1</v>
      </c>
      <c r="F34" s="38"/>
      <c r="G34" s="6"/>
      <c r="H34" s="39"/>
      <c r="I34" s="31">
        <v>1</v>
      </c>
      <c r="J34" s="3"/>
      <c r="K34" s="3"/>
      <c r="L34" s="4"/>
      <c r="M34" s="31">
        <v>1</v>
      </c>
      <c r="N34" s="3"/>
      <c r="O34" s="3"/>
      <c r="P34" s="4"/>
    </row>
    <row r="35" spans="2:16" ht="22.5" x14ac:dyDescent="0.25">
      <c r="B35" s="58">
        <v>30</v>
      </c>
      <c r="C35" s="7" t="s">
        <v>95</v>
      </c>
      <c r="D35" s="59"/>
      <c r="E35" s="60">
        <v>1</v>
      </c>
      <c r="F35" s="61"/>
      <c r="G35" s="62"/>
      <c r="H35" s="63"/>
      <c r="I35" s="58">
        <v>1</v>
      </c>
      <c r="J35" s="64"/>
      <c r="K35" s="64"/>
      <c r="L35" s="65"/>
      <c r="M35" s="58">
        <v>1</v>
      </c>
      <c r="N35" s="64"/>
      <c r="O35" s="64"/>
      <c r="P35" s="65"/>
    </row>
    <row r="36" spans="2:16" ht="22.5" x14ac:dyDescent="0.25">
      <c r="B36" s="58">
        <v>31</v>
      </c>
      <c r="C36" s="7" t="s">
        <v>96</v>
      </c>
      <c r="D36" s="59"/>
      <c r="E36" s="60">
        <v>1</v>
      </c>
      <c r="F36" s="61"/>
      <c r="G36" s="62"/>
      <c r="H36" s="63"/>
      <c r="I36" s="58">
        <v>1</v>
      </c>
      <c r="J36" s="64"/>
      <c r="K36" s="64"/>
      <c r="L36" s="65"/>
      <c r="M36" s="58">
        <v>1</v>
      </c>
      <c r="N36" s="64"/>
      <c r="O36" s="64"/>
      <c r="P36" s="65"/>
    </row>
    <row r="37" spans="2:16" ht="22.5" x14ac:dyDescent="0.25">
      <c r="B37" s="58">
        <v>32</v>
      </c>
      <c r="C37" s="7" t="s">
        <v>97</v>
      </c>
      <c r="D37" s="59"/>
      <c r="E37" s="60">
        <v>1</v>
      </c>
      <c r="F37" s="61"/>
      <c r="G37" s="62"/>
      <c r="H37" s="63"/>
      <c r="I37" s="58">
        <v>1</v>
      </c>
      <c r="J37" s="64"/>
      <c r="K37" s="64"/>
      <c r="L37" s="65"/>
      <c r="M37" s="58">
        <v>1</v>
      </c>
      <c r="N37" s="64"/>
      <c r="O37" s="64"/>
      <c r="P37" s="65"/>
    </row>
    <row r="38" spans="2:16" ht="22.5" x14ac:dyDescent="0.25">
      <c r="B38" s="58">
        <v>33</v>
      </c>
      <c r="C38" s="7" t="s">
        <v>98</v>
      </c>
      <c r="D38" s="59"/>
      <c r="E38" s="60">
        <v>1</v>
      </c>
      <c r="F38" s="61"/>
      <c r="G38" s="62"/>
      <c r="H38" s="63"/>
      <c r="I38" s="58">
        <v>1</v>
      </c>
      <c r="J38" s="64"/>
      <c r="K38" s="64"/>
      <c r="L38" s="65"/>
      <c r="M38" s="58">
        <v>1</v>
      </c>
      <c r="N38" s="64"/>
      <c r="O38" s="64"/>
      <c r="P38" s="65"/>
    </row>
    <row r="39" spans="2:16" x14ac:dyDescent="0.25">
      <c r="B39" s="58">
        <v>34</v>
      </c>
      <c r="C39" s="67" t="s">
        <v>165</v>
      </c>
      <c r="D39" s="59"/>
      <c r="E39" s="60">
        <v>1</v>
      </c>
      <c r="F39" s="61"/>
      <c r="G39" s="62"/>
      <c r="H39" s="63"/>
      <c r="I39" s="58">
        <v>1</v>
      </c>
      <c r="J39" s="64"/>
      <c r="K39" s="64"/>
      <c r="L39" s="65"/>
      <c r="M39" s="58">
        <v>1</v>
      </c>
      <c r="N39" s="64"/>
      <c r="O39" s="64"/>
      <c r="P39" s="65"/>
    </row>
    <row r="40" spans="2:16" ht="23.25" x14ac:dyDescent="0.25">
      <c r="B40" s="58">
        <v>35</v>
      </c>
      <c r="C40" s="68" t="s">
        <v>166</v>
      </c>
      <c r="D40" s="59"/>
      <c r="E40" s="60">
        <v>1</v>
      </c>
      <c r="F40" s="61"/>
      <c r="G40" s="62"/>
      <c r="H40" s="63"/>
      <c r="I40" s="58">
        <v>1</v>
      </c>
      <c r="J40" s="64"/>
      <c r="K40" s="64"/>
      <c r="L40" s="65"/>
      <c r="M40" s="58">
        <v>1</v>
      </c>
      <c r="N40" s="64"/>
      <c r="O40" s="64"/>
      <c r="P40" s="65"/>
    </row>
    <row r="41" spans="2:16" ht="34.5" x14ac:dyDescent="0.25">
      <c r="B41" s="58">
        <v>36</v>
      </c>
      <c r="C41" s="68" t="s">
        <v>167</v>
      </c>
      <c r="D41" s="59"/>
      <c r="E41" s="60">
        <v>1</v>
      </c>
      <c r="F41" s="61"/>
      <c r="G41" s="62"/>
      <c r="H41" s="63"/>
      <c r="I41" s="58">
        <v>1</v>
      </c>
      <c r="J41" s="64"/>
      <c r="K41" s="64"/>
      <c r="L41" s="65"/>
      <c r="M41" s="58">
        <v>1</v>
      </c>
      <c r="N41" s="64"/>
      <c r="O41" s="64"/>
      <c r="P41" s="65"/>
    </row>
    <row r="42" spans="2:16" ht="34.5" x14ac:dyDescent="0.25">
      <c r="B42" s="58">
        <v>37</v>
      </c>
      <c r="C42" s="68" t="s">
        <v>168</v>
      </c>
      <c r="D42" s="59"/>
      <c r="E42" s="60">
        <v>1</v>
      </c>
      <c r="F42" s="61"/>
      <c r="G42" s="62"/>
      <c r="H42" s="63"/>
      <c r="I42" s="58">
        <v>1</v>
      </c>
      <c r="J42" s="64"/>
      <c r="K42" s="64"/>
      <c r="L42" s="65"/>
      <c r="M42" s="58">
        <v>1</v>
      </c>
      <c r="N42" s="64"/>
      <c r="O42" s="64"/>
      <c r="P42" s="65"/>
    </row>
    <row r="43" spans="2:16" x14ac:dyDescent="0.25">
      <c r="B43" s="58">
        <v>38</v>
      </c>
      <c r="C43" s="67" t="s">
        <v>169</v>
      </c>
      <c r="D43" s="59"/>
      <c r="E43" s="60">
        <v>1</v>
      </c>
      <c r="F43" s="61"/>
      <c r="G43" s="62"/>
      <c r="H43" s="63"/>
      <c r="I43" s="58">
        <v>1</v>
      </c>
      <c r="J43" s="64"/>
      <c r="K43" s="64"/>
      <c r="L43" s="65"/>
      <c r="M43" s="58">
        <v>1</v>
      </c>
      <c r="N43" s="64"/>
      <c r="O43" s="64"/>
      <c r="P43" s="65"/>
    </row>
    <row r="44" spans="2:16" ht="34.5" x14ac:dyDescent="0.25">
      <c r="B44" s="31">
        <v>39</v>
      </c>
      <c r="C44" s="68" t="s">
        <v>170</v>
      </c>
      <c r="D44" s="7"/>
      <c r="E44" s="32">
        <v>1</v>
      </c>
      <c r="F44" s="38"/>
      <c r="G44" s="6"/>
      <c r="H44" s="39"/>
      <c r="I44" s="31">
        <v>1</v>
      </c>
      <c r="J44" s="3"/>
      <c r="K44" s="3"/>
      <c r="L44" s="4"/>
      <c r="M44" s="31">
        <v>1</v>
      </c>
      <c r="N44" s="3"/>
      <c r="O44" s="3"/>
      <c r="P44" s="4"/>
    </row>
    <row r="45" spans="2:16" ht="23.25" x14ac:dyDescent="0.25">
      <c r="B45" s="31">
        <v>40</v>
      </c>
      <c r="C45" s="75" t="s">
        <v>171</v>
      </c>
      <c r="D45" s="7"/>
      <c r="E45" s="32">
        <v>1</v>
      </c>
      <c r="F45" s="38"/>
      <c r="G45" s="6"/>
      <c r="H45" s="39"/>
      <c r="I45" s="31">
        <v>1</v>
      </c>
      <c r="J45" s="3"/>
      <c r="K45" s="3"/>
      <c r="L45" s="4"/>
      <c r="M45" s="31">
        <v>1</v>
      </c>
      <c r="N45" s="3"/>
      <c r="O45" s="3"/>
      <c r="P45" s="4"/>
    </row>
    <row r="46" spans="2:16" ht="23.25" x14ac:dyDescent="0.25">
      <c r="B46" s="31">
        <v>41</v>
      </c>
      <c r="C46" s="75" t="s">
        <v>172</v>
      </c>
      <c r="D46" s="7"/>
      <c r="E46" s="32">
        <v>1</v>
      </c>
      <c r="F46" s="38"/>
      <c r="G46" s="6"/>
      <c r="H46" s="39"/>
      <c r="I46" s="31">
        <v>1</v>
      </c>
      <c r="J46" s="3"/>
      <c r="K46" s="3"/>
      <c r="L46" s="4"/>
      <c r="M46" s="31">
        <v>1</v>
      </c>
      <c r="N46" s="3"/>
      <c r="O46" s="3"/>
      <c r="P46" s="4"/>
    </row>
    <row r="47" spans="2:16" ht="24" thickBot="1" x14ac:dyDescent="0.3">
      <c r="B47" s="31">
        <v>42</v>
      </c>
      <c r="C47" s="76" t="s">
        <v>173</v>
      </c>
      <c r="D47" s="7"/>
      <c r="E47" s="32">
        <v>1</v>
      </c>
      <c r="F47" s="38"/>
      <c r="G47" s="6"/>
      <c r="H47" s="39"/>
      <c r="I47" s="31">
        <v>1</v>
      </c>
      <c r="J47" s="3"/>
      <c r="K47" s="3"/>
      <c r="L47" s="4"/>
      <c r="M47" s="31">
        <v>1</v>
      </c>
      <c r="N47" s="3"/>
      <c r="O47" s="3"/>
      <c r="P47" s="4"/>
    </row>
    <row r="48" spans="2:16" ht="30.75" customHeight="1" thickBot="1" x14ac:dyDescent="0.3">
      <c r="B48" s="121" t="s">
        <v>150</v>
      </c>
      <c r="C48" s="121"/>
      <c r="D48" s="121"/>
      <c r="E48" s="121"/>
      <c r="F48" s="121"/>
      <c r="G48" s="122"/>
      <c r="H48" s="69"/>
      <c r="L48" s="70"/>
      <c r="P48" s="70"/>
    </row>
    <row r="52" spans="2:6" ht="90.75" customHeight="1" x14ac:dyDescent="0.25">
      <c r="B52" s="134" t="s">
        <v>149</v>
      </c>
      <c r="C52" s="134"/>
      <c r="D52" s="134"/>
      <c r="E52" s="134"/>
      <c r="F52" s="134"/>
    </row>
  </sheetData>
  <mergeCells count="10">
    <mergeCell ref="B52:F52"/>
    <mergeCell ref="M4:P4"/>
    <mergeCell ref="F4:H4"/>
    <mergeCell ref="B48:G48"/>
    <mergeCell ref="D4:D5"/>
    <mergeCell ref="B3:H3"/>
    <mergeCell ref="B4:B5"/>
    <mergeCell ref="C4:C5"/>
    <mergeCell ref="E4:E5"/>
    <mergeCell ref="I4:L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ECONOMICA</vt:lpstr>
      <vt:lpstr>OFERTA REPUESTOS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Sepuleda</dc:creator>
  <cp:lastModifiedBy>Ludy Mayerly Silva Alvarez</cp:lastModifiedBy>
  <cp:lastPrinted>2024-06-18T19:36:22Z</cp:lastPrinted>
  <dcterms:created xsi:type="dcterms:W3CDTF">2023-06-08T14:38:41Z</dcterms:created>
  <dcterms:modified xsi:type="dcterms:W3CDTF">2026-10-21T00:09:26Z</dcterms:modified>
</cp:coreProperties>
</file>