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104.59\Compartido\2026\4. SELECCIÓN ABREVIADA MENOR CUANTÍA\PC-MT-SA-M-016-2026  OPTIMIZACION PTAR\"/>
    </mc:Choice>
  </mc:AlternateContent>
  <xr:revisionPtr revIDLastSave="0" documentId="13_ncr:1_{FEEA37F4-55F2-4A90-A6C1-B5605BBE47EE}" xr6:coauthVersionLast="47" xr6:coauthVersionMax="47" xr10:uidLastSave="{00000000-0000-0000-0000-000000000000}"/>
  <bookViews>
    <workbookView xWindow="-120" yWindow="-120" windowWidth="29040" windowHeight="15720" activeTab="11" xr2:uid="{4C955D38-8FE5-4D32-8409-D10512F30999}"/>
  </bookViews>
  <sheets>
    <sheet name="PRESUPUESTO V3R" sheetId="27" r:id="rId1"/>
    <sheet name="APU 1.1" sheetId="9" r:id="rId2"/>
    <sheet name="APU 1.2" sheetId="11" r:id="rId3"/>
    <sheet name="APU 1.3" sheetId="12" r:id="rId4"/>
    <sheet name="APU 2,1" sheetId="15" r:id="rId5"/>
    <sheet name="APU 2,2" sheetId="16" r:id="rId6"/>
    <sheet name="APU 2,3" sheetId="29" r:id="rId7"/>
    <sheet name="APU 2,4" sheetId="19" r:id="rId8"/>
    <sheet name="APU 2,5" sheetId="33" r:id="rId9"/>
    <sheet name="APU 2,6" sheetId="32" r:id="rId10"/>
    <sheet name="APU 2,7" sheetId="31" r:id="rId11"/>
    <sheet name="APU 2,8" sheetId="30" r:id="rId12"/>
    <sheet name="APU 4,1" sheetId="25" r:id="rId13"/>
    <sheet name="A.I.U " sheetId="28" r:id="rId14"/>
  </sheets>
  <externalReferences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</externalReferences>
  <definedNames>
    <definedName name="\X" localSheetId="8">[0]!ERR</definedName>
    <definedName name="\X" localSheetId="9">[0]!ERR</definedName>
    <definedName name="\X" localSheetId="10">[0]!ERR</definedName>
    <definedName name="\X" localSheetId="11">[0]!ERR</definedName>
    <definedName name="\X">[0]!ERR</definedName>
    <definedName name="\Z" localSheetId="8">[0]!ERR</definedName>
    <definedName name="\Z" localSheetId="9">[0]!ERR</definedName>
    <definedName name="\Z" localSheetId="10">[0]!ERR</definedName>
    <definedName name="\Z" localSheetId="11">[0]!ERR</definedName>
    <definedName name="\Z">[0]!ERR</definedName>
    <definedName name="_a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F" localSheetId="8">[0]!ERR</definedName>
    <definedName name="_F" localSheetId="9">[0]!ERR</definedName>
    <definedName name="_F" localSheetId="10">[0]!ERR</definedName>
    <definedName name="_F" localSheetId="11">[0]!ERR</definedName>
    <definedName name="_F">[0]!ERR</definedName>
    <definedName name="_ff2005" localSheetId="8">[0]!ERR</definedName>
    <definedName name="_ff2005" localSheetId="9">[0]!ERR</definedName>
    <definedName name="_ff2005" localSheetId="10">[0]!ERR</definedName>
    <definedName name="_ff2005" localSheetId="11">[0]!ERR</definedName>
    <definedName name="_ff2005">[0]!ERR</definedName>
    <definedName name="_FS01" localSheetId="8">[0]!ERR</definedName>
    <definedName name="_FS01" localSheetId="9">[0]!ERR</definedName>
    <definedName name="_FS01" localSheetId="10">[0]!ERR</definedName>
    <definedName name="_FS01" localSheetId="11">[0]!ERR</definedName>
    <definedName name="_FS01">[0]!ERR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un2">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rder1" hidden="1">0</definedName>
    <definedName name="_Order2" hidden="1">255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ef4">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fv4" hidden="1">{"via1",#N/A,TRUE,"general";"via2",#N/A,TRUE,"general";"via3",#N/A,TRUE,"general"}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A">'[1]BASE DATOS'!$B$7</definedName>
    <definedName name="A_impresión_IM">#REF!</definedName>
    <definedName name="a2a" hidden="1">{"TAB1",#N/A,TRUE,"GENERAL";"TAB2",#N/A,TRUE,"GENERAL";"TAB3",#N/A,TRUE,"GENERAL";"TAB4",#N/A,TRUE,"GENERAL";"TAB5",#N/A,TRUE,"GENERAL"}</definedName>
    <definedName name="AAA" localSheetId="8">[0]!ERR</definedName>
    <definedName name="AAA" localSheetId="9">[0]!ERR</definedName>
    <definedName name="AAA" localSheetId="10">[0]!ERR</definedName>
    <definedName name="AAA" localSheetId="11">[0]!ERR</definedName>
    <definedName name="AAA">[0]!ERR</definedName>
    <definedName name="aaaaas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ccessDatabase" hidden="1">"C:\C-314\VOLUMENES\volfin4.mdb"</definedName>
    <definedName name="ADFGSDB" hidden="1">{"via1",#N/A,TRUE,"general";"via2",#N/A,TRUE,"general";"via3",#N/A,TRUE,"general"}</definedName>
    <definedName name="Adm">[2]PRESUPUESTO!$F$135</definedName>
    <definedName name="ADMINISTRACION">[3]PRESUPUESTO!$D$2037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PROBO">[3]PRESUPUESTO!$D$2036</definedName>
    <definedName name="aqaq" hidden="1">{"TAB1",#N/A,TRUE,"GENERAL";"TAB2",#N/A,TRUE,"GENERAL";"TAB3",#N/A,TRUE,"GENERAL";"TAB4",#N/A,TRUE,"GENERAL";"TAB5",#N/A,TRUE,"GENERAL"}</definedName>
    <definedName name="_xlnm.Extract">#REF!</definedName>
    <definedName name="_xlnm.Print_Area" localSheetId="13">'A.I.U '!$A$1:$L$70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ase_datos_IM">#REF!</definedName>
    <definedName name="_xlnm.Database">#REF!</definedName>
    <definedName name="BB" localSheetId="8">[0]!ERR</definedName>
    <definedName name="BB" localSheetId="9">[0]!ERR</definedName>
    <definedName name="BB" localSheetId="10">[0]!ERR</definedName>
    <definedName name="BB" localSheetId="11">[0]!ERR</definedName>
    <definedName name="BB">[0]!ERR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vfcdx" hidden="1">{"via1",#N/A,TRUE,"general";"via2",#N/A,TRUE,"general";"via3",#N/A,TRUE,"general"}</definedName>
    <definedName name="br" hidden="1">{"TAB1",#N/A,TRUE,"GENERAL";"TAB2",#N/A,TRUE,"GENERAL";"TAB3",#N/A,TRUE,"GENERAL";"TAB4",#N/A,TRUE,"GENERAL";"TAB5",#N/A,TRUE,"GENERAL"}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scHSeguim">[4]SEGUIMIENTO!$P$27:$PS$57</definedName>
    <definedName name="BuscHSeguim2">[4]SEGUIMIENTO!$P$29:$PS$57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y" hidden="1">{"via1",#N/A,TRUE,"general";"via2",#N/A,TRUE,"general";"via3",#N/A,TRUE,"general"}</definedName>
    <definedName name="CBWorkbookPriority" hidden="1">-1602700874</definedName>
    <definedName name="ccccc" hidden="1">{"TAB1",#N/A,TRUE,"GENERAL";"TAB2",#N/A,TRUE,"GENERAL";"TAB3",#N/A,TRUE,"GENERAL";"TAB4",#N/A,TRUE,"GENERAL";"TAB5",#N/A,TRUE,"GENERAL"}</definedName>
    <definedName name="cdcdc" hidden="1">{"via1",#N/A,TRUE,"general";"via2",#N/A,TRUE,"general";"via3",#N/A,TRUE,"general"}</definedName>
    <definedName name="CDCT">[4]PRESUPUESTO!$A$2</definedName>
    <definedName name="CDSeguim">[4]SEGUIMIENTO!$G$30</definedName>
    <definedName name="ceerf" hidden="1">{"TAB1",#N/A,TRUE,"GENERAL";"TAB2",#N/A,TRUE,"GENERAL";"TAB3",#N/A,TRUE,"GENERAL";"TAB4",#N/A,TRUE,"GENERAL";"TAB5",#N/A,TRUE,"GENERAL"}</definedName>
    <definedName name="cesse" localSheetId="8">[0]!ERR</definedName>
    <definedName name="cesse" localSheetId="9">[0]!ERR</definedName>
    <definedName name="cesse" localSheetId="10">[0]!ERR</definedName>
    <definedName name="cesse" localSheetId="11">[0]!ERR</definedName>
    <definedName name="cesse">[0]!ERR</definedName>
    <definedName name="COPIA" localSheetId="8">[0]!ERR</definedName>
    <definedName name="COPIA" localSheetId="9">[0]!ERR</definedName>
    <definedName name="COPIA" localSheetId="10">[0]!ERR</definedName>
    <definedName name="COPIA" localSheetId="11">[0]!ERR</definedName>
    <definedName name="COPIA">[0]!ERR</definedName>
    <definedName name="COSTODIRECTO">#REF!</definedName>
    <definedName name="COSTOS">[5]TARIFAS!$A$1:$F$52</definedName>
    <definedName name="_xlnm.Criteria">#REF!</definedName>
    <definedName name="Criterios_IM">#REF!</definedName>
    <definedName name="CronogFechaFin">[4]CRONOGRAMA!$BN$11</definedName>
    <definedName name="CronogFechaInic">[4]CRONOGRAMA!$BN$10</definedName>
    <definedName name="CUAL" localSheetId="8">[0]!ERR</definedName>
    <definedName name="CUAL" localSheetId="9">[0]!ERR</definedName>
    <definedName name="CUAL" localSheetId="10">[0]!ERR</definedName>
    <definedName name="CUAL" localSheetId="11">[0]!ERR</definedName>
    <definedName name="CUAL">[0]!ERR</definedName>
    <definedName name="CUNET" hidden="1">{"via1",#N/A,TRUE,"general";"via2",#N/A,TRUE,"general";"via3",#N/A,TRUE,"general"}</definedName>
    <definedName name="cvbcvbf" hidden="1">{#N/A,#N/A,TRUE,"INGENIERIA";#N/A,#N/A,TRUE,"COMPRAS";#N/A,#N/A,TRUE,"DIRECCION";#N/A,#N/A,TRUE,"RESUMEN"}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DASD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CSDCTV" hidden="1">{"via1",#N/A,TRUE,"general";"via2",#N/A,TRUE,"general";"via3",#N/A,TRUE,"general"}</definedName>
    <definedName name="dd" localSheetId="8">[0]!ERR</definedName>
    <definedName name="dd" localSheetId="9">[0]!ERR</definedName>
    <definedName name="dd" localSheetId="10">[0]!ERR</definedName>
    <definedName name="dd" localSheetId="11">[0]!ERR</definedName>
    <definedName name="dd">[0]!ERR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hidden="1">{"via1",#N/A,TRUE,"general";"via2",#N/A,TRUE,"general";"via3",#N/A,TRUE,"general"}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jdytj" hidden="1">{"TAB1",#N/A,TRUE,"GENERAL";"TAB2",#N/A,TRUE,"GENERAL";"TAB3",#N/A,TRUE,"GENERAL";"TAB4",#N/A,TRUE,"GENERAL";"TAB5",#N/A,TRUE,"GENERAL"}</definedName>
    <definedName name="dry" hidden="1">{"via1",#N/A,TRUE,"general";"via2",#N/A,TRUE,"general";"via3",#N/A,TRUE,"general"}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trhj" hidden="1">{"via1",#N/A,TRUE,"general";"via2",#N/A,TRUE,"general";"via3",#N/A,TRUE,"general"}</definedName>
    <definedName name="dxfgg" hidden="1">{"via1",#N/A,TRUE,"general";"via2",#N/A,TRUE,"general";"via3",#N/A,TRUE,"general"}</definedName>
    <definedName name="e3e33" hidden="1">{"via1",#N/A,TRUE,"general";"via2",#N/A,TRUE,"general";"via3",#N/A,TRUE,"general"}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edfr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QUI">[6]EQUIPO!$B$2:$B$36</definedName>
    <definedName name="EQUIPO_1">[6]EQUIPO!$B$2:$D$36</definedName>
    <definedName name="eqw" hidden="1">{"via1",#N/A,TRUE,"general";"via2",#N/A,TRUE,"general";"via3",#N/A,TRUE,"general"}</definedName>
    <definedName name="erfg" hidden="1">{#N/A,#N/A,FALSE,"Hoja1";#N/A,#N/A,FALSE,"Hoja2"}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 localSheetId="8">[0]!ERR</definedName>
    <definedName name="ES" localSheetId="9">[0]!ERR</definedName>
    <definedName name="ES" localSheetId="10">[0]!ERR</definedName>
    <definedName name="ES" localSheetId="11">[0]!ERR</definedName>
    <definedName name="ES">[0]!ERR</definedName>
    <definedName name="ESTRUCTURA" hidden="1">{#N/A,#N/A,TRUE,"INGENIERIA";#N/A,#N/A,TRUE,"COMPRAS";#N/A,#N/A,TRUE,"DIRECCION";#N/A,#N/A,TRUE,"RESUMEN"}</definedName>
    <definedName name="etertgg" hidden="1">{"via1",#N/A,TRUE,"general";"via2",#N/A,TRUE,"general";"via3",#N/A,TRUE,"general"}</definedName>
    <definedName name="etertt" hidden="1">{#N/A,#N/A,TRUE,"1842CWN0"}</definedName>
    <definedName name="etewt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tracción_IM">#REF!</definedName>
    <definedName name="fda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erfer" hidden="1">{"via1",#N/A,TRUE,"general";"via2",#N/A,TRUE,"general";"via3",#N/A,TRUE,"general"}</definedName>
    <definedName name="ff" localSheetId="8">[0]!ERR</definedName>
    <definedName name="ff" localSheetId="9">[0]!ERR</definedName>
    <definedName name="ff" localSheetId="10">[0]!ERR</definedName>
    <definedName name="ff" localSheetId="11">[0]!ERR</definedName>
    <definedName name="ff">[0]!ERR</definedName>
    <definedName name="fff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hhj" hidden="1">{"via1",#N/A,TRUE,"general";"via2",#N/A,TRUE,"general";"via3",#N/A,TRUE,"general"}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D">[3]PRESUPUESTO!$D$2040</definedName>
    <definedName name="FINANCIACION" localSheetId="8">[0]!ERR</definedName>
    <definedName name="FINANCIACION" localSheetId="9">[0]!ERR</definedName>
    <definedName name="FINANCIACION" localSheetId="10">[0]!ERR</definedName>
    <definedName name="FINANCIACION" localSheetId="11">[0]!ERR</definedName>
    <definedName name="FINANCIACION">[0]!ERR</definedName>
    <definedName name="frbgsd" hidden="1">{"TAB1",#N/A,TRUE,"GENERAL";"TAB2",#N/A,TRUE,"GENERAL";"TAB3",#N/A,TRUE,"GENERAL";"TAB4",#N/A,TRUE,"GENERAL";"TAB5",#N/A,TRUE,"GENERAL"}</definedName>
    <definedName name="frefr" hidden="1">{"via1",#N/A,TRUE,"general";"via2",#N/A,TRUE,"general";"via3",#N/A,TRUE,"general"}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g" hidden="1">{"via1",#N/A,TRUE,"general";"via2",#N/A,TRUE,"general";"via3",#N/A,TRUE,"general"}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 localSheetId="8">[0]!ERR</definedName>
    <definedName name="GGG" localSheetId="9">[0]!ERR</definedName>
    <definedName name="GGG" localSheetId="10">[0]!ERR</definedName>
    <definedName name="GGG" localSheetId="11">[0]!ERR</definedName>
    <definedName name="GGG">[0]!ERR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hidden="1">{"via1",#N/A,TRUE,"general";"via2",#N/A,TRUE,"general";"via3",#N/A,TRUE,"general"}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g" hidden="1">{"via1",#N/A,TRUE,"general";"via2",#N/A,TRUE,"general";"via3",#N/A,TRUE,"general"}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tyerh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h9h" hidden="1">{"via1",#N/A,TRUE,"general";"via2",#N/A,TRUE,"general";"via3",#N/A,TRUE,"general"}</definedName>
    <definedName name="hbfdhrw" hidden="1">{"TAB1",#N/A,TRUE,"GENERAL";"TAB2",#N/A,TRUE,"GENERAL";"TAB3",#N/A,TRUE,"GENERAL";"TAB4",#N/A,TRUE,"GENERAL";"TAB5",#N/A,TRUE,"GENERAL"}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hg" hidden="1">{#N/A,#N/A,TRUE,"1842CWN0"}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n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fg" hidden="1">{"via1",#N/A,TRUE,"general";"via2",#N/A,TRUE,"general";"via3",#N/A,TRUE,"general"}</definedName>
    <definedName name="hthdrf" hidden="1">{"TAB1",#N/A,TRUE,"GENERAL";"TAB2",#N/A,TRUE,"GENERAL";"TAB3",#N/A,TRUE,"GENERAL";"TAB4",#N/A,TRUE,"GENERAL";"TAB5",#N/A,TRUE,"GENERAL"}</definedName>
    <definedName name="htryrt7" hidden="1">{"via1",#N/A,TRUE,"general";"via2",#N/A,TRUE,"general";"via3",#N/A,TRUE,"general"}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hidden="1">{"via1",#N/A,TRUE,"general";"via2",#N/A,TRUE,"general";"via3",#N/A,TRUE,"general"}</definedName>
    <definedName name="i8i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mprev">[2]PRESUPUESTO!$F$136</definedName>
    <definedName name="IMPREVISTOS">[3]PRESUPUESTO!$D$2038</definedName>
    <definedName name="inf">#REF!</definedName>
    <definedName name="IOUHH" localSheetId="8">[0]!ERR</definedName>
    <definedName name="IOUHH" localSheetId="9">[0]!ERR</definedName>
    <definedName name="IOUHH" localSheetId="10">[0]!ERR</definedName>
    <definedName name="IOUHH" localSheetId="11">[0]!ERR</definedName>
    <definedName name="IOUHH">[0]!ERR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SUtl">[2]PRESUPUESTO!$F$139</definedName>
    <definedName name="iyuiuyi" hidden="1">{"via1",#N/A,TRUE,"general";"via2",#N/A,TRUE,"general";"via3",#N/A,TRUE,"general"}</definedName>
    <definedName name="j" hidden="1">{"TAB1",#N/A,TRUE,"GENERAL";"TAB2",#N/A,TRUE,"GENERAL";"TAB3",#N/A,TRUE,"GENERAL";"TAB4",#N/A,TRUE,"GENERAL";"TAB5",#N/A,TRUE,"GENERAL"}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localSheetId="8">[0]!ERR</definedName>
    <definedName name="JJ" localSheetId="9">[0]!ERR</definedName>
    <definedName name="JJ" localSheetId="10">[0]!ERR</definedName>
    <definedName name="JJ" localSheetId="11">[0]!ERR</definedName>
    <definedName name="JJ">[0]!ERR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k" hidden="1">{"TAB1",#N/A,TRUE,"GENERAL";"TAB2",#N/A,TRUE,"GENERAL";"TAB3",#N/A,TRUE,"GENERAL";"TAB4",#N/A,TRUE,"GENERAL";"TAB5",#N/A,TRUE,"GENERAL"}</definedName>
    <definedName name="JOHNNY" localSheetId="8">[0]!ERR</definedName>
    <definedName name="JOHNNY" localSheetId="9">[0]!ERR</definedName>
    <definedName name="JOHNNY" localSheetId="10">[0]!ERR</definedName>
    <definedName name="JOHNNY" localSheetId="11">[0]!ERR</definedName>
    <definedName name="JOHNNY">[0]!ERR</definedName>
    <definedName name="JRYJ" hidden="1">{"via1",#N/A,TRUE,"general";"via2",#N/A,TRUE,"general";"via3",#N/A,TRUE,"general"}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jhkd" hidden="1">{"via1",#N/A,TRUE,"general";"via2",#N/A,TRUE,"general";"via3",#N/A,TRUE,"general"}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rtrk" hidden="1">{"via1",#N/A,TRUE,"general";"via2",#N/A,TRUE,"general";"via3",#N/A,TRUE,"general"}</definedName>
    <definedName name="kyr" hidden="1">{"TAB1",#N/A,TRUE,"GENERAL";"TAB2",#N/A,TRUE,"GENERAL";"TAB3",#N/A,TRUE,"GENERAL";"TAB4",#N/A,TRUE,"GENERAL";"TAB5",#N/A,TRUE,"GENERAL"}</definedName>
    <definedName name="LISTA">[7]Hoja2!$B$4:$B$10</definedName>
    <definedName name="LISTA1" localSheetId="8">[0]!ERR</definedName>
    <definedName name="LISTA1" localSheetId="9">[0]!ERR</definedName>
    <definedName name="LISTA1" localSheetId="10">[0]!ERR</definedName>
    <definedName name="LISTA1" localSheetId="11">[0]!ERR</definedName>
    <definedName name="LISTA1">[0]!ERR</definedName>
    <definedName name="LISTA2" localSheetId="8">[0]!ERR</definedName>
    <definedName name="LISTA2" localSheetId="9">[0]!ERR</definedName>
    <definedName name="LISTA2" localSheetId="10">[0]!ERR</definedName>
    <definedName name="LISTA2" localSheetId="11">[0]!ERR</definedName>
    <definedName name="LISTA2">[0]!ERR</definedName>
    <definedName name="LISTA3" localSheetId="8">[0]!ERR</definedName>
    <definedName name="LISTA3" localSheetId="9">[0]!ERR</definedName>
    <definedName name="LISTA3" localSheetId="10">[0]!ERR</definedName>
    <definedName name="LISTA3" localSheetId="11">[0]!ERR</definedName>
    <definedName name="LISTA3">[0]!ERR</definedName>
    <definedName name="LISTA4" localSheetId="8">[0]!ERR</definedName>
    <definedName name="LISTA4" localSheetId="9">[0]!ERR</definedName>
    <definedName name="LISTA4" localSheetId="10">[0]!ERR</definedName>
    <definedName name="LISTA4" localSheetId="11">[0]!ERR</definedName>
    <definedName name="LISTA4">[0]!ERR</definedName>
    <definedName name="LISTA5" localSheetId="8">[0]!ERR</definedName>
    <definedName name="LISTA5" localSheetId="9">[0]!ERR</definedName>
    <definedName name="LISTA5" localSheetId="10">[0]!ERR</definedName>
    <definedName name="LISTA5" localSheetId="11">[0]!ERR</definedName>
    <definedName name="LISTA5">[0]!ERR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OGO" localSheetId="8">[0]!ERR</definedName>
    <definedName name="LOGO" localSheetId="9">[0]!ERR</definedName>
    <definedName name="LOGO" localSheetId="10">[0]!ERR</definedName>
    <definedName name="LOGO" localSheetId="11">[0]!ERR</definedName>
    <definedName name="LOGO">[0]!ERR</definedName>
    <definedName name="lolol" hidden="1">{"TAB1",#N/A,TRUE,"GENERAL";"TAB2",#N/A,TRUE,"GENERAL";"TAB3",#N/A,TRUE,"GENERAL";"TAB4",#N/A,TRUE,"GENERAL";"TAB5",#N/A,TRUE,"GENERAL"}</definedName>
    <definedName name="lplpl" hidden="1">{"via1",#N/A,TRUE,"general";"via2",#N/A,TRUE,"general";"via3",#N/A,TRUE,"general"}</definedName>
    <definedName name="MACO">#REF!</definedName>
    <definedName name="mafdsf" hidden="1">{"via1",#N/A,TRUE,"general";"via2",#N/A,TRUE,"general";"via3",#N/A,TRUE,"general"}</definedName>
    <definedName name="maow" hidden="1">{"via1",#N/A,TRUE,"general";"via2",#N/A,TRUE,"general";"via3",#N/A,TRUE,"general"}</definedName>
    <definedName name="masor" hidden="1">{"via1",#N/A,TRUE,"general";"via2",#N/A,TRUE,"general";"via3",#N/A,TRUE,"general"}</definedName>
    <definedName name="MATER">[6]MATERIAL!$B$3:$B$580</definedName>
    <definedName name="MATERIAL">'[8]BASE DATOS MATERIALES'!$A$3:$A$3102</definedName>
    <definedName name="MATERIALES">[6]MATERIAL!$B$2:$D$580</definedName>
    <definedName name="mdd" hidden="1">{"via1",#N/A,TRUE,"general";"via2",#N/A,TRUE,"general";"via3",#N/A,TRUE,"general"}</definedName>
    <definedName name="meg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A" hidden="1">{#N/A,#N/A,FALSE,"Hoja1";#N/A,#N/A,FALSE,"Hoja2"}</definedName>
    <definedName name="MODIVejec" hidden="1">{#N/A,#N/A,FALSE,"Hoja1";#N/A,#N/A,FALSE,"Hoja2"}</definedName>
    <definedName name="MOE" hidden="1">{#N/A,#N/A,FALSE,"Hoja1";#N/A,#N/A,FALSE,"Hoja2"}</definedName>
    <definedName name="n" hidden="1">{"via1",#N/A,TRUE,"general";"via2",#N/A,TRUE,"general";"via3",#N/A,TRUE,"general"}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 localSheetId="8">[0]!ERR</definedName>
    <definedName name="NO" localSheetId="9">[0]!ERR</definedName>
    <definedName name="NO" localSheetId="10">[0]!ERR</definedName>
    <definedName name="NO" localSheetId="11">[0]!ERR</definedName>
    <definedName name="NO">[0]!ERR</definedName>
    <definedName name="NVOCD">[4]INSUMOS!$P$6</definedName>
    <definedName name="nxn" hidden="1">{"via1",#N/A,TRUE,"general";"via2",#N/A,TRUE,"general";"via3",#N/A,TRUE,"general"}</definedName>
    <definedName name="ñpñpñ" hidden="1">{"via1",#N/A,TRUE,"general";"via2",#N/A,TRUE,"general";"via3",#N/A,TRUE,"general"}</definedName>
    <definedName name="o9o9" hidden="1">{"via1",#N/A,TRUE,"general";"via2",#N/A,TRUE,"general";"via3",#N/A,TRUE,"general"}</definedName>
    <definedName name="OCTUBRE" hidden="1">{#N/A,#N/A,FALSE,"orthoflow";#N/A,#N/A,FALSE,"Miscelaneos";#N/A,#N/A,FALSE,"Instrumentacio";#N/A,#N/A,FALSE,"Electrico";#N/A,#N/A,FALSE,"Valv. Seguridad"}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oo" hidden="1">{"via1",#N/A,TRUE,"general";"via2",#N/A,TRUE,"general";"via3",#N/A,TRUE,"general"}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RIGINAL" hidden="1">{#N/A,#N/A,FALSE,"orthoflow";#N/A,#N/A,FALSE,"Miscelaneos";#N/A,#N/A,FALSE,"Instrumentacio";#N/A,#N/A,FALSE,"Electrico";#N/A,#N/A,FALSE,"Valv. Seguridad"}</definedName>
    <definedName name="p0p0" hidden="1">{"via1",#N/A,TRUE,"general";"via2",#N/A,TRUE,"general";"via3",#N/A,TRUE,"general"}</definedName>
    <definedName name="PEPE" localSheetId="8">[0]!ERR</definedName>
    <definedName name="PEPE" localSheetId="9">[0]!ERR</definedName>
    <definedName name="PEPE" localSheetId="10">[0]!ERR</definedName>
    <definedName name="PEPE" localSheetId="11">[0]!ERR</definedName>
    <definedName name="PEPE">[0]!ERR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OIUP" hidden="1">{"via1",#N/A,TRUE,"general";"via2",#N/A,TRUE,"general";"via3",#N/A,TRUE,"general"}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vds" hidden="1">{"TAB1",#N/A,TRUE,"GENERAL";"TAB2",#N/A,TRUE,"GENERAL";"TAB3",#N/A,TRUE,"GENERAL";"TAB4",#N/A,TRUE,"GENERAL";"TAB5",#N/A,TRUE,"GENERAL"}</definedName>
    <definedName name="pouig" hidden="1">{"via1",#N/A,TRUE,"general";"via2",#N/A,TRUE,"general";"via3",#N/A,TRUE,"general"}</definedName>
    <definedName name="PPPP" hidden="1">{#N/A,#N/A,FALSE,"orthoflow";#N/A,#N/A,FALSE,"Miscelaneos";#N/A,#N/A,FALSE,"Instrumentacio";#N/A,#N/A,FALSE,"Electrico";#N/A,#N/A,FALSE,"Valv. Seguridad"}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qroj" hidden="1">{"via1",#N/A,TRUE,"general";"via2",#N/A,TRUE,"general";"via3",#N/A,TRUE,"general"}</definedName>
    <definedName name="PR">'[9]FICHA EBI 1 de 6 '!$A$14</definedName>
    <definedName name="PRIMER" hidden="1">{"via1",#N/A,TRUE,"general";"via2",#N/A,TRUE,"general";"via3",#N/A,TRUE,"general"}</definedName>
    <definedName name="PRIMET" hidden="1">{"TAB1",#N/A,TRUE,"GENERAL";"TAB2",#N/A,TRUE,"GENERAL";"TAB3",#N/A,TRUE,"GENERAL";"TAB4",#N/A,TRUE,"GENERAL";"TAB5",#N/A,TRUE,"GENERAL"}</definedName>
    <definedName name="programainv" localSheetId="8">[0]!ERR</definedName>
    <definedName name="programainv" localSheetId="9">[0]!ERR</definedName>
    <definedName name="programainv" localSheetId="10">[0]!ERR</definedName>
    <definedName name="programainv" localSheetId="11">[0]!ERR</definedName>
    <definedName name="programainv">[0]!ERR</definedName>
    <definedName name="PROY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qqqqw" hidden="1">{"via1",#N/A,TRUE,"general";"via2",#N/A,TRUE,"general";"via3",#N/A,TRUE,"general"}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qe" hidden="1">{"TAB1",#N/A,TRUE,"GENERAL";"TAB2",#N/A,TRUE,"GENERAL";"TAB3",#N/A,TRUE,"GENERAL";"TAB4",#N/A,TRUE,"GENERAL";"TAB5",#N/A,TRUE,"GENERAL"}</definedName>
    <definedName name="qwewertet" hidden="1">{#N/A,#N/A,TRUE,"1842CWN0"}</definedName>
    <definedName name="qwqwqwj" hidden="1">{"TAB1",#N/A,TRUE,"GENERAL";"TAB2",#N/A,TRUE,"GENERAL";"TAB3",#N/A,TRUE,"GENERAL";"TAB4",#N/A,TRUE,"GENERAL";"TAB5",#N/A,TRUE,"GENERAL"}</definedName>
    <definedName name="REALIZO">[3]PRESUPUESTO!$D$2035</definedName>
    <definedName name="rege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 localSheetId="8">[0]!ERR</definedName>
    <definedName name="REICIO" localSheetId="9">[0]!ERR</definedName>
    <definedName name="REICIO" localSheetId="10">[0]!ERR</definedName>
    <definedName name="REICIO" localSheetId="11">[0]!ERR</definedName>
    <definedName name="REICIO">[0]!ERR</definedName>
    <definedName name="reinicio" localSheetId="8">[0]!ERR</definedName>
    <definedName name="reinicio" localSheetId="9">[0]!ERR</definedName>
    <definedName name="reinicio" localSheetId="10">[0]!ERR</definedName>
    <definedName name="reinicio" localSheetId="11">[0]!ERR</definedName>
    <definedName name="reinicio">[0]!ERR</definedName>
    <definedName name="REJHE" hidden="1">{"via1",#N/A,TRUE,"general";"via2",#N/A,TRUE,"general";"via3",#N/A,TRUE,"general"}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r" localSheetId="8">[0]!ERR</definedName>
    <definedName name="rr" localSheetId="9">[0]!ERR</definedName>
    <definedName name="rr" localSheetId="10">[0]!ERR</definedName>
    <definedName name="rr" localSheetId="11">[0]!ERR</definedName>
    <definedName name="rr">[0]!ERR</definedName>
    <definedName name="rrr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dgsd5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u" hidden="1">{"via1",#N/A,TRUE,"general";"via2",#N/A,TRUE,"general";"via3",#N/A,TRUE,"general"}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 localSheetId="8">[0]!ERR</definedName>
    <definedName name="s" localSheetId="9">[0]!ERR</definedName>
    <definedName name="s" localSheetId="10">[0]!ERR</definedName>
    <definedName name="s" localSheetId="11">[0]!ERR</definedName>
    <definedName name="s">[0]!ERR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s" localSheetId="8">[0]!ERR</definedName>
    <definedName name="salarios" localSheetId="9">[0]!ERR</definedName>
    <definedName name="salarios" localSheetId="10">[0]!ERR</definedName>
    <definedName name="salarios" localSheetId="11">[0]!ERR</definedName>
    <definedName name="salarios">[0]!ERR</definedName>
    <definedName name="sbgfbgdr" hidden="1">{"via1",#N/A,TRUE,"general";"via2",#N/A,TRUE,"general";"via3",#N/A,TRUE,"general"}</definedName>
    <definedName name="SbtPpto">[2]PRESUPUESTO!$G$106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RO" localSheetId="8">[0]!ERR</definedName>
    <definedName name="SERO" localSheetId="9">[0]!ERR</definedName>
    <definedName name="SERO" localSheetId="10">[0]!ERR</definedName>
    <definedName name="SERO" localSheetId="11">[0]!ERR</definedName>
    <definedName name="SERO">[0]!ERR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I" localSheetId="8">[0]!ERR</definedName>
    <definedName name="SI" localSheetId="9">[0]!ERR</definedName>
    <definedName name="SI" localSheetId="10">[0]!ERR</definedName>
    <definedName name="SI" localSheetId="11">[0]!ERR</definedName>
    <definedName name="SI">[0]!ERR</definedName>
    <definedName name="SISISIS" localSheetId="8">[0]!ERR</definedName>
    <definedName name="SISISIS" localSheetId="9">[0]!ERR</definedName>
    <definedName name="SISISIS" localSheetId="10">[0]!ERR</definedName>
    <definedName name="SISISIS" localSheetId="11">[0]!ERR</definedName>
    <definedName name="SISISIS">[0]!ERR</definedName>
    <definedName name="srwrwr" hidden="1">{"TAB1",#N/A,TRUE,"GENERAL";"TAB2",#N/A,TRUE,"GENERAL";"TAB3",#N/A,TRUE,"GENERAL";"TAB4",#N/A,TRUE,"GENERAL";"TAB5",#N/A,TRUE,"GENERAL"}</definedName>
    <definedName name="SSSS" localSheetId="8">[0]!ERR</definedName>
    <definedName name="SSSS" localSheetId="9">[0]!ERR</definedName>
    <definedName name="SSSS" localSheetId="10">[0]!ERR</definedName>
    <definedName name="SSSS" localSheetId="11">[0]!ERR</definedName>
    <definedName name="SSSS">[0]!ERR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t" hidden="1">{"via1",#N/A,TRUE,"general";"via2",#N/A,TRUE,"general";"via3",#N/A,TRUE,"general"}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ARIFAS">[10]TARIFAS!$A$1:$F$52</definedName>
    <definedName name="tdy" hidden="1">{"TAB1",#N/A,TRUE,"GENERAL";"TAB2",#N/A,TRUE,"GENERAL";"TAB3",#N/A,TRUE,"GENERAL";"TAB4",#N/A,TRUE,"GENERAL";"TAB5",#N/A,TRUE,"GENERAL"}</definedName>
    <definedName name="TER" localSheetId="8">[0]!ERR</definedName>
    <definedName name="TER" localSheetId="9">[0]!ERR</definedName>
    <definedName name="TER" localSheetId="10">[0]!ERR</definedName>
    <definedName name="TER" localSheetId="11">[0]!ERR</definedName>
    <definedName name="TER">[0]!ERR</definedName>
    <definedName name="TERM" localSheetId="8">[0]!ERR</definedName>
    <definedName name="TERM" localSheetId="9">[0]!ERR</definedName>
    <definedName name="TERM" localSheetId="10">[0]!ERR</definedName>
    <definedName name="TERM" localSheetId="11">[0]!ERR</definedName>
    <definedName name="TERM">[0]!ERR</definedName>
    <definedName name="TÉRMINOS" localSheetId="8">[0]!ERR</definedName>
    <definedName name="TÉRMINOS" localSheetId="9">[0]!ERR</definedName>
    <definedName name="TÉRMINOS" localSheetId="10">[0]!ERR</definedName>
    <definedName name="TÉRMINOS" localSheetId="11">[0]!ERR</definedName>
    <definedName name="TÉRMINOS">[0]!ERR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hdh" hidden="1">{"TAB1",#N/A,TRUE,"GENERAL";"TAB2",#N/A,TRUE,"GENERAL";"TAB3",#N/A,TRUE,"GENERAL";"TAB4",#N/A,TRUE,"GENERAL";"TAB5",#N/A,TRUE,"GENERAL"}</definedName>
    <definedName name="thtj" hidden="1">{"via1",#N/A,TRUE,"general";"via2",#N/A,TRUE,"general";"via3",#N/A,TRUE,"general"}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alAIU">[4]PRESUPUESTO!$F$50</definedName>
    <definedName name="tr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jfgjh" hidden="1">{"via1",#N/A,TRUE,"general";"via2",#N/A,TRUE,"general";"via3",#N/A,TRUE,"general"}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lCD">[2]PRESUPUESTO!$G$134</definedName>
    <definedName name="TtlCDCronog">[4]CRONOGRAMA!$H$27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I" hidden="1">{"via1",#N/A,TRUE,"general";"via2",#N/A,TRUE,"general";"via3",#N/A,TRUE,"general"}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nidades">[11]Presup_Cancha!$J$13:$J$17</definedName>
    <definedName name="UOUIV" hidden="1">{"TAB1",#N/A,TRUE,"GENERAL";"TAB2",#N/A,TRUE,"GENERAL";"TAB3",#N/A,TRUE,"GENERAL";"TAB4",#N/A,TRUE,"GENERAL";"TAB5",#N/A,TRUE,"GENERAL"}</definedName>
    <definedName name="uriel" localSheetId="8">[0]!ERR</definedName>
    <definedName name="uriel" localSheetId="9">[0]!ERR</definedName>
    <definedName name="uriel" localSheetId="10">[0]!ERR</definedName>
    <definedName name="uriel" localSheetId="11">[0]!ERR</definedName>
    <definedName name="uriel">[0]!ERR</definedName>
    <definedName name="uryur" hidden="1">{"TAB1",#N/A,TRUE,"GENERAL";"TAB2",#N/A,TRUE,"GENERAL";"TAB3",#N/A,TRUE,"GENERAL";"TAB4",#N/A,TRUE,"GENERAL";"TAB5",#N/A,TRUE,"GENERAL"}</definedName>
    <definedName name="Utilidad" localSheetId="13">[2]PRESUPUESTO!$F$137</definedName>
    <definedName name="UTILIDAD">[3]PRESUPUESTO!$D$2039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wkap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fbgnhyt" hidden="1">{"via1",#N/A,TRUE,"general";"via2",#N/A,TRUE,"general";"via3",#N/A,TRUE,"general"}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k" hidden="1">{"via1",#N/A,TRUE,"general";"via2",#N/A,TRUE,"general";"via3",#N/A,TRUE,"general"}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sdfj" hidden="1">{"via1",#N/A,TRUE,"general";"via2",#N/A,TRUE,"general";"via3",#N/A,TRUE,"general"}</definedName>
    <definedName name="vt" hidden="1">{"via1",#N/A,TRUE,"general";"via2",#N/A,TRUE,"general";"via3",#N/A,TRUE,"general"}</definedName>
    <definedName name="vvcxv" hidden="1">{"TAB1",#N/A,TRUE,"GENERAL";"TAB2",#N/A,TRUE,"GENERAL";"TAB3",#N/A,TRUE,"GENERAL";"TAB4",#N/A,TRUE,"GENERAL";"TAB5",#N/A,TRUE,"GENERAL"}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DD" hidden="1">{#N/A,#N/A,FALSE,"orthoflow";#N/A,#N/A,FALSE,"Miscelaneos";#N/A,#N/A,FALSE,"Instrumentacio";#N/A,#N/A,FALSE,"Electrico";#N/A,#N/A,FALSE,"Valv. Seguridad"}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OPERADORES." hidden="1">{#N/A,#N/A,TRUE,"T1"}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tt" hidden="1">{"TAB1",#N/A,TRUE,"GENERAL";"TAB2",#N/A,TRUE,"GENERAL";"TAB3",#N/A,TRUE,"GENERAL";"TAB4",#N/A,TRUE,"GENERAL";"TAB5",#N/A,TRUE,"GENERAL"}</definedName>
    <definedName name="wwded3" hidden="1">{"via1",#N/A,TRUE,"general";"via2",#N/A,TRUE,"general";"via3",#N/A,TRUE,"general"}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cbvbs" hidden="1">{"TAB1",#N/A,TRUE,"GENERAL";"TAB2",#N/A,TRUE,"GENERAL";"TAB3",#N/A,TRUE,"GENERAL";"TAB4",#N/A,TRUE,"GENERAL";"TAB5",#N/A,TRUE,"GENERAL"}</definedName>
    <definedName name="XSW" hidden="1">{#N/A,#N/A,TRUE,"1842CWN0"}</definedName>
    <definedName name="xsxs" hidden="1">{"TAB1",#N/A,TRUE,"GENERAL";"TAB2",#N/A,TRUE,"GENERAL";"TAB3",#N/A,TRUE,"GENERAL";"TAB4",#N/A,TRUE,"GENERAL";"TAB5",#N/A,TRUE,"GENERAL"}</definedName>
    <definedName name="xxfg" hidden="1">{"via1",#N/A,TRUE,"general";"via2",#N/A,TRUE,"general";"via3",#N/A,TRUE,"general"}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x29" hidden="1">{"via1",#N/A,TRUE,"general";"via2",#N/A,TRUE,"general";"via3",#N/A,TRUE,"general"}</definedName>
    <definedName name="XZXZV" hidden="1">{"via1",#N/A,TRUE,"general";"via2",#N/A,TRUE,"general";"via3",#N/A,TRUE,"general"}</definedName>
    <definedName name="y6y6" hidden="1">{"via1",#N/A,TRUE,"general";"via2",#N/A,TRUE,"general";"via3",#N/A,TRUE,"general"}</definedName>
    <definedName name="yery" hidden="1">{"via1",#N/A,TRUE,"general";"via2",#N/A,TRUE,"general";"via3",#N/A,TRUE,"general"}</definedName>
    <definedName name="yhy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AQ" hidden="1">{#N/A,#N/A,TRUE,"INGENIERIA";#N/A,#N/A,TRUE,"COMPRAS";#N/A,#N/A,TRUE,"DIRECCION";#N/A,#N/A,TRUE,"RESUMEN"}</definedName>
    <definedName name="zdervr" hidden="1">{"via1",#N/A,TRUE,"general";"via2",#N/A,TRUE,"general";"via3",#N/A,TRUE,"general"}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39" i="30" l="1"/>
  <c r="I38" i="30"/>
  <c r="I39" i="31"/>
  <c r="I38" i="31"/>
  <c r="I39" i="32"/>
  <c r="I38" i="32"/>
  <c r="I39" i="33"/>
  <c r="I38" i="33"/>
  <c r="F61" i="33" l="1"/>
  <c r="F58" i="33"/>
  <c r="I40" i="33"/>
  <c r="I42" i="33" s="1"/>
  <c r="I33" i="33"/>
  <c r="I32" i="33"/>
  <c r="I31" i="33"/>
  <c r="I30" i="33"/>
  <c r="I25" i="33"/>
  <c r="I24" i="33"/>
  <c r="I23" i="33"/>
  <c r="I22" i="33"/>
  <c r="I21" i="33"/>
  <c r="I20" i="33"/>
  <c r="I19" i="33"/>
  <c r="F61" i="32"/>
  <c r="F58" i="32"/>
  <c r="I40" i="32"/>
  <c r="I42" i="32" s="1"/>
  <c r="I33" i="32"/>
  <c r="I32" i="32"/>
  <c r="I31" i="32"/>
  <c r="I30" i="32"/>
  <c r="I25" i="32"/>
  <c r="I24" i="32"/>
  <c r="I23" i="32"/>
  <c r="I22" i="32"/>
  <c r="I21" i="32"/>
  <c r="I20" i="32"/>
  <c r="I19" i="32"/>
  <c r="F61" i="31"/>
  <c r="F58" i="31"/>
  <c r="I40" i="31"/>
  <c r="I42" i="31" s="1"/>
  <c r="I33" i="31"/>
  <c r="I32" i="31"/>
  <c r="I31" i="31"/>
  <c r="I30" i="31"/>
  <c r="I25" i="31"/>
  <c r="I24" i="31"/>
  <c r="I23" i="31"/>
  <c r="I22" i="31"/>
  <c r="I21" i="31"/>
  <c r="I20" i="31"/>
  <c r="I19" i="31"/>
  <c r="F61" i="30"/>
  <c r="F58" i="30"/>
  <c r="I40" i="30"/>
  <c r="I33" i="30"/>
  <c r="I32" i="30"/>
  <c r="I31" i="30"/>
  <c r="I30" i="30"/>
  <c r="I25" i="30"/>
  <c r="I24" i="30"/>
  <c r="I23" i="30"/>
  <c r="I22" i="30"/>
  <c r="I21" i="30"/>
  <c r="I20" i="30"/>
  <c r="I19" i="30"/>
  <c r="L63" i="28"/>
  <c r="F10" i="27"/>
  <c r="F9" i="27"/>
  <c r="F60" i="29"/>
  <c r="F57" i="29"/>
  <c r="I39" i="29"/>
  <c r="I38" i="29"/>
  <c r="I37" i="29"/>
  <c r="I32" i="29"/>
  <c r="I31" i="29"/>
  <c r="I30" i="29"/>
  <c r="I25" i="29"/>
  <c r="I24" i="29"/>
  <c r="I23" i="29"/>
  <c r="I22" i="29"/>
  <c r="I21" i="29"/>
  <c r="I20" i="29"/>
  <c r="I19" i="29"/>
  <c r="I34" i="31" l="1"/>
  <c r="I34" i="33"/>
  <c r="I34" i="32"/>
  <c r="I34" i="30"/>
  <c r="I26" i="31"/>
  <c r="I26" i="32"/>
  <c r="I26" i="33"/>
  <c r="I42" i="30"/>
  <c r="I26" i="30"/>
  <c r="I33" i="29"/>
  <c r="I41" i="29"/>
  <c r="I26" i="29"/>
  <c r="I44" i="31" l="1"/>
  <c r="I46" i="31" s="1"/>
  <c r="I47" i="31" s="1"/>
  <c r="I51" i="31" s="1"/>
  <c r="I44" i="33"/>
  <c r="I46" i="33" s="1"/>
  <c r="I47" i="33" s="1"/>
  <c r="I51" i="33" s="1"/>
  <c r="I44" i="32"/>
  <c r="I46" i="32" s="1"/>
  <c r="I47" i="32" s="1"/>
  <c r="I49" i="32" s="1"/>
  <c r="I44" i="30"/>
  <c r="I46" i="30" s="1"/>
  <c r="I47" i="30" s="1"/>
  <c r="I50" i="30" s="1"/>
  <c r="I43" i="29"/>
  <c r="I45" i="29" s="1"/>
  <c r="I46" i="29" s="1"/>
  <c r="I50" i="29" s="1"/>
  <c r="I50" i="31" l="1"/>
  <c r="I49" i="31"/>
  <c r="I49" i="33"/>
  <c r="I50" i="33"/>
  <c r="I51" i="32"/>
  <c r="I50" i="32"/>
  <c r="I49" i="30"/>
  <c r="I51" i="30"/>
  <c r="I48" i="29"/>
  <c r="I49" i="29"/>
  <c r="I52" i="31" l="1"/>
  <c r="I54" i="31" s="1"/>
  <c r="I52" i="33"/>
  <c r="I54" i="33" s="1"/>
  <c r="G17" i="27" s="1"/>
  <c r="H17" i="27" s="1"/>
  <c r="I52" i="32"/>
  <c r="I54" i="32" s="1"/>
  <c r="G18" i="27" s="1"/>
  <c r="H18" i="27" s="1"/>
  <c r="G19" i="27"/>
  <c r="H19" i="27" s="1"/>
  <c r="I52" i="30"/>
  <c r="I54" i="30" s="1"/>
  <c r="I51" i="29"/>
  <c r="I53" i="29" s="1"/>
  <c r="G15" i="27" s="1"/>
  <c r="H15" i="27" s="1"/>
  <c r="G20" i="27" l="1"/>
  <c r="H20" i="27" s="1"/>
  <c r="K28" i="28"/>
  <c r="K15" i="28"/>
  <c r="C61" i="28" l="1"/>
  <c r="C60" i="28"/>
  <c r="C59" i="28"/>
  <c r="K55" i="28"/>
  <c r="L55" i="28" s="1"/>
  <c r="K42" i="28"/>
  <c r="K41" i="28"/>
  <c r="K40" i="28"/>
  <c r="K35" i="28"/>
  <c r="L35" i="28" s="1"/>
  <c r="K34" i="28"/>
  <c r="L34" i="28" s="1"/>
  <c r="K33" i="28"/>
  <c r="L33" i="28" s="1"/>
  <c r="K32" i="28"/>
  <c r="L32" i="28" s="1"/>
  <c r="K31" i="28"/>
  <c r="L31" i="28" s="1"/>
  <c r="K30" i="28"/>
  <c r="L30" i="28" s="1"/>
  <c r="K24" i="28"/>
  <c r="L24" i="28" s="1"/>
  <c r="K23" i="28"/>
  <c r="L23" i="28" s="1"/>
  <c r="K22" i="28"/>
  <c r="L22" i="28" s="1"/>
  <c r="K19" i="28"/>
  <c r="K18" i="28"/>
  <c r="K17" i="28"/>
  <c r="K16" i="28"/>
  <c r="K25" i="28" l="1"/>
  <c r="F59" i="28" s="1"/>
  <c r="K56" i="28"/>
  <c r="K36" i="28"/>
  <c r="F60" i="28" s="1"/>
  <c r="L56" i="28" l="1"/>
  <c r="I33" i="12" l="1"/>
  <c r="G37" i="9"/>
  <c r="I25" i="15"/>
  <c r="I37" i="15"/>
  <c r="I36" i="15"/>
  <c r="I35" i="15"/>
  <c r="I34" i="15"/>
  <c r="I46" i="15"/>
  <c r="I31" i="19"/>
  <c r="I32" i="19"/>
  <c r="I33" i="19"/>
  <c r="I31" i="16"/>
  <c r="I32" i="16"/>
  <c r="I33" i="16"/>
  <c r="I34" i="16"/>
  <c r="I41" i="16"/>
  <c r="I42" i="16"/>
  <c r="I32" i="15"/>
  <c r="I33" i="15"/>
  <c r="I44" i="15"/>
  <c r="I32" i="12"/>
  <c r="I39" i="12" l="1"/>
  <c r="G37" i="11"/>
  <c r="I37" i="11" s="1"/>
  <c r="F59" i="25"/>
  <c r="F56" i="25"/>
  <c r="I38" i="25"/>
  <c r="I37" i="25"/>
  <c r="I32" i="25"/>
  <c r="I31" i="25"/>
  <c r="I30" i="25"/>
  <c r="I25" i="25"/>
  <c r="I24" i="25"/>
  <c r="I23" i="25"/>
  <c r="I22" i="25"/>
  <c r="I21" i="25"/>
  <c r="I20" i="25"/>
  <c r="I19" i="25"/>
  <c r="F61" i="19"/>
  <c r="F58" i="19"/>
  <c r="I40" i="19"/>
  <c r="I39" i="19"/>
  <c r="I38" i="19"/>
  <c r="I30" i="19"/>
  <c r="I25" i="19"/>
  <c r="I24" i="19"/>
  <c r="I23" i="19"/>
  <c r="I22" i="19"/>
  <c r="I21" i="19"/>
  <c r="I20" i="19"/>
  <c r="I19" i="19"/>
  <c r="I33" i="25" l="1"/>
  <c r="I40" i="25"/>
  <c r="I26" i="25"/>
  <c r="I42" i="19"/>
  <c r="I34" i="19"/>
  <c r="I26" i="19"/>
  <c r="F62" i="16"/>
  <c r="F59" i="16"/>
  <c r="I40" i="16"/>
  <c r="I30" i="16"/>
  <c r="I25" i="16"/>
  <c r="I24" i="16"/>
  <c r="I23" i="16"/>
  <c r="I22" i="16"/>
  <c r="I21" i="16"/>
  <c r="I20" i="16"/>
  <c r="I19" i="16"/>
  <c r="F66" i="15"/>
  <c r="F63" i="15"/>
  <c r="I45" i="15"/>
  <c r="I43" i="15"/>
  <c r="I38" i="15"/>
  <c r="I31" i="15"/>
  <c r="I26" i="15"/>
  <c r="I24" i="15"/>
  <c r="I23" i="15"/>
  <c r="I22" i="15"/>
  <c r="I21" i="15"/>
  <c r="I20" i="15"/>
  <c r="I19" i="15"/>
  <c r="I43" i="16" l="1"/>
  <c r="I42" i="25"/>
  <c r="I44" i="25" s="1"/>
  <c r="I45" i="25" s="1"/>
  <c r="I47" i="25" s="1"/>
  <c r="I44" i="19"/>
  <c r="I46" i="19" s="1"/>
  <c r="I47" i="19" s="1"/>
  <c r="I51" i="19" s="1"/>
  <c r="I35" i="16"/>
  <c r="I26" i="16"/>
  <c r="I39" i="15"/>
  <c r="I27" i="15"/>
  <c r="I47" i="15"/>
  <c r="F62" i="12"/>
  <c r="F59" i="12"/>
  <c r="I41" i="12"/>
  <c r="I40" i="12"/>
  <c r="I34" i="12"/>
  <c r="I31" i="12"/>
  <c r="I30" i="12"/>
  <c r="I25" i="12"/>
  <c r="I24" i="12"/>
  <c r="I23" i="12"/>
  <c r="I22" i="12"/>
  <c r="I21" i="12"/>
  <c r="I20" i="12"/>
  <c r="I19" i="12"/>
  <c r="F60" i="11"/>
  <c r="F57" i="11"/>
  <c r="I39" i="11"/>
  <c r="I38" i="11"/>
  <c r="I41" i="11" s="1"/>
  <c r="I32" i="11"/>
  <c r="I31" i="11"/>
  <c r="I30" i="11"/>
  <c r="I25" i="11"/>
  <c r="I24" i="11"/>
  <c r="I23" i="11"/>
  <c r="I22" i="11"/>
  <c r="I21" i="11"/>
  <c r="I20" i="11"/>
  <c r="I19" i="11"/>
  <c r="I33" i="11" l="1"/>
  <c r="I48" i="25"/>
  <c r="I49" i="25"/>
  <c r="I50" i="19"/>
  <c r="I49" i="19"/>
  <c r="I45" i="16"/>
  <c r="I47" i="16" s="1"/>
  <c r="I48" i="16" s="1"/>
  <c r="I35" i="12"/>
  <c r="I49" i="15"/>
  <c r="I26" i="12"/>
  <c r="I43" i="12"/>
  <c r="I26" i="11"/>
  <c r="I51" i="16" l="1"/>
  <c r="I50" i="25"/>
  <c r="I52" i="25" s="1"/>
  <c r="G22" i="27" s="1"/>
  <c r="H22" i="27" s="1"/>
  <c r="I52" i="19"/>
  <c r="I54" i="19" s="1"/>
  <c r="G16" i="27" s="1"/>
  <c r="H16" i="27" s="1"/>
  <c r="I50" i="16"/>
  <c r="I52" i="16"/>
  <c r="I51" i="15"/>
  <c r="I52" i="15" s="1"/>
  <c r="I45" i="12"/>
  <c r="I47" i="12" s="1"/>
  <c r="I48" i="12" s="1"/>
  <c r="I43" i="11"/>
  <c r="I52" i="12" l="1"/>
  <c r="I45" i="11"/>
  <c r="I46" i="11" s="1"/>
  <c r="I50" i="11" s="1"/>
  <c r="I53" i="16"/>
  <c r="I55" i="16" s="1"/>
  <c r="G14" i="27" s="1"/>
  <c r="H14" i="27" s="1"/>
  <c r="I54" i="15"/>
  <c r="I55" i="15"/>
  <c r="I56" i="15"/>
  <c r="I51" i="12"/>
  <c r="I50" i="12"/>
  <c r="I48" i="11" l="1"/>
  <c r="I49" i="11"/>
  <c r="I57" i="15"/>
  <c r="I59" i="15" s="1"/>
  <c r="G13" i="27" s="1"/>
  <c r="H13" i="27" s="1"/>
  <c r="I53" i="12"/>
  <c r="I55" i="12" s="1"/>
  <c r="G11" i="27" s="1"/>
  <c r="H11" i="27" s="1"/>
  <c r="I37" i="9"/>
  <c r="I30" i="9"/>
  <c r="F60" i="9"/>
  <c r="F57" i="9"/>
  <c r="I39" i="9"/>
  <c r="I38" i="9"/>
  <c r="I32" i="9"/>
  <c r="I31" i="9"/>
  <c r="I25" i="9"/>
  <c r="I24" i="9"/>
  <c r="I23" i="9"/>
  <c r="I22" i="9"/>
  <c r="I21" i="9"/>
  <c r="I20" i="9"/>
  <c r="I19" i="9"/>
  <c r="I41" i="9" l="1"/>
  <c r="I51" i="11"/>
  <c r="I53" i="11" s="1"/>
  <c r="G10" i="27" s="1"/>
  <c r="H10" i="27" s="1"/>
  <c r="I33" i="9"/>
  <c r="I26" i="9"/>
  <c r="I43" i="9" l="1"/>
  <c r="G9" i="27" l="1"/>
  <c r="H9" i="27" s="1"/>
  <c r="H23" i="27" s="1"/>
  <c r="K8" i="28"/>
  <c r="J43" i="28" s="1"/>
  <c r="I45" i="9"/>
  <c r="I46" i="9" s="1"/>
  <c r="H26" i="27" l="1"/>
  <c r="H25" i="27"/>
  <c r="H24" i="27"/>
  <c r="O56" i="28"/>
  <c r="L40" i="28"/>
  <c r="L15" i="28"/>
  <c r="O54" i="28"/>
  <c r="L28" i="28"/>
  <c r="L36" i="28" s="1"/>
  <c r="H60" i="28" s="1"/>
  <c r="O58" i="28"/>
  <c r="N47" i="28"/>
  <c r="L19" i="28"/>
  <c r="K43" i="28"/>
  <c r="L41" i="28"/>
  <c r="L18" i="28"/>
  <c r="L42" i="28"/>
  <c r="L16" i="28"/>
  <c r="L17" i="28"/>
  <c r="I50" i="9"/>
  <c r="I49" i="9"/>
  <c r="I48" i="9"/>
  <c r="H27" i="27" l="1"/>
  <c r="L43" i="28"/>
  <c r="L44" i="28" s="1"/>
  <c r="H61" i="28" s="1"/>
  <c r="K44" i="28"/>
  <c r="F61" i="28" s="1"/>
  <c r="O59" i="28"/>
  <c r="L25" i="28"/>
  <c r="H59" i="28" s="1"/>
  <c r="I51" i="9"/>
  <c r="I53" i="9" s="1"/>
  <c r="K61" i="28"/>
  <c r="K60" i="28"/>
  <c r="N63" i="28"/>
  <c r="F63" i="28" l="1"/>
  <c r="K59" i="28" s="1"/>
  <c r="K63" i="28" s="1"/>
  <c r="H63" i="28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Usuario</author>
  </authors>
  <commentList>
    <comment ref="H47" authorId="0" shapeId="0" xr:uid="{C163A27A-F701-4582-9F22-B02163BFDACE}">
      <text>
        <r>
          <rPr>
            <b/>
            <sz val="9"/>
            <color rgb="FF000000"/>
            <rFont val="Tahoma"/>
            <family val="2"/>
          </rPr>
          <t>Usuario: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 xml:space="preserve">PORCENTAJE SEGÚN CERTIFICACIÓN DE CARGA IMPOSITIVA
</t>
        </r>
      </text>
    </comment>
  </commentList>
</comments>
</file>

<file path=xl/sharedStrings.xml><?xml version="1.0" encoding="utf-8"?>
<sst xmlns="http://schemas.openxmlformats.org/spreadsheetml/2006/main" count="953" uniqueCount="216">
  <si>
    <t>CANTIDAD</t>
  </si>
  <si>
    <t>UND</t>
  </si>
  <si>
    <t>SUBTOTAL</t>
  </si>
  <si>
    <t>ITEM</t>
  </si>
  <si>
    <t xml:space="preserve">VALOR TOTAL </t>
  </si>
  <si>
    <t>M3</t>
  </si>
  <si>
    <t xml:space="preserve"> </t>
  </si>
  <si>
    <t>ADMINISTRACION 22%</t>
  </si>
  <si>
    <t>IMPREVISTOS 3%</t>
  </si>
  <si>
    <t>UTILIDAD 5%</t>
  </si>
  <si>
    <t>VALOR TOTAL REDONDEADO AL PESO</t>
  </si>
  <si>
    <t xml:space="preserve">1. PRELIMINARES, ACTIVIDADES DE LIMPIEZA, LAVADO Y RECUPERACION </t>
  </si>
  <si>
    <t>2. REHABILITACION</t>
  </si>
  <si>
    <t>EJECUCION DE LAS OBRAS DE OPTIMIZACION, REHABILITACION Y ADECUACION DE LAS DIFERENTES UNIDADES DE TRATAMIENTO DEL SISTEMA DE AGUAS RESIDUALES DEL MUNIPIO DE TIBASOSA, BOYACA.</t>
  </si>
  <si>
    <t>APU</t>
  </si>
  <si>
    <t>N°</t>
  </si>
  <si>
    <t>VLR/UNITARIO</t>
  </si>
  <si>
    <t>KG</t>
  </si>
  <si>
    <t>ANÁLISIS DE PRECIOS UNITARIOS</t>
  </si>
  <si>
    <t>No. CAPÍTULO</t>
  </si>
  <si>
    <t>C A P Í T U L O</t>
  </si>
  <si>
    <t>No. SUB-CAPÍTULO</t>
  </si>
  <si>
    <t>S U B - C A P Í T U L O</t>
  </si>
  <si>
    <t>DESCRIPCIÓN DE LA ACTIVIDAD</t>
  </si>
  <si>
    <t>Unidad</t>
  </si>
  <si>
    <t>1. MATERIAL</t>
  </si>
  <si>
    <t>Descripción</t>
  </si>
  <si>
    <t>Vr. Unitario</t>
  </si>
  <si>
    <t>Cantidad</t>
  </si>
  <si>
    <t>Valor parcial</t>
  </si>
  <si>
    <t/>
  </si>
  <si>
    <t>SUBTOTAL MATERIALES</t>
  </si>
  <si>
    <t>2. EQUIPO</t>
  </si>
  <si>
    <t>HERRAMIENTA Y EQUIPO MENOR (%M.O.)</t>
  </si>
  <si>
    <t>%</t>
  </si>
  <si>
    <t>SUBTOTAL EQUIPO</t>
  </si>
  <si>
    <t>3. MANO DE OBRA</t>
  </si>
  <si>
    <t>HC</t>
  </si>
  <si>
    <t>SUBTOTAL MANO DE OBRA</t>
  </si>
  <si>
    <t>COSTO DIRECTO</t>
  </si>
  <si>
    <t>INCREMENTO POR DISTANCIA (F.I.D.)</t>
  </si>
  <si>
    <t>TOTAL COSTO DIRECTO + INCREMENTO POR DISTANCIA</t>
  </si>
  <si>
    <t>ADMINISTRACIÓN</t>
  </si>
  <si>
    <t>IMPREVISTOS</t>
  </si>
  <si>
    <t>UTILIDAD</t>
  </si>
  <si>
    <t>TOTAL COSTOS INDIRECTOS</t>
  </si>
  <si>
    <t>TOTAL COSTOS ACTIVIDAD (INCLUYE AIU E INCREMENTO POR DISTANCIA)</t>
  </si>
  <si>
    <t>OBSERVACIONES:</t>
  </si>
  <si>
    <t>Realizó</t>
  </si>
  <si>
    <t>Aprobó</t>
  </si>
  <si>
    <t>N/A</t>
  </si>
  <si>
    <t>M2</t>
  </si>
  <si>
    <t>CLORO</t>
  </si>
  <si>
    <t>GL</t>
  </si>
  <si>
    <t xml:space="preserve">AGUA POTABLE </t>
  </si>
  <si>
    <t>HIDROLAVADORA</t>
  </si>
  <si>
    <t>VACTOR</t>
  </si>
  <si>
    <t>DIA</t>
  </si>
  <si>
    <t>HORA</t>
  </si>
  <si>
    <t>ML</t>
  </si>
  <si>
    <t>HIPLOCLORITO DE SODIO</t>
  </si>
  <si>
    <t>CUADRILLA ASEO (KK)</t>
  </si>
  <si>
    <t xml:space="preserve">4. PUESTA EN MARCHA </t>
  </si>
  <si>
    <t>2 REHABILITACION</t>
  </si>
  <si>
    <t>LABORATORISTA AUXILIAR</t>
  </si>
  <si>
    <t>LABORATORISTA INSPECTOR</t>
  </si>
  <si>
    <t>H</t>
  </si>
  <si>
    <t xml:space="preserve">BALANZA </t>
  </si>
  <si>
    <t>PHIMETRO</t>
  </si>
  <si>
    <t>CONDUCTIMETRO</t>
  </si>
  <si>
    <t>TERMOMETRO</t>
  </si>
  <si>
    <t xml:space="preserve">BALDE </t>
  </si>
  <si>
    <t xml:space="preserve">AZADON </t>
  </si>
  <si>
    <t>TOALLAS ABSORBENTES</t>
  </si>
  <si>
    <t xml:space="preserve">HIELO </t>
  </si>
  <si>
    <t>NEVERA PORTATIL</t>
  </si>
  <si>
    <t>ALCOHOL</t>
  </si>
  <si>
    <t>FRASCOS DE MUESTRA</t>
  </si>
  <si>
    <t>L</t>
  </si>
  <si>
    <t>CUADRILLA (BB), OFICIAL</t>
  </si>
  <si>
    <t>CUADRILLA (BB), AYUDANTE</t>
  </si>
  <si>
    <t>GRASA</t>
  </si>
  <si>
    <t>DESENGRASANTE</t>
  </si>
  <si>
    <t>CEPILLOS Y ELEMENTOS DE LIMPIEZA</t>
  </si>
  <si>
    <t>LIMPIADOR DIELECTRICO</t>
  </si>
  <si>
    <t>CINTA AISLANTE</t>
  </si>
  <si>
    <t>POLIPASTO</t>
  </si>
  <si>
    <t>MEGOMETRO</t>
  </si>
  <si>
    <t>PINZA AMPERIMETRICA</t>
  </si>
  <si>
    <t>CONECTORES ELECTRICOS</t>
  </si>
  <si>
    <t>CUADRILLA DE INSTALACIONES BB</t>
  </si>
  <si>
    <t>OFICIAL – CUADRILLA BB</t>
  </si>
  <si>
    <t>AYUDANTE – CUADRILLA BB</t>
  </si>
  <si>
    <t>HIDROLAVADORA INDUSTRIAL</t>
  </si>
  <si>
    <t xml:space="preserve">GRASA INDUSTRIAL </t>
  </si>
  <si>
    <t>ANTICORROSIVO</t>
  </si>
  <si>
    <t xml:space="preserve">CABLEADO, TERMINALES Y ACCESORIOS </t>
  </si>
  <si>
    <t>ELECTRODOS, SOLDADURA</t>
  </si>
  <si>
    <t>TORNILLERIA</t>
  </si>
  <si>
    <t>EQUIPO SOLDADURA</t>
  </si>
  <si>
    <t>PULIDORA</t>
  </si>
  <si>
    <t>MULTIMETRO</t>
  </si>
  <si>
    <t>TECNICO ELECTROMECANICO ESPECIALIZADO</t>
  </si>
  <si>
    <t>RODAMIENTOS</t>
  </si>
  <si>
    <t>GALON</t>
  </si>
  <si>
    <t>M</t>
  </si>
  <si>
    <t>HERRAMIENTA MENOR</t>
  </si>
  <si>
    <t xml:space="preserve">TORNILLERIA Y ELEMENTOS DE FIJACION </t>
  </si>
  <si>
    <t>CABLE ELECTRICO</t>
  </si>
  <si>
    <t xml:space="preserve">HERRAMIENTA DE ELECTRICISTA </t>
  </si>
  <si>
    <t xml:space="preserve">TECNICO ELECTRICISTA </t>
  </si>
  <si>
    <t>AUXILIAR ELECTRICISTA</t>
  </si>
  <si>
    <t>GRASA, LUBRICANTE INDUSTRIAL</t>
  </si>
  <si>
    <t>ACEITE LUBRICANTES</t>
  </si>
  <si>
    <t>EMPAQUES Y SELLOS</t>
  </si>
  <si>
    <t>EQUIPO DE LIMPIEZA</t>
  </si>
  <si>
    <t>REACTIVOS E INSUMOS PARA CONTROL DE PROCESO</t>
  </si>
  <si>
    <t xml:space="preserve">ELEMENTOS DE LIMPIEZA </t>
  </si>
  <si>
    <t xml:space="preserve">EQUIPOS PARA PARAMETROS </t>
  </si>
  <si>
    <t>TECNICO OPERADOR PTAR</t>
  </si>
  <si>
    <t>AUXILIAR OPERATIVO</t>
  </si>
  <si>
    <t>CANT.</t>
  </si>
  <si>
    <t>LIMPIEZA, LAVADO Y DESINFECCIÓN MANUAL Y/O MECÁNICA DE LAS UNIDADES QUE CONFORMAN LA PTAR (CÁMARA DE ALIVIADERO DE EXCESOS, ESTACIÓN DE BOMBEO, SISTEMA DE PRETRATAMIENTO, REACTORES ANAEROBIOS UASB, SEDIMENTADORES, BIODIGESTOR DE LODOS Y POZOS DE DESAGÜE), PARA RECUPERAR LA CAPACIDAD HIDRÁULICA Y LAS CONDICIONES SANITARIAS DE OPERACIÓN DE LAS ESTRUCTURAS DE TRATAMIENTO DE AGUAS RESIDUALES.</t>
  </si>
  <si>
    <t xml:space="preserve">                                                   ALCALDIA DE TIBASOSA - BOYACA </t>
  </si>
  <si>
    <t xml:space="preserve">3. PUESTA EN MARCHA </t>
  </si>
  <si>
    <t>FORMATO</t>
  </si>
  <si>
    <t>VERSIÓN: 0</t>
  </si>
  <si>
    <t>CÓDIGO: E-DE-FP-F-065</t>
  </si>
  <si>
    <t>FECHA: 30/11/2023</t>
  </si>
  <si>
    <t>COMPOSICIÓN DEL PORCENTAJE DE AIU</t>
  </si>
  <si>
    <t>PROYECTO</t>
  </si>
  <si>
    <t xml:space="preserve">COSTO DIRECTO </t>
  </si>
  <si>
    <t>DURACIÓN (Meses)</t>
  </si>
  <si>
    <t>1.  ADMINISTRACIÓN</t>
  </si>
  <si>
    <t>1.1.  PERSONAL ADMINISTRATIVO</t>
  </si>
  <si>
    <t>ITEM GOBER</t>
  </si>
  <si>
    <t>DESCRIPCIÓN</t>
  </si>
  <si>
    <t>CANT</t>
  </si>
  <si>
    <t>TIEMPO</t>
  </si>
  <si>
    <t>PRESTAC.</t>
  </si>
  <si>
    <t>% DISPONIB</t>
  </si>
  <si>
    <t>BÁSICO</t>
  </si>
  <si>
    <t>VALOR TOTAL</t>
  </si>
  <si>
    <t>5.01.13</t>
  </si>
  <si>
    <t xml:space="preserve">DIRECTOR DE OBRA: ESPECIALISTA EN ESTRUCTURAS (INCLUYE SALARIO BASE + FACTOR PRESTACIONAL DEL 72.81%
</t>
  </si>
  <si>
    <t>5.01.28</t>
  </si>
  <si>
    <t>5,01,07</t>
  </si>
  <si>
    <t>5,01,37</t>
  </si>
  <si>
    <t>5.01.26</t>
  </si>
  <si>
    <t>ING ELECTRICO: PROFESIONAL CATEGORIA 4 (EXPERIENCIA PROFESIONAL MINIMO 6 AÑOS - EXPERIENCIA ESPECIFICA MINIMO 4 AÑOS) (INCLUYE SALARIO BASE + FACTOR PRESTACIONAL DEL 72.81%)</t>
  </si>
  <si>
    <t>TOTAL PERSONAL ADMINISTRATIVO</t>
  </si>
  <si>
    <t>1.2.  EQUIPOS GENERALES, MOVILIZACIÓN E INSTALACIÓN</t>
  </si>
  <si>
    <t>UNID</t>
  </si>
  <si>
    <t>TARIFA</t>
  </si>
  <si>
    <t>ACLARAR QUE MUESTRAS</t>
  </si>
  <si>
    <t>1.2.1</t>
  </si>
  <si>
    <t>Alquiler computador</t>
  </si>
  <si>
    <t>unidad</t>
  </si>
  <si>
    <t>Proctor-Humedad-Masa unitaria seca</t>
  </si>
  <si>
    <t>TOTAL EQUIPOS GENERALES, MOVILIZACIÓN E INSTALACIÓN</t>
  </si>
  <si>
    <t>1.3.  GASTOS GENERALES</t>
  </si>
  <si>
    <t>1.3.1</t>
  </si>
  <si>
    <t>Servicios publicos</t>
  </si>
  <si>
    <t>mes</t>
  </si>
  <si>
    <t>1.3.2</t>
  </si>
  <si>
    <t>1.3.3</t>
  </si>
  <si>
    <t>Gastos de papelería (informes)</t>
  </si>
  <si>
    <t>1.3.4</t>
  </si>
  <si>
    <t>Comunicaciones</t>
  </si>
  <si>
    <t>TOTAL GASTOS GENERALES</t>
  </si>
  <si>
    <t>1.4.  GASTOS LEGALES</t>
  </si>
  <si>
    <t>DESCRIPCION</t>
  </si>
  <si>
    <t>PORCENTANJE</t>
  </si>
  <si>
    <t>porcentaje</t>
  </si>
  <si>
    <t>TOTAL GASTOS LEGALES</t>
  </si>
  <si>
    <t>RESUMEN DE COSTOS - COMPONENTE ADMINISTRACIÓN</t>
  </si>
  <si>
    <t>COMPOSICIÓN AIU</t>
  </si>
  <si>
    <t>Administración</t>
  </si>
  <si>
    <t>Imprevistos</t>
  </si>
  <si>
    <t>Utilidad</t>
  </si>
  <si>
    <t>Iva / Utilidad</t>
  </si>
  <si>
    <t>TOTAL ADMINISTRACIÓN</t>
  </si>
  <si>
    <t>TOTAL A.I.U.</t>
  </si>
  <si>
    <t>_____________________________________________</t>
  </si>
  <si>
    <t>COORDINADOR SST (INCLUYE SALARIO BASE + FACTOR PRESTACIONAL DEL 72.81%)</t>
  </si>
  <si>
    <t>ESPECIALISTA AMBIENTAL (INCLUYE SALARIO BASE + FACTOR PRESTACIONAL DEL 72.81%</t>
  </si>
  <si>
    <t>RESIDENTE DE OBRA : PROFESIONAL CATEGORIA 7 (EXPERIENCIA PROFESIONAL  MINIMO 2 AÑOS  -  EXPERIENCIA ESPECIFICA MINIMO 1 AÑO)  (INCLUYE SALARIO BASE + FACTOR PRESTACIONAL DE 72,81%)</t>
  </si>
  <si>
    <t>Pólizas (cumplimento, salarios prestaciones sociales, responsabilidad civil)</t>
  </si>
  <si>
    <t>xxx</t>
  </si>
  <si>
    <t>MES</t>
  </si>
  <si>
    <t xml:space="preserve">SOLUCIONES BUFFER </t>
  </si>
  <si>
    <t>SOLUCION PATRON DE CONDUCTIVIDAD</t>
  </si>
  <si>
    <t xml:space="preserve">SOLUCIONES PARA OXIGENO DISUELTO </t>
  </si>
  <si>
    <t>RECTIVOS PARA ANALISIS EN SITU</t>
  </si>
  <si>
    <t>TUBOS, RECIPIENTES Y CONSUMIBLES</t>
  </si>
  <si>
    <t>EQUIPOS PORTATILES DE MEDICION</t>
  </si>
  <si>
    <t>TECNICO DE LABORATORIO</t>
  </si>
  <si>
    <t>LIMPIEZA, LAVADO Y DESINFECCIÓN DE LAS REDES DE CONDUCCIÓN Y DE DESAGÜE QUE INTERCONECTAN LAS UNIDADES DE TRATAMIENTO DE LA PTAR, PARA ELIMINAR OBSTRUCCIONES, INCRUSTACIONES Y SEDIMENTOS Y RESTABLECER EL FLUJO HIDRÁULICO ENTRE ESTRUCTURAS DEL SISTEMA DE AGUAS RESIDUALES(RED DE ALCANTARILLADO QUE CONECTA CON EL ALIVIADERO DE EXCESOS; RED DE CONDUCCIÓN ENTRE EL ALIVIADERO DE EXCESOS Y LA ESTACIÓN DE BOMBEO; DOS (2) POZOS DE DESAGÜE; Y RED DE CONDUCCIÓN QUE CONECTA LOS POZOS DE DESAGÜE CON EL VALLADO DE DESCARGA).</t>
  </si>
  <si>
    <t>ARRANQUE, PUESTA EN MARCHA Y ESTABILIZACIÓN DE LA PTAR, INCLUYENDO LA PUESTA EN RÉGIMEN Y ESTABILIZACIÓN DEL PROCESO BIOLÓGICO EN LOS REACTORES UASB, ASÍ COMO EL ACOMPAÑAMIENTO TÉCNICO PARA LA ADECUADA OPERACIÓN DEL SISTEMA DE TRATAMIENTO, MEDIANTE LA ORIENTACIÓN, VERIFICACIÓN Y SEGUIMIENTO DE LAS ACTIVIDADES OPERATIVAS Y DE CONTROL NECESARIAS PARA RESTABLECER PROGRESIVAMENTE LAS CONDICIONES DEL PROCESO BIOLÓGICO, OPTIMIZAR EL FUNCIONAMIENTO DE LAS DIFERENTES UNIDADES Y GARANTIZAR LA CONTINUIDAD Y EFICIENCIA DEL SISTEMA, UNA VEZ FINALIZADAS LAS OBRAS DE REHABILITACIÓN, MANTENIMIENTO Y ADECUACIÓN.</t>
  </si>
  <si>
    <t>LIMPIEZA, LAVADO Y DESINFECCIÓN DE LAS REDES DE CONDUCCIÓN Y DE DESAGÜE QUE INTERCONECTAN LAS UNIDADES DE TRATAMIENTO DE LA PTAR, PARA ELIMINAR OBSTRUCCIONES, INCRUSTACIONES Y SEDIMENTOS Y RESTABLECER EL FLUJO HIDRÁULICO ENTRE ESTRUCTURAS DEL SISTEMA DE AGUAS RESIDUALES(RED DE ALCANTARILLADO QUE CONECTA CON EL ALIVIADERO DE EXCESOS; RED DE CONDUCCIÓN ENTRE EL ALIVIADERO DE EXCESOS Y LA ESTACIÓN DE BOMBEO; DOS (2) POZOS DE DESAGÜE; Y RED DE CONDUCCIÓN QUE CONECTA LOS POZOS DE DESAGÜE CON EL VALLADO DE DESCARGA)..</t>
  </si>
  <si>
    <t>DIAS</t>
  </si>
  <si>
    <t>CALIBRACIÓN DE EQUIPOS DE LABORATORIO (TURBIDÍMETRO, PH-METRO Y BALANZA), INCLUYENDO INSPECCIÓN, REVISIÓN, VERIFICACIÓN METROLÓGICA, AJUSTE, PROVISIÓN DE LOS INSUMOS, PATRONES Y SOLUCIONES DE REFERENCIA REQUERIDOS, TALES COMO PAPEL TORNASOL Y DEMÁS ELEMENTOS NECESARIOS SEGÚN EL EQUIPO, EJECUCIÓN DE PRUEBAS DE FUNCIONAMIENTO, COMPROBACIÓN DE EXACTITUD Y REPETIBILIDAD, EMISIÓN DE LOS RESPECTIVOS CERTIFICADOS DE CALIBRACIÓN Y DEMÁS ACTIVIDADES NECESARIAS PARA GARANTIZAR LA CORRECTA OPERACIÓN Y CONFIABILIDAD DE LAS MEDICIONES.</t>
  </si>
  <si>
    <t>AYUDANTE MANTENIMIENTO</t>
  </si>
  <si>
    <t>OFICIAL MANTENIMIENTO HIDRAULICO</t>
  </si>
  <si>
    <t>CARACTERIZACIÓN FISICOQUÍMICA DE LOS LODOS GENERADOS EN LOS SEDIMENTADORES Y EN EL BIODIGESTOR DE LA PTAR, PARA DETERMINAR SU MANEJO Y DISPOSICIÓN Y VERIFICAR LAS CONDICIONES DEL PROCESO DE TRATAMIENTO DE AGUAS RESIDUALES.(CERTIFICADO SEGUN NORMATIVA)</t>
  </si>
  <si>
    <r>
      <t xml:space="preserve">REHABILITACIÓN MEDIANTE MANTENIMIENTO, INSPECCIÓN, LIMPIEZA, REVISIÓN,VERIFICACIÓN Y AJUSTE DEL ESTADO OPERATIVO DE LAS BOMBAS SUMERGIBLES DE LA ESTACIÓN DE BOMBEO DE LA PTAR, ( </t>
    </r>
    <r>
      <rPr>
        <i/>
        <sz val="9"/>
        <color theme="1"/>
        <rFont val="Arial"/>
        <family val="2"/>
      </rPr>
      <t>Incluye revisión de sus componentes mecánios y eléctricos</t>
    </r>
    <r>
      <rPr>
        <sz val="9"/>
        <color theme="1"/>
        <rFont val="Arial"/>
        <family val="2"/>
      </rPr>
      <t>); AUTOMATIZACIÓN DEL SISTEMA DE BOMBEO, (</t>
    </r>
    <r>
      <rPr>
        <i/>
        <sz val="9"/>
        <color theme="1"/>
        <rFont val="Arial"/>
        <family val="2"/>
      </rPr>
      <t>Contempla la inspección, revisión, ajuste y verificación del tablero de control eléctrico y los demás componentes asociados al sistema de bombeo, incluyendo conexiones, elementos de protección y maniobra</t>
    </r>
    <r>
      <rPr>
        <sz val="9"/>
        <color theme="1"/>
        <rFont val="Arial"/>
        <family val="2"/>
      </rPr>
      <t>); INSTALACIÓN DE CELDAS DE PROTECCIÓN EN ELECTROBOMBAS SUMERGIBLES, (Fab</t>
    </r>
    <r>
      <rPr>
        <i/>
        <sz val="9"/>
        <color theme="1"/>
        <rFont val="Arial"/>
        <family val="2"/>
      </rPr>
      <t>ricadas en material especialmente resistente a las condiciones de humedad, corrosión, contacto con aguas residuales y demás condiciones a las que se encuentran expuestas las mismas dentro del la estación de bombeo)</t>
    </r>
    <r>
      <rPr>
        <sz val="9"/>
        <color theme="1"/>
        <rFont val="Arial"/>
        <family val="2"/>
      </rPr>
      <t xml:space="preserve">. </t>
    </r>
  </si>
  <si>
    <t xml:space="preserve">REHABILITACIÓN MEDIANTE MANTENIMIENTO, INSPECCIÓN, LIMPIEZA, REVISIÓN,VERIFICACIÓN Y AJUSTE DEL ESTADO OPERATIVO DE LAS ELECTROBOMBAS SUMERGIBLES DE LA ESTACIÓN DE BOMBEO DE LA PTAR, ( Incluye revisión de sus componentes mecánios y eléctricos); AUTOMATIZACIÓN DEL SISTEMA DE BOMBEO, (Contempla la inspección, revisión, ajuste y verificación del tablero de control eléctrico y los demás componentes asociados al sistema de bombeo, incluyendo conexiones, elementos de protección y maniobra); INSTALACIÓN DE CELDAS DE PROTECCIÓN EN ELECTROBOMBAS SUMERGIBLES, (Fabricadas en material especialmente resistente a las condiciones de humedad, corrosión, contacto con aguas residuales y demás condiciones a las que se encuentran expuestas las mismas dentro del la estación de bombeo). </t>
  </si>
  <si>
    <r>
      <t>REHABILITACIÓN MEDIANTE MANTENIMIENTO DE LOS PUENTES GIRATORIOS DE LOS SEDIMENTADORES,ASÍ COMO LA CORRECTA OPERACIÓN Y ROTACIÓN DEL BIODIGESTOR INCLUYENDO EL SISTEMA DE ROTACIÓN DEL BIODIGESTOR DE LODOS DE LA PTAR, INCLUYENDO PALETAS, RASCADORES, BALINERAS, ELEMENTOS DE TRANSMISIÓN Y DEMÁS COMPONENTES MECÁNICOS ASOCIADOS, (</t>
    </r>
    <r>
      <rPr>
        <i/>
        <sz val="9"/>
        <color theme="1"/>
        <rFont val="Arial"/>
        <family val="2"/>
      </rPr>
      <t>Se realizará el reemplazo de las balineras existentes por rodachines de uso industrial, de tipo metálico combinado con goma, de acuerdo con las dimensiones y características requeridas para garantizar un adecuado desplazamiento y soporte de los elementos móviles del sistema. se incluye el reemplazo o cambio de los componentes que presenten desgaste, deterioro o fallas que afecten su funcionamiento, así como las demás actividades necesarias para garantizar el correcto funcionamiento del sistema, la adecuada impulsión de las aguas residuales y la operación eficiente de las bombas hacia las unidades de tratamiento,con el fin de restablecer y garantizar el adecuado funcionamiento de los sistemas de barrido, arrastre y evacuación de lodo).</t>
    </r>
  </si>
  <si>
    <r>
      <t xml:space="preserve">REHABILITACIÓN DE VÁLVULAS DE REGULACIÓN TIPO MARIPOSA Y CONTROL HIDRÁULICO DE 8 PULGADAS (8") DE LA PTAR, </t>
    </r>
    <r>
      <rPr>
        <i/>
        <sz val="9"/>
        <color theme="1"/>
        <rFont val="Arial"/>
        <family val="2"/>
      </rPr>
      <t xml:space="preserve"> (Mediante actividades de mantenimiento, limpieza, lubricación, ajuste y verificación de su estado operativo, incluyendo la inspección y revisión de sus componentes, accesorios y mecanismos de accionamiento); CAMBIO DE EMPAQUETADURAS EXISTENTES POR EMPAQUETADURAS EN MATERIAL DE NEOPRENO, DE ACUERDO CON LAS DIMENSIONES Y CARACTERÍSTICAS PROPIAS DE LOS ELEMENTOS, CON EL FIN DE GARANTIZAR UN ADECUADO SELLADO Y EVITAR FUGAS. (Se contempla igualmente el reemplazo de componentes y accesorios que presenten desgaste, deterioro o fallas que afecten su funcionamiento , cuando se requieran, garantizando el correcto control y regulación de los caudales y la adecuada operación hidráulica entre las diferentes unidades de tratamiento).</t>
    </r>
  </si>
  <si>
    <r>
      <t xml:space="preserve">REHABILITACIÓN DE VÁLVULAS DE REGULACIÓN  Y CONTROL HIDRÁULICO DE 6 PULGADAS (6") DE LA PTAR, </t>
    </r>
    <r>
      <rPr>
        <i/>
        <sz val="9"/>
        <color theme="1"/>
        <rFont val="Arial"/>
        <family val="2"/>
      </rPr>
      <t xml:space="preserve">  (Mediante actividades de mantenimiento, limpieza, lubricación, ajuste y verificación de su estado operativo, incluyendo la inspección y revisión de sus componentes, accesorios y mecanismos de accionamiento); CAMBIO DE EMPAQUETADURAS EXISTENTES POR EMPAQUETADURAS EN MATERIAL DE NEOPRENO, DE ACUERDO CON LAS DIMENSIONES Y CARACTERÍSTICAS PROPIAS DE LOS ELEMENTOS, CON EL FIN DE GARANTIZAR UN ADECUADO SELLADO Y EVITAR FUGAS. (Se contempla igualmente el reemplazo de componentes y accesorios que presenten desgaste, deterioro o fallas que afecten su funcionamiento , cuando se requieran, garantizando el correcto control y regulación de los caudales y la adecuada operación hidráulica entre las diferentes unidades de tratamiento).</t>
    </r>
  </si>
  <si>
    <t>REHABILITACIÓN DE VÁLVULAS DE COMPUERTA TIPO MARIPOSA Y CONTROL HIDRÁULICO DE 4 PULGADAS (4") DE LA PTAR,   (Mediante actividades de mantenimiento, limpieza, lubricación, ajuste y verificación de su estado operativo, incluyendo la inspección y revisión de sus componentes, accesorios y mecanismos de accionamiento); CAMBIO DE EMPAQUETADURAS EXISTENTES POR EMPAQUETADURAS EN MATERIAL DE NEOPRENO, DE ACUERDO CON LAS DIMENSIONES Y CARACTERÍSTICAS PROPIAS DE LOS ELEMENTOS, CON EL FIN DE GARANTIZAR UN ADECUADO SELLADO Y EVITAR FUGAS. (Se contempla igualmente el reemplazo de componentes y accesorios que presenten desgaste, deterioro o fallas que afecten su funcionamiento , cuando se requieran, garantizando el correcto control y regulación de los caudales y la adecuada operación hidráulica entre las diferentes unidades de tratamiento).</t>
  </si>
  <si>
    <t>REHABILITACIÓN DE VÁLVULAS DE COMPUERTA Y CONTROL HIDRÁULICO DE 3 PULGADAS (3") DE LA PTAR,   (Mediante actividades de mantenimiento, limpieza, lubricación, ajuste y verificación de su estado operativo, incluyendo la inspección y revisión de sus componentes, accesorios y mecanismos de accionamiento); CAMBIO DE EMPAQUETADURAS EXISTENTES POR EMPAQUETADURAS EN MATERIAL DE NEOPRENO, DE ACUERDO CON LAS DIMENSIONES Y CARACTERÍSTICAS PROPIAS DE LOS ELEMENTOS, CON EL FIN DE GARANTIZAR UN ADECUADO SELLADO Y EVITAR FUGAS. (Se contempla igualmente el reemplazo de componentes y accesorios que presenten desgaste, deterioro o fallas que afecten su funcionamiento , cuando se requieran, garantizando el correcto control y regulación de los caudales y la adecuada operación hidráulica entre las diferentes unidades de tratamiento).</t>
  </si>
  <si>
    <t>REHABILITACIÓN DE VÁLVULAS DE COMPUERTA Y CONTROL HIDRÁULICO DE 2 PULGADAS (2") DE LA PTAR,   (Mediante actividades de mantenimiento, limpieza, lubricación, ajuste y verificación de su estado operativo, incluyendo la inspección y revisión de sus componentes, accesorios y mecanismos de accionamiento); CAMBIO DE EMPAQUETADURAS EXISTENTES POR EMPAQUETADURAS EN MATERIAL DE NEOPRENO, DE ACUERDO CON LAS DIMENSIONES Y CARACTERÍSTICAS PROPIAS DE LOS ELEMENTOS, CON EL FIN DE GARANTIZAR UN ADECUADO SELLADO Y EVITAR FUGAS. (Se contempla igualmente el reemplazo de componentes y accesorios que presenten desgaste, deterioro o fallas que afecten su funcionamiento , cuando se requieran, garantizando el correcto control y regulación de los caudales y la adecuada operación hidráulica entre las diferentes unidades de tratamiento).</t>
  </si>
  <si>
    <t>REHABILITACIÓN MEDIANTE MANTENIMIENTO DE LOS PUENTES GIRATORIOS DE LOS SEDIMENTADORES,ASÍ COMO LA CORRECTA OPERACIÓN Y ROTACIÓN DEL BIODIGESTOR INCLUYENDO EL SISTEMA DE ROTACIÓN DEL BIODIGESTOR DE LODOS DE LA PTAR, INCLUYENDO PALETAS, RASCADORES, BALINERAS, ELEMENTOS DE TRANSMISIÓN Y DEMÁS COMPONENTES MECÁNICOS ASOCIADOS, (Se realizará el reemplazo de las balineras existentes por rodachines de uso industrial, de tipo metálico combinado con goma, de acuerdo con las dimensiones y características requeridas para garantizar un adecuado desplazamiento y soporte de los elementos móviles del sistema. se incluye el reemplazo o cambio de los componentes que presenten desgaste, deterioro o fallas que afecten su funcionamiento, así como las demás actividades necesarias para garantizar el correcto funcionamiento del sistema, la adecuada impulsión de las aguas residuales y la operación eficiente de las bombas hacia las unidades de tratamiento,con el fin de restablecer y garantizar el adecuado funcionamiento de los sistemas de barrido, arrastre y evacuación de lodo).</t>
  </si>
  <si>
    <t>REHABILITACIÓN DE VÁLVULAS DE REGULACIÓN  Y CONTROL HIDRÁULICO DE 6 PULGADAS (6") DE LA PTAR,   (Mediante actividades de mantenimiento, limpieza, lubricación, ajuste y verificación de su estado operativo, incluyendo la inspección y revisión de sus componentes, accesorios y mecanismos de accionamiento); CAMBIO DE EMPAQUETADURAS EXISTENTES POR EMPAQUETADURAS EN MATERIAL DE NEOPRENO, DE ACUERDO CON LAS DIMENSIONES Y CARACTERÍSTICAS PROPIAS DE LOS ELEMENTOS, CON EL FIN DE GARANTIZAR UN ADECUADO SELLADO Y EVITAR FUGAS. (Se contempla igualmente el reemplazo de componentes y accesorios que presenten desgaste, deterioro o fallas que afecten su funcionamiento , cuando se requieran, garantizando el correcto control y regulación de los caudales y la adecuada operación hidráulica entre las diferentes unidades de tratamiento).</t>
  </si>
  <si>
    <t>REHABILITACIÓN DE VÁLVULAS DE REGULACIÓN TIPO MARIPOSA Y CONTROL HIDRÁULICO DE 8 PULGADAS (8") DE LA PTAR,  (Mediante actividades de mantenimiento, limpieza, lubricación, ajuste y verificación de su estado operativo, incluyendo la inspección y revisión de sus componentes, accesorios y mecanismos de accionamiento); CAMBIO DE EMPAQUETADURAS EXISTENTES POR EMPAQUETADURAS EN MATERIAL DE NEOPRENO, DE ACUERDO CON LAS DIMENSIONES Y CARACTERÍSTICAS PROPIAS DE LOS ELEMENTOS, CON EL FIN DE GARANTIZAR UN ADECUADO SELLADO Y EVITAR FUGAS. (Se contempla igualmente el reemplazo de componentes y accesorios que presenten desgaste, deterioro o fallas que afecten su funcionamiento , cuando se requieran, garantizando el correcto control y regulación de los caudales y la adecuada operación hidráulica entre las diferentes unidades de tratamiento).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</si>
</sst>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8">
    <numFmt numFmtId="7" formatCode="&quot;$&quot;\ #,##0.00;\-&quot;$&quot;\ #,##0.00"/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&quot;$&quot;#,##0.00;[Red]\-&quot;$&quot;#,##0.00"/>
    <numFmt numFmtId="165" formatCode="_-&quot;$&quot;* #,##0_-;\-&quot;$&quot;* #,##0_-;_-&quot;$&quot;* &quot;-&quot;_-;_-@_-"/>
    <numFmt numFmtId="166" formatCode="_-&quot;$&quot;* #,##0.00_-;\-&quot;$&quot;* #,##0.00_-;_-&quot;$&quot;* &quot;-&quot;??_-;_-@_-"/>
    <numFmt numFmtId="167" formatCode="_-&quot;$&quot;* #,##0.000_-;\-&quot;$&quot;* #,##0.000_-;_-&quot;$&quot;* &quot;-&quot;_-;_-@_-"/>
    <numFmt numFmtId="168" formatCode="_ * #,##0.00_ ;_ * \-#,##0.00_ ;_ * &quot;-&quot;??_ ;_ @_ "/>
    <numFmt numFmtId="169" formatCode="0.0"/>
    <numFmt numFmtId="170" formatCode="&quot;$&quot;\ #,##0.00"/>
    <numFmt numFmtId="171" formatCode="_(&quot;$&quot;\ * #,##0.00_);_(&quot;$&quot;\ * \(#,##0.00\);_(&quot;$&quot;\ * &quot;-&quot;??_);_(@_)"/>
    <numFmt numFmtId="172" formatCode="&quot;$&quot;#,##0.00"/>
    <numFmt numFmtId="173" formatCode="0.0%"/>
    <numFmt numFmtId="174" formatCode="&quot;$&quot;#,##0"/>
    <numFmt numFmtId="175" formatCode="_(* #,##0.00_);_(* \(#,##0.00\);_(* &quot;-&quot;??_);_(@_)"/>
    <numFmt numFmtId="176" formatCode="_(&quot;$&quot;\ * #,##0_);_(&quot;$&quot;\ * \(#,##0\);_(&quot;$&quot;\ * &quot;-&quot;_);_(@_)"/>
    <numFmt numFmtId="177" formatCode="_-&quot;$&quot;* #,##0.0000_-;\-&quot;$&quot;* #,##0.0000_-;_-&quot;$&quot;* &quot;-&quot;_-;_-@_-"/>
    <numFmt numFmtId="178" formatCode="&quot;$&quot;\ #,##0.000"/>
    <numFmt numFmtId="179" formatCode="&quot;$&quot;\ #,##0.0000"/>
    <numFmt numFmtId="180" formatCode="&quot;$&quot;\ #,##0.00000"/>
    <numFmt numFmtId="181" formatCode="&quot;$&quot;#,##0.000"/>
    <numFmt numFmtId="182" formatCode="_-&quot;$&quot;* #,##0.000_-;\-&quot;$&quot;* #,##0.000_-;_-&quot;$&quot;* &quot;-&quot;??_-;_-@_-"/>
    <numFmt numFmtId="183" formatCode="&quot;$&quot;#,##0.000;[Red]\-&quot;$&quot;#,##0.000"/>
    <numFmt numFmtId="185" formatCode="_-&quot;$&quot;* #,##0.00_-;\-&quot;$&quot;* #,##0.00_-;_-&quot;$&quot;* &quot;-&quot;_-;_-@_-"/>
    <numFmt numFmtId="186" formatCode="&quot;$&quot;#,##0;\(&quot;$&quot;#,##0\);\-"/>
    <numFmt numFmtId="187" formatCode="#,##0.00_ ;\-#,##0.00\ "/>
    <numFmt numFmtId="188" formatCode="_(&quot;$&quot;* #,##0_);_(&quot;$&quot;* \(#,##0\);_(&quot;$&quot;* &quot;-&quot;_);_(@_)"/>
    <numFmt numFmtId="189" formatCode="_(&quot;$&quot;* #,##0.00_);_(&quot;$&quot;* \(#,##0.00\);_(&quot;$&quot;* &quot;-&quot;_);_(@_)"/>
    <numFmt numFmtId="190" formatCode="0.0000%"/>
    <numFmt numFmtId="191" formatCode="#,##0.000"/>
    <numFmt numFmtId="192" formatCode="_-&quot;$&quot;\ * #,##0.00_-;\-&quot;$&quot;\ * #,##0.00_-;_-&quot;$&quot;\ * &quot;-&quot;_-;_-@_-"/>
    <numFmt numFmtId="193" formatCode="0.0000"/>
    <numFmt numFmtId="194" formatCode="#,##0.0"/>
    <numFmt numFmtId="195" formatCode="_-* #,##0.00_-;\-* #,##0.00_-;_-* &quot;-&quot;_-;_-@_-"/>
    <numFmt numFmtId="196" formatCode="0.000"/>
    <numFmt numFmtId="197" formatCode="_-* #,##0.00000_-;\-* #,##0.00000_-;_-* &quot;-&quot;_-;_-@_-"/>
  </numFmts>
  <fonts count="49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12"/>
      <name val="Arial Narrow"/>
      <family val="2"/>
    </font>
    <font>
      <sz val="10"/>
      <name val="Arial Narrow"/>
      <family val="2"/>
    </font>
    <font>
      <b/>
      <sz val="12"/>
      <name val="Arial Narrow"/>
      <family val="2"/>
    </font>
    <font>
      <b/>
      <sz val="14"/>
      <name val="Arial Narrow"/>
      <family val="2"/>
    </font>
    <font>
      <b/>
      <sz val="10"/>
      <name val="Arial Narrow"/>
      <family val="2"/>
    </font>
    <font>
      <b/>
      <sz val="11"/>
      <name val="Arial Narrow"/>
      <family val="2"/>
    </font>
    <font>
      <sz val="11"/>
      <name val="Arial Narrow"/>
      <family val="2"/>
    </font>
    <font>
      <b/>
      <i/>
      <sz val="12"/>
      <name val="Arial Narrow"/>
      <family val="2"/>
    </font>
    <font>
      <b/>
      <i/>
      <sz val="10"/>
      <name val="Arial Narrow"/>
      <family val="2"/>
    </font>
    <font>
      <sz val="10"/>
      <color theme="1"/>
      <name val="Arial Narrow"/>
      <family val="2"/>
    </font>
    <font>
      <i/>
      <sz val="12"/>
      <name val="Arial Narrow"/>
      <family val="2"/>
    </font>
    <font>
      <i/>
      <sz val="10"/>
      <name val="Arial Narrow"/>
      <family val="2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sz val="9"/>
      <color rgb="FF000000"/>
      <name val="Arial"/>
      <family val="2"/>
    </font>
    <font>
      <sz val="9"/>
      <name val="Arial Narrow"/>
      <family val="2"/>
    </font>
    <font>
      <b/>
      <sz val="12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Arial"/>
      <family val="2"/>
    </font>
    <font>
      <b/>
      <sz val="11"/>
      <color theme="1"/>
      <name val="Arial"/>
      <family val="2"/>
    </font>
    <font>
      <b/>
      <sz val="12"/>
      <color theme="1"/>
      <name val="Arial Narrow"/>
      <family val="2"/>
    </font>
    <font>
      <b/>
      <sz val="16"/>
      <color theme="1"/>
      <name val="Arial Narrow"/>
      <family val="2"/>
    </font>
    <font>
      <b/>
      <sz val="14"/>
      <color theme="1"/>
      <name val="Arial Narrow"/>
      <family val="2"/>
    </font>
    <font>
      <b/>
      <sz val="11"/>
      <color theme="1"/>
      <name val="Arial Narrow"/>
      <family val="2"/>
    </font>
    <font>
      <sz val="10"/>
      <color indexed="8"/>
      <name val="Calibri"/>
      <family val="2"/>
      <scheme val="minor"/>
    </font>
    <font>
      <sz val="10"/>
      <color theme="1"/>
      <name val="Calibri"/>
      <family val="2"/>
      <scheme val="minor"/>
    </font>
    <font>
      <sz val="12"/>
      <color theme="2" tint="-0.499984740745262"/>
      <name val="Calibri"/>
      <family val="2"/>
      <scheme val="minor"/>
    </font>
    <font>
      <sz val="11"/>
      <color theme="1"/>
      <name val="Arial Narrow"/>
      <family val="2"/>
    </font>
    <font>
      <b/>
      <sz val="12"/>
      <color theme="2" tint="-0.499984740745262"/>
      <name val="Arial Narrow"/>
      <family val="2"/>
    </font>
    <font>
      <b/>
      <sz val="14"/>
      <color theme="2" tint="-0.499984740745262"/>
      <name val="Arial Narrow"/>
      <family val="2"/>
    </font>
    <font>
      <b/>
      <sz val="14"/>
      <color rgb="FFFF0000"/>
      <name val="Arial Narrow"/>
      <family val="2"/>
    </font>
    <font>
      <sz val="14"/>
      <color theme="1"/>
      <name val="Arial Narrow"/>
      <family val="2"/>
    </font>
    <font>
      <sz val="18"/>
      <color rgb="FFFF0000"/>
      <name val="Calibri"/>
      <family val="2"/>
      <scheme val="minor"/>
    </font>
    <font>
      <sz val="11"/>
      <color theme="2" tint="-0.499984740745262"/>
      <name val="Calibri"/>
      <family val="2"/>
      <scheme val="minor"/>
    </font>
    <font>
      <sz val="11"/>
      <color rgb="FFFF0000"/>
      <name val="Arial Narrow"/>
      <family val="2"/>
    </font>
    <font>
      <sz val="11"/>
      <color theme="0"/>
      <name val="Arial Narrow"/>
      <family val="2"/>
    </font>
    <font>
      <b/>
      <sz val="9"/>
      <color rgb="FF000000"/>
      <name val="Tahoma"/>
      <family val="2"/>
    </font>
    <font>
      <sz val="9"/>
      <color rgb="FF000000"/>
      <name val="Tahoma"/>
      <family val="2"/>
    </font>
    <font>
      <b/>
      <sz val="12"/>
      <color theme="2" tint="-0.499984740745262"/>
      <name val="Calibri"/>
      <family val="2"/>
      <scheme val="minor"/>
    </font>
    <font>
      <i/>
      <sz val="9"/>
      <color theme="1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D9E1F2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</fills>
  <borders count="10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20">
    <xf numFmtId="0" fontId="0" fillId="0" borderId="0"/>
    <xf numFmtId="165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5" fillId="0" borderId="0"/>
    <xf numFmtId="168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0" fontId="2" fillId="0" borderId="0"/>
    <xf numFmtId="176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6" fillId="0" borderId="0"/>
    <xf numFmtId="41" fontId="26" fillId="0" borderId="0" applyFont="0" applyFill="0" applyBorder="0" applyAlignment="0" applyProtection="0"/>
    <xf numFmtId="188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0" fontId="36" fillId="0" borderId="0"/>
    <xf numFmtId="165" fontId="26" fillId="0" borderId="0" applyFont="0" applyFill="0" applyBorder="0" applyAlignment="0" applyProtection="0"/>
    <xf numFmtId="166" fontId="26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</cellStyleXfs>
  <cellXfs count="549">
    <xf numFmtId="0" fontId="0" fillId="0" borderId="0" xfId="0"/>
    <xf numFmtId="0" fontId="4" fillId="0" borderId="0" xfId="0" applyFont="1" applyAlignment="1">
      <alignment horizontal="justify" vertical="justify"/>
    </xf>
    <xf numFmtId="0" fontId="6" fillId="2" borderId="0" xfId="3" applyFont="1" applyFill="1" applyAlignment="1">
      <alignment vertical="center"/>
    </xf>
    <xf numFmtId="0" fontId="7" fillId="2" borderId="0" xfId="3" applyFont="1" applyFill="1" applyAlignment="1">
      <alignment vertical="center"/>
    </xf>
    <xf numFmtId="168" fontId="7" fillId="2" borderId="0" xfId="4" applyFont="1" applyFill="1" applyAlignment="1">
      <alignment vertical="center"/>
    </xf>
    <xf numFmtId="0" fontId="6" fillId="2" borderId="18" xfId="3" applyFont="1" applyFill="1" applyBorder="1" applyAlignment="1">
      <alignment vertical="center"/>
    </xf>
    <xf numFmtId="0" fontId="6" fillId="2" borderId="19" xfId="3" applyFont="1" applyFill="1" applyBorder="1" applyAlignment="1">
      <alignment vertical="center"/>
    </xf>
    <xf numFmtId="0" fontId="6" fillId="2" borderId="22" xfId="3" applyFont="1" applyFill="1" applyBorder="1" applyAlignment="1">
      <alignment vertical="center"/>
    </xf>
    <xf numFmtId="4" fontId="8" fillId="2" borderId="14" xfId="3" applyNumberFormat="1" applyFont="1" applyFill="1" applyBorder="1" applyAlignment="1">
      <alignment horizontal="center" vertical="center"/>
    </xf>
    <xf numFmtId="4" fontId="10" fillId="2" borderId="14" xfId="3" applyNumberFormat="1" applyFont="1" applyFill="1" applyBorder="1" applyAlignment="1">
      <alignment horizontal="center" vertical="center"/>
    </xf>
    <xf numFmtId="0" fontId="8" fillId="2" borderId="0" xfId="3" applyFont="1" applyFill="1" applyAlignment="1">
      <alignment horizontal="center" vertical="center"/>
    </xf>
    <xf numFmtId="0" fontId="8" fillId="2" borderId="19" xfId="3" applyFont="1" applyFill="1" applyBorder="1" applyAlignment="1">
      <alignment horizontal="center" vertical="center"/>
    </xf>
    <xf numFmtId="0" fontId="11" fillId="4" borderId="25" xfId="3" quotePrefix="1" applyFont="1" applyFill="1" applyBorder="1" applyAlignment="1">
      <alignment horizontal="center" vertical="center"/>
    </xf>
    <xf numFmtId="0" fontId="8" fillId="2" borderId="22" xfId="3" applyFont="1" applyFill="1" applyBorder="1" applyAlignment="1">
      <alignment horizontal="center" vertical="center"/>
    </xf>
    <xf numFmtId="0" fontId="12" fillId="4" borderId="26" xfId="3" applyFont="1" applyFill="1" applyBorder="1" applyAlignment="1">
      <alignment horizontal="center" vertical="center"/>
    </xf>
    <xf numFmtId="0" fontId="11" fillId="4" borderId="27" xfId="3" quotePrefix="1" applyFont="1" applyFill="1" applyBorder="1" applyAlignment="1">
      <alignment horizontal="center" vertical="center"/>
    </xf>
    <xf numFmtId="0" fontId="12" fillId="4" borderId="31" xfId="3" applyFont="1" applyFill="1" applyBorder="1" applyAlignment="1">
      <alignment horizontal="center" vertical="center"/>
    </xf>
    <xf numFmtId="0" fontId="8" fillId="4" borderId="1" xfId="3" applyFont="1" applyFill="1" applyBorder="1" applyAlignment="1">
      <alignment horizontal="center" vertical="center"/>
    </xf>
    <xf numFmtId="168" fontId="8" fillId="4" borderId="36" xfId="4" quotePrefix="1" applyFont="1" applyFill="1" applyBorder="1" applyAlignment="1">
      <alignment horizontal="center" vertical="center"/>
    </xf>
    <xf numFmtId="0" fontId="8" fillId="4" borderId="37" xfId="3" applyFont="1" applyFill="1" applyBorder="1" applyAlignment="1">
      <alignment horizontal="center" vertical="center"/>
    </xf>
    <xf numFmtId="0" fontId="0" fillId="2" borderId="38" xfId="4" applyNumberFormat="1" applyFont="1" applyFill="1" applyBorder="1" applyAlignment="1" applyProtection="1">
      <alignment horizontal="center" vertical="center"/>
      <protection locked="0"/>
    </xf>
    <xf numFmtId="2" fontId="7" fillId="2" borderId="38" xfId="5" applyNumberFormat="1" applyFont="1" applyFill="1" applyBorder="1" applyAlignment="1">
      <alignment horizontal="center" vertical="center"/>
    </xf>
    <xf numFmtId="170" fontId="7" fillId="2" borderId="39" xfId="4" applyNumberFormat="1" applyFont="1" applyFill="1" applyBorder="1" applyAlignment="1">
      <alignment vertical="center"/>
    </xf>
    <xf numFmtId="0" fontId="0" fillId="2" borderId="41" xfId="4" applyNumberFormat="1" applyFont="1" applyFill="1" applyBorder="1" applyAlignment="1" applyProtection="1">
      <alignment horizontal="center" vertical="center"/>
      <protection locked="0"/>
    </xf>
    <xf numFmtId="170" fontId="0" fillId="2" borderId="41" xfId="4" applyNumberFormat="1" applyFont="1" applyFill="1" applyBorder="1" applyAlignment="1" applyProtection="1">
      <alignment horizontal="right" vertical="center"/>
      <protection locked="0"/>
    </xf>
    <xf numFmtId="2" fontId="7" fillId="2" borderId="41" xfId="5" applyNumberFormat="1" applyFont="1" applyFill="1" applyBorder="1" applyAlignment="1">
      <alignment horizontal="center" vertical="center"/>
    </xf>
    <xf numFmtId="170" fontId="7" fillId="2" borderId="42" xfId="4" applyNumberFormat="1" applyFont="1" applyFill="1" applyBorder="1" applyAlignment="1">
      <alignment vertical="center"/>
    </xf>
    <xf numFmtId="0" fontId="0" fillId="2" borderId="43" xfId="4" applyNumberFormat="1" applyFont="1" applyFill="1" applyBorder="1" applyAlignment="1" applyProtection="1">
      <alignment horizontal="center" vertical="center"/>
      <protection locked="0"/>
    </xf>
    <xf numFmtId="170" fontId="0" fillId="2" borderId="43" xfId="4" applyNumberFormat="1" applyFont="1" applyFill="1" applyBorder="1" applyAlignment="1" applyProtection="1">
      <alignment horizontal="right" vertical="center"/>
      <protection locked="0"/>
    </xf>
    <xf numFmtId="2" fontId="7" fillId="2" borderId="43" xfId="5" applyNumberFormat="1" applyFont="1" applyFill="1" applyBorder="1" applyAlignment="1">
      <alignment horizontal="center" vertical="center"/>
    </xf>
    <xf numFmtId="170" fontId="7" fillId="2" borderId="44" xfId="4" applyNumberFormat="1" applyFont="1" applyFill="1" applyBorder="1" applyAlignment="1">
      <alignment vertical="center"/>
    </xf>
    <xf numFmtId="170" fontId="8" fillId="2" borderId="45" xfId="4" applyNumberFormat="1" applyFont="1" applyFill="1" applyBorder="1" applyAlignment="1">
      <alignment vertical="center"/>
    </xf>
    <xf numFmtId="0" fontId="14" fillId="2" borderId="0" xfId="3" applyFont="1" applyFill="1" applyAlignment="1">
      <alignment horizontal="right" vertical="center"/>
    </xf>
    <xf numFmtId="0" fontId="13" fillId="2" borderId="0" xfId="3" applyFont="1" applyFill="1" applyAlignment="1">
      <alignment horizontal="right" vertical="center"/>
    </xf>
    <xf numFmtId="170" fontId="8" fillId="2" borderId="24" xfId="4" applyNumberFormat="1" applyFont="1" applyFill="1" applyBorder="1" applyAlignment="1">
      <alignment vertical="center"/>
    </xf>
    <xf numFmtId="3" fontId="7" fillId="2" borderId="46" xfId="3" applyNumberFormat="1" applyFont="1" applyFill="1" applyBorder="1" applyAlignment="1">
      <alignment horizontal="center" vertical="center"/>
    </xf>
    <xf numFmtId="172" fontId="7" fillId="2" borderId="38" xfId="2" applyNumberFormat="1" applyFont="1" applyFill="1" applyBorder="1" applyAlignment="1">
      <alignment horizontal="right" vertical="center"/>
    </xf>
    <xf numFmtId="2" fontId="7" fillId="2" borderId="50" xfId="3" applyNumberFormat="1" applyFont="1" applyFill="1" applyBorder="1" applyAlignment="1">
      <alignment horizontal="center" vertical="center"/>
    </xf>
    <xf numFmtId="3" fontId="7" fillId="2" borderId="43" xfId="3" applyNumberFormat="1" applyFont="1" applyFill="1" applyBorder="1" applyAlignment="1">
      <alignment horizontal="center" vertical="center"/>
    </xf>
    <xf numFmtId="174" fontId="7" fillId="2" borderId="43" xfId="2" applyNumberFormat="1" applyFont="1" applyFill="1" applyBorder="1" applyAlignment="1">
      <alignment horizontal="right" vertical="center"/>
    </xf>
    <xf numFmtId="2" fontId="7" fillId="2" borderId="43" xfId="3" applyNumberFormat="1" applyFont="1" applyFill="1" applyBorder="1" applyAlignment="1">
      <alignment horizontal="center" vertical="center"/>
    </xf>
    <xf numFmtId="170" fontId="7" fillId="2" borderId="34" xfId="4" applyNumberFormat="1" applyFont="1" applyFill="1" applyBorder="1" applyAlignment="1">
      <alignment vertical="center"/>
    </xf>
    <xf numFmtId="170" fontId="8" fillId="2" borderId="45" xfId="4" applyNumberFormat="1" applyFont="1" applyFill="1" applyBorder="1" applyAlignment="1">
      <alignment horizontal="right" vertical="center"/>
    </xf>
    <xf numFmtId="0" fontId="6" fillId="2" borderId="0" xfId="3" applyFont="1" applyFill="1" applyAlignment="1">
      <alignment horizontal="center" vertical="center"/>
    </xf>
    <xf numFmtId="0" fontId="6" fillId="2" borderId="19" xfId="3" applyFont="1" applyFill="1" applyBorder="1" applyAlignment="1">
      <alignment horizontal="center" vertical="center"/>
    </xf>
    <xf numFmtId="0" fontId="8" fillId="4" borderId="36" xfId="3" applyFont="1" applyFill="1" applyBorder="1" applyAlignment="1">
      <alignment horizontal="center" vertical="center" wrapText="1"/>
    </xf>
    <xf numFmtId="0" fontId="8" fillId="4" borderId="37" xfId="3" applyFont="1" applyFill="1" applyBorder="1" applyAlignment="1">
      <alignment horizontal="center" vertical="center" wrapText="1"/>
    </xf>
    <xf numFmtId="0" fontId="6" fillId="2" borderId="22" xfId="3" applyFont="1" applyFill="1" applyBorder="1" applyAlignment="1">
      <alignment horizontal="center" vertical="center"/>
    </xf>
    <xf numFmtId="0" fontId="7" fillId="2" borderId="52" xfId="3" applyFont="1" applyFill="1" applyBorder="1" applyAlignment="1">
      <alignment horizontal="center" vertical="center"/>
    </xf>
    <xf numFmtId="170" fontId="7" fillId="2" borderId="52" xfId="5" applyNumberFormat="1" applyFont="1" applyFill="1" applyBorder="1" applyAlignment="1">
      <alignment vertical="center"/>
    </xf>
    <xf numFmtId="2" fontId="15" fillId="2" borderId="52" xfId="6" applyNumberFormat="1" applyFont="1" applyFill="1" applyBorder="1" applyAlignment="1">
      <alignment horizontal="center" vertical="center" wrapText="1"/>
    </xf>
    <xf numFmtId="170" fontId="15" fillId="2" borderId="53" xfId="7" applyNumberFormat="1" applyFont="1" applyFill="1" applyBorder="1" applyAlignment="1">
      <alignment vertical="center" wrapText="1"/>
    </xf>
    <xf numFmtId="10" fontId="7" fillId="2" borderId="43" xfId="3" applyNumberFormat="1" applyFont="1" applyFill="1" applyBorder="1" applyAlignment="1">
      <alignment horizontal="center" vertical="center"/>
    </xf>
    <xf numFmtId="170" fontId="7" fillId="2" borderId="43" xfId="5" applyNumberFormat="1" applyFont="1" applyFill="1" applyBorder="1" applyAlignment="1">
      <alignment vertical="center"/>
    </xf>
    <xf numFmtId="2" fontId="15" fillId="2" borderId="43" xfId="6" applyNumberFormat="1" applyFont="1" applyFill="1" applyBorder="1" applyAlignment="1">
      <alignment horizontal="center" vertical="center" wrapText="1"/>
    </xf>
    <xf numFmtId="170" fontId="15" fillId="2" borderId="44" xfId="7" applyNumberFormat="1" applyFont="1" applyFill="1" applyBorder="1" applyAlignment="1">
      <alignment vertical="center" wrapText="1"/>
    </xf>
    <xf numFmtId="168" fontId="7" fillId="2" borderId="0" xfId="4" applyFont="1" applyFill="1" applyBorder="1" applyAlignment="1">
      <alignment vertical="center"/>
    </xf>
    <xf numFmtId="170" fontId="8" fillId="5" borderId="1" xfId="5" applyNumberFormat="1" applyFont="1" applyFill="1" applyBorder="1" applyAlignment="1">
      <alignment vertical="center"/>
    </xf>
    <xf numFmtId="0" fontId="16" fillId="2" borderId="0" xfId="3" applyFont="1" applyFill="1" applyAlignment="1">
      <alignment vertical="center"/>
    </xf>
    <xf numFmtId="0" fontId="16" fillId="2" borderId="19" xfId="3" applyFont="1" applyFill="1" applyBorder="1" applyAlignment="1">
      <alignment vertical="center"/>
    </xf>
    <xf numFmtId="0" fontId="17" fillId="2" borderId="0" xfId="3" applyFont="1" applyFill="1" applyAlignment="1">
      <alignment vertical="center"/>
    </xf>
    <xf numFmtId="168" fontId="17" fillId="2" borderId="0" xfId="4" applyFont="1" applyFill="1" applyBorder="1" applyAlignment="1">
      <alignment horizontal="left" vertical="top"/>
    </xf>
    <xf numFmtId="9" fontId="16" fillId="2" borderId="1" xfId="3" applyNumberFormat="1" applyFont="1" applyFill="1" applyBorder="1" applyAlignment="1">
      <alignment vertical="center"/>
    </xf>
    <xf numFmtId="170" fontId="16" fillId="2" borderId="1" xfId="3" applyNumberFormat="1" applyFont="1" applyFill="1" applyBorder="1" applyAlignment="1">
      <alignment vertical="center"/>
    </xf>
    <xf numFmtId="0" fontId="16" fillId="2" borderId="22" xfId="3" applyFont="1" applyFill="1" applyBorder="1" applyAlignment="1">
      <alignment vertical="center"/>
    </xf>
    <xf numFmtId="0" fontId="17" fillId="2" borderId="56" xfId="3" applyFont="1" applyFill="1" applyBorder="1" applyAlignment="1">
      <alignment horizontal="right" vertical="center"/>
    </xf>
    <xf numFmtId="168" fontId="17" fillId="2" borderId="57" xfId="4" applyFont="1" applyFill="1" applyBorder="1" applyAlignment="1">
      <alignment horizontal="right" vertical="top"/>
    </xf>
    <xf numFmtId="9" fontId="16" fillId="2" borderId="38" xfId="3" applyNumberFormat="1" applyFont="1" applyFill="1" applyBorder="1" applyAlignment="1">
      <alignment horizontal="right" vertical="center"/>
    </xf>
    <xf numFmtId="170" fontId="16" fillId="2" borderId="39" xfId="3" applyNumberFormat="1" applyFont="1" applyFill="1" applyBorder="1" applyAlignment="1">
      <alignment vertical="center"/>
    </xf>
    <xf numFmtId="9" fontId="16" fillId="2" borderId="41" xfId="3" applyNumberFormat="1" applyFont="1" applyFill="1" applyBorder="1" applyAlignment="1">
      <alignment horizontal="right" vertical="center"/>
    </xf>
    <xf numFmtId="170" fontId="16" fillId="2" borderId="42" xfId="3" applyNumberFormat="1" applyFont="1" applyFill="1" applyBorder="1" applyAlignment="1">
      <alignment vertical="center"/>
    </xf>
    <xf numFmtId="0" fontId="17" fillId="2" borderId="58" xfId="3" applyFont="1" applyFill="1" applyBorder="1" applyAlignment="1">
      <alignment horizontal="right" vertical="center"/>
    </xf>
    <xf numFmtId="168" fontId="17" fillId="2" borderId="59" xfId="4" applyFont="1" applyFill="1" applyBorder="1" applyAlignment="1">
      <alignment horizontal="right" vertical="top"/>
    </xf>
    <xf numFmtId="170" fontId="8" fillId="5" borderId="44" xfId="5" applyNumberFormat="1" applyFont="1" applyFill="1" applyBorder="1" applyAlignment="1">
      <alignment vertical="center"/>
    </xf>
    <xf numFmtId="170" fontId="8" fillId="3" borderId="1" xfId="5" applyNumberFormat="1" applyFont="1" applyFill="1" applyBorder="1" applyAlignment="1">
      <alignment vertical="center"/>
    </xf>
    <xf numFmtId="0" fontId="6" fillId="2" borderId="23" xfId="3" applyFont="1" applyFill="1" applyBorder="1" applyAlignment="1">
      <alignment vertical="center"/>
    </xf>
    <xf numFmtId="0" fontId="6" fillId="2" borderId="14" xfId="3" applyFont="1" applyFill="1" applyBorder="1" applyAlignment="1">
      <alignment vertical="center"/>
    </xf>
    <xf numFmtId="0" fontId="7" fillId="2" borderId="14" xfId="3" applyFont="1" applyFill="1" applyBorder="1" applyAlignment="1">
      <alignment vertical="center"/>
    </xf>
    <xf numFmtId="168" fontId="7" fillId="2" borderId="14" xfId="4" applyFont="1" applyFill="1" applyBorder="1" applyAlignment="1">
      <alignment vertical="center"/>
    </xf>
    <xf numFmtId="0" fontId="6" fillId="2" borderId="24" xfId="3" applyFont="1" applyFill="1" applyBorder="1" applyAlignment="1">
      <alignment vertical="center"/>
    </xf>
    <xf numFmtId="0" fontId="18" fillId="0" borderId="0" xfId="0" applyFont="1"/>
    <xf numFmtId="166" fontId="2" fillId="2" borderId="41" xfId="2" applyFont="1" applyFill="1" applyBorder="1" applyAlignment="1" applyProtection="1">
      <alignment horizontal="right" vertical="center"/>
      <protection locked="0"/>
    </xf>
    <xf numFmtId="174" fontId="15" fillId="2" borderId="46" xfId="2" applyNumberFormat="1" applyFont="1" applyFill="1" applyBorder="1" applyAlignment="1">
      <alignment horizontal="right" vertical="center"/>
    </xf>
    <xf numFmtId="165" fontId="0" fillId="2" borderId="41" xfId="4" applyNumberFormat="1" applyFont="1" applyFill="1" applyBorder="1" applyAlignment="1" applyProtection="1">
      <alignment horizontal="right" vertical="center"/>
      <protection locked="0"/>
    </xf>
    <xf numFmtId="165" fontId="2" fillId="2" borderId="38" xfId="4" applyNumberFormat="1" applyFont="1" applyFill="1" applyBorder="1" applyAlignment="1" applyProtection="1">
      <alignment horizontal="right" vertical="center"/>
      <protection locked="0"/>
    </xf>
    <xf numFmtId="0" fontId="18" fillId="0" borderId="0" xfId="0" applyFont="1" applyAlignment="1">
      <alignment horizontal="center" vertical="center"/>
    </xf>
    <xf numFmtId="0" fontId="7" fillId="2" borderId="69" xfId="3" applyFont="1" applyFill="1" applyBorder="1" applyAlignment="1">
      <alignment horizontal="left" vertical="center" wrapText="1"/>
    </xf>
    <xf numFmtId="0" fontId="7" fillId="2" borderId="70" xfId="3" applyFont="1" applyFill="1" applyBorder="1" applyAlignment="1">
      <alignment horizontal="left" vertical="center" wrapText="1"/>
    </xf>
    <xf numFmtId="0" fontId="7" fillId="2" borderId="71" xfId="3" applyFont="1" applyFill="1" applyBorder="1" applyAlignment="1">
      <alignment horizontal="left" vertical="center" wrapText="1"/>
    </xf>
    <xf numFmtId="178" fontId="7" fillId="2" borderId="42" xfId="4" applyNumberFormat="1" applyFont="1" applyFill="1" applyBorder="1" applyAlignment="1">
      <alignment vertical="center"/>
    </xf>
    <xf numFmtId="180" fontId="7" fillId="2" borderId="52" xfId="5" applyNumberFormat="1" applyFont="1" applyFill="1" applyBorder="1" applyAlignment="1">
      <alignment vertical="center"/>
    </xf>
    <xf numFmtId="177" fontId="15" fillId="2" borderId="53" xfId="1" applyNumberFormat="1" applyFont="1" applyFill="1" applyBorder="1" applyAlignment="1">
      <alignment vertical="center" wrapText="1"/>
    </xf>
    <xf numFmtId="165" fontId="15" fillId="2" borderId="53" xfId="1" applyFont="1" applyFill="1" applyBorder="1" applyAlignment="1">
      <alignment vertical="center" wrapText="1"/>
    </xf>
    <xf numFmtId="165" fontId="2" fillId="2" borderId="38" xfId="4" applyNumberFormat="1" applyFont="1" applyFill="1" applyBorder="1" applyAlignment="1" applyProtection="1">
      <alignment horizontal="center" vertical="center"/>
      <protection locked="0"/>
    </xf>
    <xf numFmtId="166" fontId="2" fillId="2" borderId="41" xfId="2" applyFont="1" applyFill="1" applyBorder="1" applyAlignment="1" applyProtection="1">
      <alignment horizontal="center" vertical="center"/>
      <protection locked="0"/>
    </xf>
    <xf numFmtId="165" fontId="0" fillId="2" borderId="41" xfId="4" applyNumberFormat="1" applyFont="1" applyFill="1" applyBorder="1" applyAlignment="1" applyProtection="1">
      <alignment horizontal="center" vertical="center"/>
      <protection locked="0"/>
    </xf>
    <xf numFmtId="170" fontId="0" fillId="2" borderId="41" xfId="4" applyNumberFormat="1" applyFont="1" applyFill="1" applyBorder="1" applyAlignment="1" applyProtection="1">
      <alignment horizontal="center" vertical="center"/>
      <protection locked="0"/>
    </xf>
    <xf numFmtId="170" fontId="0" fillId="2" borderId="43" xfId="4" applyNumberFormat="1" applyFont="1" applyFill="1" applyBorder="1" applyAlignment="1" applyProtection="1">
      <alignment horizontal="center" vertical="center"/>
      <protection locked="0"/>
    </xf>
    <xf numFmtId="179" fontId="7" fillId="2" borderId="39" xfId="4" applyNumberFormat="1" applyFont="1" applyFill="1" applyBorder="1" applyAlignment="1">
      <alignment vertical="center"/>
    </xf>
    <xf numFmtId="179" fontId="7" fillId="2" borderId="24" xfId="4" applyNumberFormat="1" applyFont="1" applyFill="1" applyBorder="1" applyAlignment="1">
      <alignment vertical="center"/>
    </xf>
    <xf numFmtId="167" fontId="15" fillId="2" borderId="53" xfId="1" applyNumberFormat="1" applyFont="1" applyFill="1" applyBorder="1" applyAlignment="1">
      <alignment vertical="center" wrapText="1"/>
    </xf>
    <xf numFmtId="177" fontId="7" fillId="2" borderId="39" xfId="4" applyNumberFormat="1" applyFont="1" applyFill="1" applyBorder="1" applyAlignment="1">
      <alignment vertical="center"/>
    </xf>
    <xf numFmtId="177" fontId="7" fillId="2" borderId="73" xfId="4" applyNumberFormat="1" applyFont="1" applyFill="1" applyBorder="1" applyAlignment="1">
      <alignment vertical="center"/>
    </xf>
    <xf numFmtId="177" fontId="7" fillId="2" borderId="1" xfId="4" applyNumberFormat="1" applyFont="1" applyFill="1" applyBorder="1" applyAlignment="1">
      <alignment vertical="center"/>
    </xf>
    <xf numFmtId="164" fontId="0" fillId="0" borderId="0" xfId="0" applyNumberFormat="1"/>
    <xf numFmtId="178" fontId="8" fillId="2" borderId="45" xfId="4" applyNumberFormat="1" applyFont="1" applyFill="1" applyBorder="1" applyAlignment="1">
      <alignment horizontal="right" vertical="center"/>
    </xf>
    <xf numFmtId="167" fontId="8" fillId="2" borderId="45" xfId="4" applyNumberFormat="1" applyFont="1" applyFill="1" applyBorder="1" applyAlignment="1">
      <alignment vertical="center"/>
    </xf>
    <xf numFmtId="182" fontId="2" fillId="2" borderId="41" xfId="2" applyNumberFormat="1" applyFont="1" applyFill="1" applyBorder="1" applyAlignment="1" applyProtection="1">
      <alignment horizontal="right" vertical="center"/>
      <protection locked="0"/>
    </xf>
    <xf numFmtId="178" fontId="8" fillId="2" borderId="45" xfId="4" applyNumberFormat="1" applyFont="1" applyFill="1" applyBorder="1" applyAlignment="1">
      <alignment vertical="center"/>
    </xf>
    <xf numFmtId="0" fontId="7" fillId="2" borderId="38" xfId="3" applyFont="1" applyFill="1" applyBorder="1" applyAlignment="1">
      <alignment horizontal="center" vertical="center"/>
    </xf>
    <xf numFmtId="0" fontId="7" fillId="2" borderId="38" xfId="5" applyNumberFormat="1" applyFont="1" applyFill="1" applyBorder="1" applyAlignment="1">
      <alignment horizontal="center" vertical="center"/>
    </xf>
    <xf numFmtId="0" fontId="7" fillId="2" borderId="41" xfId="5" applyNumberFormat="1" applyFont="1" applyFill="1" applyBorder="1" applyAlignment="1">
      <alignment horizontal="center" vertical="center"/>
    </xf>
    <xf numFmtId="0" fontId="7" fillId="2" borderId="43" xfId="5" applyNumberFormat="1" applyFont="1" applyFill="1" applyBorder="1" applyAlignment="1">
      <alignment horizontal="center" vertical="center"/>
    </xf>
    <xf numFmtId="179" fontId="7" fillId="2" borderId="42" xfId="4" applyNumberFormat="1" applyFont="1" applyFill="1" applyBorder="1" applyAlignment="1">
      <alignment vertical="center"/>
    </xf>
    <xf numFmtId="179" fontId="8" fillId="2" borderId="45" xfId="4" applyNumberFormat="1" applyFont="1" applyFill="1" applyBorder="1" applyAlignment="1">
      <alignment vertical="center"/>
    </xf>
    <xf numFmtId="179" fontId="8" fillId="2" borderId="45" xfId="4" applyNumberFormat="1" applyFont="1" applyFill="1" applyBorder="1" applyAlignment="1">
      <alignment horizontal="right" vertical="center"/>
    </xf>
    <xf numFmtId="179" fontId="16" fillId="2" borderId="1" xfId="3" applyNumberFormat="1" applyFont="1" applyFill="1" applyBorder="1" applyAlignment="1">
      <alignment vertical="center"/>
    </xf>
    <xf numFmtId="181" fontId="15" fillId="2" borderId="46" xfId="2" applyNumberFormat="1" applyFont="1" applyFill="1" applyBorder="1" applyAlignment="1">
      <alignment horizontal="right" vertical="center"/>
    </xf>
    <xf numFmtId="170" fontId="7" fillId="2" borderId="75" xfId="4" applyNumberFormat="1" applyFont="1" applyFill="1" applyBorder="1" applyAlignment="1">
      <alignment vertical="center"/>
    </xf>
    <xf numFmtId="178" fontId="19" fillId="2" borderId="43" xfId="5" applyNumberFormat="1" applyFont="1" applyFill="1" applyBorder="1" applyAlignment="1">
      <alignment vertical="center"/>
    </xf>
    <xf numFmtId="178" fontId="7" fillId="2" borderId="39" xfId="4" applyNumberFormat="1" applyFont="1" applyFill="1" applyBorder="1" applyAlignment="1">
      <alignment vertical="center"/>
    </xf>
    <xf numFmtId="183" fontId="0" fillId="0" borderId="0" xfId="0" applyNumberFormat="1"/>
    <xf numFmtId="181" fontId="7" fillId="2" borderId="43" xfId="2" applyNumberFormat="1" applyFont="1" applyFill="1" applyBorder="1" applyAlignment="1">
      <alignment horizontal="right" vertical="center"/>
    </xf>
    <xf numFmtId="178" fontId="8" fillId="5" borderId="1" xfId="5" applyNumberFormat="1" applyFont="1" applyFill="1" applyBorder="1" applyAlignment="1">
      <alignment vertical="center"/>
    </xf>
    <xf numFmtId="179" fontId="15" fillId="2" borderId="53" xfId="7" applyNumberFormat="1" applyFont="1" applyFill="1" applyBorder="1" applyAlignment="1">
      <alignment vertical="center" wrapText="1"/>
    </xf>
    <xf numFmtId="3" fontId="7" fillId="2" borderId="38" xfId="2" applyNumberFormat="1" applyFont="1" applyFill="1" applyBorder="1" applyAlignment="1">
      <alignment horizontal="right" vertical="center"/>
    </xf>
    <xf numFmtId="3" fontId="15" fillId="2" borderId="72" xfId="2" applyNumberFormat="1" applyFont="1" applyFill="1" applyBorder="1" applyAlignment="1">
      <alignment horizontal="right" vertical="center"/>
    </xf>
    <xf numFmtId="3" fontId="7" fillId="2" borderId="74" xfId="2" applyNumberFormat="1" applyFont="1" applyFill="1" applyBorder="1" applyAlignment="1">
      <alignment horizontal="right" vertical="center"/>
    </xf>
    <xf numFmtId="170" fontId="0" fillId="0" borderId="0" xfId="0" applyNumberFormat="1"/>
    <xf numFmtId="0" fontId="1" fillId="0" borderId="0" xfId="0" applyFont="1" applyAlignment="1">
      <alignment horizontal="justify" vertical="justify"/>
    </xf>
    <xf numFmtId="0" fontId="1" fillId="0" borderId="0" xfId="0" applyFont="1" applyAlignment="1">
      <alignment horizontal="center" vertical="center"/>
    </xf>
    <xf numFmtId="0" fontId="8" fillId="4" borderId="4" xfId="3" applyFont="1" applyFill="1" applyBorder="1" applyAlignment="1">
      <alignment horizontal="center" vertical="center"/>
    </xf>
    <xf numFmtId="2" fontId="7" fillId="2" borderId="79" xfId="3" applyNumberFormat="1" applyFont="1" applyFill="1" applyBorder="1" applyAlignment="1">
      <alignment horizontal="center" vertical="center"/>
    </xf>
    <xf numFmtId="3" fontId="7" fillId="2" borderId="1" xfId="3" applyNumberFormat="1" applyFont="1" applyFill="1" applyBorder="1" applyAlignment="1">
      <alignment horizontal="center" vertical="center"/>
    </xf>
    <xf numFmtId="181" fontId="7" fillId="2" borderId="1" xfId="2" applyNumberFormat="1" applyFont="1" applyFill="1" applyBorder="1" applyAlignment="1">
      <alignment horizontal="right" vertical="center"/>
    </xf>
    <xf numFmtId="181" fontId="15" fillId="2" borderId="1" xfId="2" applyNumberFormat="1" applyFont="1" applyFill="1" applyBorder="1" applyAlignment="1">
      <alignment horizontal="right" vertical="center"/>
    </xf>
    <xf numFmtId="2" fontId="7" fillId="2" borderId="1" xfId="3" applyNumberFormat="1" applyFont="1" applyFill="1" applyBorder="1" applyAlignment="1">
      <alignment horizontal="center" vertical="center"/>
    </xf>
    <xf numFmtId="172" fontId="7" fillId="2" borderId="1" xfId="2" applyNumberFormat="1" applyFont="1" applyFill="1" applyBorder="1" applyAlignment="1">
      <alignment horizontal="right" vertical="center"/>
    </xf>
    <xf numFmtId="179" fontId="7" fillId="2" borderId="1" xfId="4" applyNumberFormat="1" applyFont="1" applyFill="1" applyBorder="1" applyAlignment="1">
      <alignment vertical="center"/>
    </xf>
    <xf numFmtId="174" fontId="7" fillId="2" borderId="1" xfId="2" applyNumberFormat="1" applyFont="1" applyFill="1" applyBorder="1" applyAlignment="1">
      <alignment horizontal="right" vertical="center"/>
    </xf>
    <xf numFmtId="178" fontId="7" fillId="2" borderId="62" xfId="4" applyNumberFormat="1" applyFont="1" applyFill="1" applyBorder="1" applyAlignment="1">
      <alignment vertical="center"/>
    </xf>
    <xf numFmtId="179" fontId="0" fillId="2" borderId="41" xfId="4" applyNumberFormat="1" applyFont="1" applyFill="1" applyBorder="1" applyAlignment="1" applyProtection="1">
      <alignment horizontal="right" vertical="center"/>
      <protection locked="0"/>
    </xf>
    <xf numFmtId="0" fontId="25" fillId="7" borderId="1" xfId="0" applyFont="1" applyFill="1" applyBorder="1" applyAlignment="1">
      <alignment horizontal="center"/>
    </xf>
    <xf numFmtId="0" fontId="25" fillId="7" borderId="1" xfId="0" applyFont="1" applyFill="1" applyBorder="1" applyAlignment="1">
      <alignment horizontal="center" vertical="center" wrapText="1"/>
    </xf>
    <xf numFmtId="177" fontId="7" fillId="2" borderId="24" xfId="4" applyNumberFormat="1" applyFont="1" applyFill="1" applyBorder="1" applyAlignment="1">
      <alignment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186" fontId="0" fillId="0" borderId="0" xfId="0" applyNumberFormat="1"/>
    <xf numFmtId="170" fontId="18" fillId="0" borderId="1" xfId="0" applyNumberFormat="1" applyFont="1" applyBorder="1"/>
    <xf numFmtId="0" fontId="26" fillId="0" borderId="0" xfId="10"/>
    <xf numFmtId="0" fontId="26" fillId="0" borderId="0" xfId="10" applyAlignment="1">
      <alignment horizontal="center" vertical="center"/>
    </xf>
    <xf numFmtId="3" fontId="26" fillId="0" borderId="0" xfId="10" applyNumberFormat="1" applyAlignment="1">
      <alignment vertical="center"/>
    </xf>
    <xf numFmtId="0" fontId="29" fillId="0" borderId="87" xfId="10" applyFont="1" applyBorder="1" applyAlignment="1">
      <alignment horizontal="right" vertical="center"/>
    </xf>
    <xf numFmtId="187" fontId="29" fillId="0" borderId="88" xfId="10" applyNumberFormat="1" applyFont="1" applyBorder="1" applyAlignment="1">
      <alignment horizontal="center" vertical="center"/>
    </xf>
    <xf numFmtId="41" fontId="0" fillId="0" borderId="0" xfId="11" applyFont="1"/>
    <xf numFmtId="0" fontId="26" fillId="0" borderId="93" xfId="10" applyBorder="1" applyAlignment="1">
      <alignment horizontal="right" vertical="center"/>
    </xf>
    <xf numFmtId="0" fontId="26" fillId="2" borderId="94" xfId="10" applyFill="1" applyBorder="1" applyAlignment="1">
      <alignment horizontal="center" vertical="center"/>
    </xf>
    <xf numFmtId="0" fontId="30" fillId="8" borderId="90" xfId="10" applyFont="1" applyFill="1" applyBorder="1"/>
    <xf numFmtId="0" fontId="30" fillId="8" borderId="91" xfId="10" applyFont="1" applyFill="1" applyBorder="1"/>
    <xf numFmtId="0" fontId="30" fillId="8" borderId="92" xfId="10" applyFont="1" applyFill="1" applyBorder="1"/>
    <xf numFmtId="0" fontId="30" fillId="0" borderId="0" xfId="10" applyFont="1"/>
    <xf numFmtId="0" fontId="30" fillId="2" borderId="12" xfId="10" applyFont="1" applyFill="1" applyBorder="1"/>
    <xf numFmtId="0" fontId="30" fillId="2" borderId="0" xfId="10" applyFont="1" applyFill="1"/>
    <xf numFmtId="0" fontId="30" fillId="2" borderId="0" xfId="10" applyFont="1" applyFill="1" applyAlignment="1">
      <alignment horizontal="center" vertical="center"/>
    </xf>
    <xf numFmtId="0" fontId="30" fillId="2" borderId="16" xfId="10" applyFont="1" applyFill="1" applyBorder="1"/>
    <xf numFmtId="0" fontId="32" fillId="0" borderId="5" xfId="10" applyFont="1" applyBorder="1" applyAlignment="1">
      <alignment horizontal="center" vertical="center" wrapText="1"/>
    </xf>
    <xf numFmtId="0" fontId="32" fillId="0" borderId="1" xfId="10" applyFont="1" applyBorder="1" applyAlignment="1">
      <alignment horizontal="center" vertical="center"/>
    </xf>
    <xf numFmtId="0" fontId="32" fillId="0" borderId="8" xfId="10" applyFont="1" applyBorder="1" applyAlignment="1">
      <alignment horizontal="center" vertical="center"/>
    </xf>
    <xf numFmtId="0" fontId="32" fillId="0" borderId="0" xfId="10" applyFont="1"/>
    <xf numFmtId="0" fontId="26" fillId="0" borderId="5" xfId="10" applyBorder="1" applyAlignment="1">
      <alignment horizontal="center" vertical="center"/>
    </xf>
    <xf numFmtId="0" fontId="26" fillId="0" borderId="1" xfId="10" applyBorder="1" applyAlignment="1">
      <alignment horizontal="center" vertical="center"/>
    </xf>
    <xf numFmtId="4" fontId="26" fillId="0" borderId="1" xfId="10" applyNumberFormat="1" applyBorder="1" applyAlignment="1">
      <alignment horizontal="center" vertical="center"/>
    </xf>
    <xf numFmtId="10" fontId="26" fillId="0" borderId="1" xfId="10" applyNumberFormat="1" applyBorder="1" applyAlignment="1">
      <alignment horizontal="center" vertical="center"/>
    </xf>
    <xf numFmtId="173" fontId="26" fillId="0" borderId="1" xfId="10" applyNumberFormat="1" applyBorder="1" applyAlignment="1">
      <alignment horizontal="center" vertical="center"/>
    </xf>
    <xf numFmtId="4" fontId="26" fillId="0" borderId="1" xfId="10" applyNumberFormat="1" applyBorder="1" applyAlignment="1">
      <alignment vertical="center"/>
    </xf>
    <xf numFmtId="189" fontId="0" fillId="0" borderId="1" xfId="12" applyNumberFormat="1" applyFont="1" applyFill="1" applyBorder="1" applyAlignment="1">
      <alignment vertical="center"/>
    </xf>
    <xf numFmtId="10" fontId="26" fillId="0" borderId="8" xfId="10" applyNumberFormat="1" applyBorder="1" applyAlignment="1">
      <alignment horizontal="center" vertical="center"/>
    </xf>
    <xf numFmtId="0" fontId="26" fillId="0" borderId="0" xfId="10" applyAlignment="1">
      <alignment vertical="center"/>
    </xf>
    <xf numFmtId="188" fontId="0" fillId="0" borderId="1" xfId="12" applyFont="1" applyFill="1" applyBorder="1"/>
    <xf numFmtId="0" fontId="32" fillId="0" borderId="2" xfId="10" applyFont="1" applyBorder="1" applyAlignment="1">
      <alignment horizontal="center" vertical="center"/>
    </xf>
    <xf numFmtId="190" fontId="26" fillId="0" borderId="1" xfId="10" applyNumberFormat="1" applyBorder="1" applyAlignment="1">
      <alignment horizontal="center" vertical="center"/>
    </xf>
    <xf numFmtId="4" fontId="12" fillId="0" borderId="1" xfId="10" applyNumberFormat="1" applyFont="1" applyBorder="1" applyAlignment="1">
      <alignment vertical="center"/>
    </xf>
    <xf numFmtId="0" fontId="29" fillId="0" borderId="0" xfId="10" applyFont="1"/>
    <xf numFmtId="0" fontId="29" fillId="4" borderId="95" xfId="10" applyFont="1" applyFill="1" applyBorder="1" applyAlignment="1">
      <alignment vertical="center"/>
    </xf>
    <xf numFmtId="0" fontId="29" fillId="4" borderId="21" xfId="10" applyFont="1" applyFill="1" applyBorder="1" applyAlignment="1">
      <alignment vertical="center"/>
    </xf>
    <xf numFmtId="0" fontId="29" fillId="4" borderId="21" xfId="10" applyFont="1" applyFill="1" applyBorder="1" applyAlignment="1">
      <alignment horizontal="center" vertical="center"/>
    </xf>
    <xf numFmtId="4" fontId="31" fillId="4" borderId="21" xfId="10" applyNumberFormat="1" applyFont="1" applyFill="1" applyBorder="1" applyAlignment="1">
      <alignment vertical="center"/>
    </xf>
    <xf numFmtId="10" fontId="31" fillId="4" borderId="86" xfId="10" applyNumberFormat="1" applyFont="1" applyFill="1" applyBorder="1" applyAlignment="1">
      <alignment horizontal="center" vertical="center"/>
    </xf>
    <xf numFmtId="0" fontId="32" fillId="0" borderId="78" xfId="10" applyFont="1" applyBorder="1" applyAlignment="1">
      <alignment horizontal="center"/>
    </xf>
    <xf numFmtId="0" fontId="32" fillId="0" borderId="3" xfId="10" applyFont="1" applyBorder="1" applyAlignment="1">
      <alignment horizontal="center"/>
    </xf>
    <xf numFmtId="0" fontId="32" fillId="0" borderId="3" xfId="10" applyFont="1" applyBorder="1" applyAlignment="1">
      <alignment horizontal="center" vertical="center"/>
    </xf>
    <xf numFmtId="0" fontId="32" fillId="0" borderId="81" xfId="10" applyFont="1" applyBorder="1" applyAlignment="1">
      <alignment horizontal="center"/>
    </xf>
    <xf numFmtId="0" fontId="32" fillId="9" borderId="0" xfId="10" applyFont="1" applyFill="1"/>
    <xf numFmtId="0" fontId="26" fillId="0" borderId="1" xfId="10" applyBorder="1" applyAlignment="1" applyProtection="1">
      <alignment horizontal="center" vertical="center"/>
      <protection locked="0"/>
    </xf>
    <xf numFmtId="44" fontId="0" fillId="0" borderId="1" xfId="13" applyFont="1" applyBorder="1" applyAlignment="1">
      <alignment vertical="center"/>
    </xf>
    <xf numFmtId="0" fontId="26" fillId="0" borderId="5" xfId="10" applyBorder="1" applyAlignment="1">
      <alignment horizontal="center"/>
    </xf>
    <xf numFmtId="4" fontId="26" fillId="0" borderId="1" xfId="10" applyNumberFormat="1" applyBorder="1" applyAlignment="1">
      <alignment horizontal="center"/>
    </xf>
    <xf numFmtId="3" fontId="26" fillId="0" borderId="1" xfId="10" applyNumberFormat="1" applyBorder="1"/>
    <xf numFmtId="10" fontId="26" fillId="0" borderId="8" xfId="10" applyNumberFormat="1" applyBorder="1" applyAlignment="1">
      <alignment horizontal="center"/>
    </xf>
    <xf numFmtId="0" fontId="29" fillId="0" borderId="96" xfId="10" applyFont="1" applyBorder="1"/>
    <xf numFmtId="0" fontId="29" fillId="0" borderId="97" xfId="10" applyFont="1" applyBorder="1"/>
    <xf numFmtId="0" fontId="29" fillId="0" borderId="97" xfId="10" applyFont="1" applyBorder="1" applyAlignment="1">
      <alignment horizontal="center" vertical="center"/>
    </xf>
    <xf numFmtId="4" fontId="31" fillId="0" borderId="97" xfId="10" applyNumberFormat="1" applyFont="1" applyBorder="1"/>
    <xf numFmtId="10" fontId="31" fillId="0" borderId="98" xfId="10" applyNumberFormat="1" applyFont="1" applyBorder="1" applyAlignment="1">
      <alignment horizontal="center"/>
    </xf>
    <xf numFmtId="0" fontId="26" fillId="0" borderId="12" xfId="10" applyBorder="1"/>
    <xf numFmtId="0" fontId="26" fillId="0" borderId="16" xfId="10" applyBorder="1"/>
    <xf numFmtId="0" fontId="29" fillId="4" borderId="96" xfId="10" applyFont="1" applyFill="1" applyBorder="1"/>
    <xf numFmtId="0" fontId="29" fillId="4" borderId="97" xfId="10" applyFont="1" applyFill="1" applyBorder="1"/>
    <xf numFmtId="0" fontId="29" fillId="4" borderId="97" xfId="10" applyFont="1" applyFill="1" applyBorder="1" applyAlignment="1">
      <alignment horizontal="center" vertical="center"/>
    </xf>
    <xf numFmtId="3" fontId="31" fillId="4" borderId="97" xfId="10" applyNumberFormat="1" applyFont="1" applyFill="1" applyBorder="1"/>
    <xf numFmtId="10" fontId="31" fillId="4" borderId="98" xfId="10" applyNumberFormat="1" applyFont="1" applyFill="1" applyBorder="1" applyAlignment="1">
      <alignment horizontal="center"/>
    </xf>
    <xf numFmtId="0" fontId="26" fillId="0" borderId="99" xfId="10" applyBorder="1"/>
    <xf numFmtId="0" fontId="26" fillId="0" borderId="100" xfId="10" applyBorder="1"/>
    <xf numFmtId="0" fontId="26" fillId="0" borderId="100" xfId="10" applyBorder="1" applyAlignment="1">
      <alignment horizontal="center" vertical="center"/>
    </xf>
    <xf numFmtId="0" fontId="26" fillId="0" borderId="101" xfId="10" applyBorder="1"/>
    <xf numFmtId="10" fontId="26" fillId="0" borderId="0" xfId="10" applyNumberFormat="1"/>
    <xf numFmtId="0" fontId="32" fillId="0" borderId="5" xfId="10" applyFont="1" applyBorder="1" applyAlignment="1">
      <alignment horizontal="center"/>
    </xf>
    <xf numFmtId="0" fontId="32" fillId="0" borderId="2" xfId="10" applyFont="1" applyBorder="1" applyAlignment="1">
      <alignment horizontal="center"/>
    </xf>
    <xf numFmtId="0" fontId="32" fillId="0" borderId="1" xfId="10" applyFont="1" applyBorder="1" applyAlignment="1">
      <alignment horizontal="center"/>
    </xf>
    <xf numFmtId="0" fontId="32" fillId="0" borderId="8" xfId="10" applyFont="1" applyBorder="1" applyAlignment="1">
      <alignment horizontal="center"/>
    </xf>
    <xf numFmtId="173" fontId="0" fillId="0" borderId="1" xfId="14" applyNumberFormat="1" applyFont="1" applyBorder="1" applyAlignment="1">
      <alignment horizontal="center" vertical="center"/>
    </xf>
    <xf numFmtId="9" fontId="35" fillId="0" borderId="0" xfId="10" applyNumberFormat="1" applyFont="1" applyAlignment="1">
      <alignment vertical="center"/>
    </xf>
    <xf numFmtId="3" fontId="35" fillId="0" borderId="0" xfId="10" applyNumberFormat="1" applyFont="1" applyAlignment="1">
      <alignment vertical="center"/>
    </xf>
    <xf numFmtId="173" fontId="0" fillId="0" borderId="1" xfId="14" applyNumberFormat="1" applyFont="1" applyBorder="1" applyAlignment="1">
      <alignment horizontal="center"/>
    </xf>
    <xf numFmtId="0" fontId="35" fillId="0" borderId="0" xfId="10" applyFont="1"/>
    <xf numFmtId="9" fontId="0" fillId="0" borderId="1" xfId="14" applyFont="1" applyBorder="1" applyAlignment="1">
      <alignment horizontal="center"/>
    </xf>
    <xf numFmtId="2" fontId="0" fillId="0" borderId="1" xfId="14" applyNumberFormat="1" applyFont="1" applyBorder="1" applyAlignment="1">
      <alignment horizontal="center"/>
    </xf>
    <xf numFmtId="0" fontId="36" fillId="0" borderId="1" xfId="15" applyBorder="1" applyAlignment="1" applyProtection="1">
      <alignment horizontal="center" vertical="center"/>
      <protection locked="0"/>
    </xf>
    <xf numFmtId="191" fontId="26" fillId="0" borderId="1" xfId="10" applyNumberFormat="1" applyBorder="1" applyAlignment="1">
      <alignment horizontal="center"/>
    </xf>
    <xf numFmtId="4" fontId="31" fillId="4" borderId="97" xfId="10" applyNumberFormat="1" applyFont="1" applyFill="1" applyBorder="1"/>
    <xf numFmtId="192" fontId="37" fillId="0" borderId="0" xfId="10" applyNumberFormat="1" applyFont="1"/>
    <xf numFmtId="0" fontId="31" fillId="0" borderId="0" xfId="10" applyFont="1" applyAlignment="1">
      <alignment vertical="center"/>
    </xf>
    <xf numFmtId="193" fontId="38" fillId="0" borderId="0" xfId="10" applyNumberFormat="1" applyFont="1" applyAlignment="1">
      <alignment vertical="center"/>
    </xf>
    <xf numFmtId="0" fontId="26" fillId="0" borderId="12" xfId="10" applyBorder="1" applyAlignment="1">
      <alignment vertical="center"/>
    </xf>
    <xf numFmtId="10" fontId="26" fillId="0" borderId="0" xfId="10" applyNumberFormat="1" applyAlignment="1">
      <alignment vertical="center"/>
    </xf>
    <xf numFmtId="0" fontId="40" fillId="0" borderId="0" xfId="10" applyFont="1" applyAlignment="1">
      <alignment vertical="center"/>
    </xf>
    <xf numFmtId="4" fontId="40" fillId="0" borderId="0" xfId="10" applyNumberFormat="1" applyFont="1" applyAlignment="1">
      <alignment horizontal="right" vertical="center"/>
    </xf>
    <xf numFmtId="10" fontId="40" fillId="0" borderId="15" xfId="10" applyNumberFormat="1" applyFont="1" applyBorder="1" applyAlignment="1">
      <alignment vertical="center"/>
    </xf>
    <xf numFmtId="2" fontId="35" fillId="0" borderId="0" xfId="10" applyNumberFormat="1" applyFont="1" applyAlignment="1">
      <alignment vertical="center"/>
    </xf>
    <xf numFmtId="44" fontId="41" fillId="0" borderId="0" xfId="13" applyFont="1" applyAlignment="1">
      <alignment vertical="center"/>
    </xf>
    <xf numFmtId="10" fontId="40" fillId="0" borderId="16" xfId="10" applyNumberFormat="1" applyFont="1" applyBorder="1" applyAlignment="1">
      <alignment vertical="center"/>
    </xf>
    <xf numFmtId="166" fontId="42" fillId="0" borderId="0" xfId="10" applyNumberFormat="1" applyFont="1" applyAlignment="1">
      <alignment horizontal="center" vertical="center"/>
    </xf>
    <xf numFmtId="166" fontId="35" fillId="0" borderId="0" xfId="10" applyNumberFormat="1" applyFont="1" applyAlignment="1">
      <alignment vertical="center"/>
    </xf>
    <xf numFmtId="194" fontId="40" fillId="0" borderId="0" xfId="10" applyNumberFormat="1" applyFont="1" applyAlignment="1">
      <alignment horizontal="right" vertical="center"/>
    </xf>
    <xf numFmtId="10" fontId="40" fillId="0" borderId="17" xfId="10" applyNumberFormat="1" applyFont="1" applyBorder="1" applyAlignment="1">
      <alignment vertical="center"/>
    </xf>
    <xf numFmtId="192" fontId="35" fillId="0" borderId="0" xfId="10" applyNumberFormat="1" applyFont="1" applyAlignment="1">
      <alignment vertical="center"/>
    </xf>
    <xf numFmtId="42" fontId="35" fillId="0" borderId="0" xfId="10" applyNumberFormat="1" applyFont="1" applyAlignment="1">
      <alignment vertical="center"/>
    </xf>
    <xf numFmtId="0" fontId="29" fillId="8" borderId="96" xfId="10" applyFont="1" applyFill="1" applyBorder="1" applyAlignment="1">
      <alignment vertical="center"/>
    </xf>
    <xf numFmtId="0" fontId="29" fillId="8" borderId="97" xfId="10" applyFont="1" applyFill="1" applyBorder="1" applyAlignment="1">
      <alignment vertical="center"/>
    </xf>
    <xf numFmtId="9" fontId="29" fillId="8" borderId="97" xfId="10" applyNumberFormat="1" applyFont="1" applyFill="1" applyBorder="1" applyAlignment="1">
      <alignment vertical="center"/>
    </xf>
    <xf numFmtId="0" fontId="29" fillId="0" borderId="103" xfId="10" applyFont="1" applyBorder="1" applyAlignment="1">
      <alignment vertical="center"/>
    </xf>
    <xf numFmtId="0" fontId="31" fillId="4" borderId="97" xfId="10" applyFont="1" applyFill="1" applyBorder="1" applyAlignment="1">
      <alignment vertical="center"/>
    </xf>
    <xf numFmtId="4" fontId="31" fillId="4" borderId="97" xfId="10" applyNumberFormat="1" applyFont="1" applyFill="1" applyBorder="1" applyAlignment="1">
      <alignment horizontal="right" vertical="center"/>
    </xf>
    <xf numFmtId="10" fontId="30" fillId="4" borderId="98" xfId="10" applyNumberFormat="1" applyFont="1" applyFill="1" applyBorder="1" applyAlignment="1">
      <alignment vertical="center"/>
    </xf>
    <xf numFmtId="0" fontId="29" fillId="0" borderId="0" xfId="10" applyFont="1" applyAlignment="1">
      <alignment vertical="center"/>
    </xf>
    <xf numFmtId="185" fontId="29" fillId="0" borderId="0" xfId="16" applyNumberFormat="1" applyFont="1" applyAlignment="1">
      <alignment vertical="center"/>
    </xf>
    <xf numFmtId="166" fontId="0" fillId="0" borderId="0" xfId="17" applyFont="1" applyBorder="1" applyAlignment="1">
      <alignment vertical="center"/>
    </xf>
    <xf numFmtId="0" fontId="26" fillId="0" borderId="16" xfId="10" applyBorder="1" applyAlignment="1">
      <alignment vertical="center"/>
    </xf>
    <xf numFmtId="44" fontId="0" fillId="0" borderId="0" xfId="13" applyFont="1" applyBorder="1" applyAlignment="1">
      <alignment vertical="center"/>
    </xf>
    <xf numFmtId="195" fontId="0" fillId="0" borderId="0" xfId="11" applyNumberFormat="1" applyFont="1" applyBorder="1" applyAlignment="1">
      <alignment vertical="center"/>
    </xf>
    <xf numFmtId="194" fontId="26" fillId="0" borderId="0" xfId="10" applyNumberFormat="1" applyAlignment="1">
      <alignment vertical="center"/>
    </xf>
    <xf numFmtId="44" fontId="26" fillId="0" borderId="0" xfId="10" applyNumberFormat="1" applyAlignment="1">
      <alignment vertical="center"/>
    </xf>
    <xf numFmtId="166" fontId="0" fillId="0" borderId="0" xfId="17" applyFont="1" applyAlignment="1">
      <alignment vertical="center"/>
    </xf>
    <xf numFmtId="4" fontId="26" fillId="0" borderId="0" xfId="10" applyNumberFormat="1" applyAlignment="1">
      <alignment vertical="center"/>
    </xf>
    <xf numFmtId="43" fontId="26" fillId="0" borderId="0" xfId="10" applyNumberFormat="1" applyAlignment="1">
      <alignment vertical="center"/>
    </xf>
    <xf numFmtId="196" fontId="26" fillId="0" borderId="0" xfId="10" applyNumberFormat="1" applyAlignment="1">
      <alignment vertical="center"/>
    </xf>
    <xf numFmtId="0" fontId="4" fillId="0" borderId="0" xfId="18" applyFont="1" applyAlignment="1" applyProtection="1">
      <alignment vertical="center"/>
      <protection hidden="1"/>
    </xf>
    <xf numFmtId="0" fontId="4" fillId="0" borderId="0" xfId="18" applyFont="1"/>
    <xf numFmtId="0" fontId="26" fillId="0" borderId="90" xfId="10" applyBorder="1"/>
    <xf numFmtId="0" fontId="26" fillId="0" borderId="91" xfId="10" applyBorder="1"/>
    <xf numFmtId="0" fontId="26" fillId="0" borderId="91" xfId="10" applyBorder="1" applyAlignment="1">
      <alignment horizontal="center" vertical="center"/>
    </xf>
    <xf numFmtId="0" fontId="26" fillId="0" borderId="92" xfId="10" applyBorder="1"/>
    <xf numFmtId="0" fontId="43" fillId="0" borderId="0" xfId="10" applyFont="1"/>
    <xf numFmtId="0" fontId="43" fillId="0" borderId="0" xfId="10" applyFont="1" applyAlignment="1">
      <alignment horizontal="center" vertical="center"/>
    </xf>
    <xf numFmtId="0" fontId="44" fillId="0" borderId="0" xfId="10" applyFont="1"/>
    <xf numFmtId="0" fontId="44" fillId="0" borderId="0" xfId="10" applyFont="1" applyAlignment="1">
      <alignment horizontal="center" vertical="center"/>
    </xf>
    <xf numFmtId="3" fontId="44" fillId="0" borderId="0" xfId="10" applyNumberFormat="1" applyFont="1" applyAlignment="1">
      <alignment vertical="center"/>
    </xf>
    <xf numFmtId="0" fontId="44" fillId="0" borderId="0" xfId="10" applyFont="1" applyAlignment="1">
      <alignment horizontal="justify" vertical="center" wrapText="1"/>
    </xf>
    <xf numFmtId="0" fontId="26" fillId="0" borderId="1" xfId="10" applyBorder="1" applyAlignment="1" applyProtection="1">
      <alignment horizontal="left" vertical="center"/>
      <protection locked="0"/>
    </xf>
    <xf numFmtId="7" fontId="39" fillId="0" borderId="0" xfId="13" applyNumberFormat="1" applyFont="1" applyBorder="1" applyAlignment="1">
      <alignment vertical="center"/>
    </xf>
    <xf numFmtId="166" fontId="0" fillId="0" borderId="0" xfId="2" applyFont="1"/>
    <xf numFmtId="10" fontId="26" fillId="0" borderId="0" xfId="10" applyNumberFormat="1" applyAlignment="1">
      <alignment horizontal="right" vertical="center"/>
    </xf>
    <xf numFmtId="166" fontId="37" fillId="0" borderId="0" xfId="2" applyFont="1"/>
    <xf numFmtId="44" fontId="9" fillId="0" borderId="0" xfId="13" applyFont="1" applyAlignment="1">
      <alignment vertical="center"/>
    </xf>
    <xf numFmtId="166" fontId="47" fillId="0" borderId="0" xfId="2" applyFont="1"/>
    <xf numFmtId="167" fontId="2" fillId="2" borderId="38" xfId="4" applyNumberFormat="1" applyFont="1" applyFill="1" applyBorder="1" applyAlignment="1" applyProtection="1">
      <alignment horizontal="right" vertical="center"/>
      <protection locked="0"/>
    </xf>
    <xf numFmtId="167" fontId="0" fillId="2" borderId="41" xfId="4" applyNumberFormat="1" applyFont="1" applyFill="1" applyBorder="1" applyAlignment="1" applyProtection="1">
      <alignment horizontal="right" vertical="center"/>
      <protection locked="0"/>
    </xf>
    <xf numFmtId="178" fontId="0" fillId="2" borderId="41" xfId="4" applyNumberFormat="1" applyFont="1" applyFill="1" applyBorder="1" applyAlignment="1" applyProtection="1">
      <alignment horizontal="right" vertical="center"/>
      <protection locked="0"/>
    </xf>
    <xf numFmtId="0" fontId="21" fillId="2" borderId="1" xfId="0" applyFont="1" applyFill="1" applyBorder="1" applyAlignment="1">
      <alignment horizontal="justify" wrapText="1"/>
    </xf>
    <xf numFmtId="0" fontId="21" fillId="2" borderId="1" xfId="0" applyFont="1" applyFill="1" applyBorder="1" applyAlignment="1">
      <alignment horizontal="center" wrapText="1"/>
    </xf>
    <xf numFmtId="2" fontId="21" fillId="2" borderId="1" xfId="0" applyNumberFormat="1" applyFont="1" applyFill="1" applyBorder="1" applyAlignment="1">
      <alignment horizontal="center" wrapText="1"/>
    </xf>
    <xf numFmtId="7" fontId="21" fillId="2" borderId="1" xfId="0" applyNumberFormat="1" applyFont="1" applyFill="1" applyBorder="1" applyAlignment="1">
      <alignment horizontal="right" wrapText="1"/>
    </xf>
    <xf numFmtId="0" fontId="22" fillId="2" borderId="1" xfId="0" applyFont="1" applyFill="1" applyBorder="1" applyAlignment="1">
      <alignment horizontal="justify" wrapText="1"/>
    </xf>
    <xf numFmtId="0" fontId="21" fillId="0" borderId="1" xfId="0" applyFont="1" applyBorder="1" applyAlignment="1">
      <alignment horizontal="center" wrapText="1"/>
    </xf>
    <xf numFmtId="2" fontId="21" fillId="0" borderId="1" xfId="1" applyNumberFormat="1" applyFont="1" applyBorder="1" applyAlignment="1">
      <alignment horizontal="center" wrapText="1"/>
    </xf>
    <xf numFmtId="7" fontId="21" fillId="0" borderId="1" xfId="0" applyNumberFormat="1" applyFont="1" applyBorder="1" applyAlignment="1">
      <alignment horizontal="right" wrapText="1"/>
    </xf>
    <xf numFmtId="2" fontId="21" fillId="0" borderId="1" xfId="0" applyNumberFormat="1" applyFont="1" applyBorder="1" applyAlignment="1">
      <alignment horizontal="center" wrapText="1"/>
    </xf>
    <xf numFmtId="170" fontId="23" fillId="2" borderId="1" xfId="5" applyNumberFormat="1" applyFont="1" applyFill="1" applyBorder="1" applyAlignment="1">
      <alignment wrapText="1"/>
    </xf>
    <xf numFmtId="0" fontId="21" fillId="0" borderId="1" xfId="0" applyFont="1" applyBorder="1" applyAlignment="1">
      <alignment horizontal="justify" wrapText="1"/>
    </xf>
    <xf numFmtId="0" fontId="21" fillId="0" borderId="0" xfId="0" applyFont="1" applyAlignment="1">
      <alignment horizontal="justify" wrapText="1"/>
    </xf>
    <xf numFmtId="0" fontId="21" fillId="2" borderId="1" xfId="0" applyFont="1" applyFill="1" applyBorder="1" applyAlignment="1">
      <alignment horizontal="center" vertical="center" wrapText="1"/>
    </xf>
    <xf numFmtId="2" fontId="21" fillId="2" borderId="1" xfId="0" applyNumberFormat="1" applyFont="1" applyFill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7" fontId="21" fillId="0" borderId="1" xfId="0" applyNumberFormat="1" applyFont="1" applyBorder="1" applyAlignment="1">
      <alignment horizontal="right" vertical="center" wrapText="1"/>
    </xf>
    <xf numFmtId="2" fontId="21" fillId="0" borderId="1" xfId="0" applyNumberFormat="1" applyFont="1" applyBorder="1" applyAlignment="1">
      <alignment horizontal="center" vertical="center" wrapText="1"/>
    </xf>
    <xf numFmtId="170" fontId="23" fillId="2" borderId="1" xfId="5" applyNumberFormat="1" applyFont="1" applyFill="1" applyBorder="1" applyAlignment="1">
      <alignment vertical="center" wrapText="1"/>
    </xf>
    <xf numFmtId="185" fontId="21" fillId="0" borderId="1" xfId="0" applyNumberFormat="1" applyFont="1" applyBorder="1" applyAlignment="1">
      <alignment horizontal="center" vertical="center" wrapText="1"/>
    </xf>
    <xf numFmtId="197" fontId="21" fillId="0" borderId="1" xfId="19" applyNumberFormat="1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 wrapText="1"/>
    </xf>
    <xf numFmtId="0" fontId="21" fillId="0" borderId="0" xfId="0" applyFont="1" applyAlignment="1">
      <alignment horizontal="justify" vertical="top" wrapText="1"/>
    </xf>
    <xf numFmtId="0" fontId="21" fillId="0" borderId="0" xfId="0" applyFont="1" applyAlignment="1">
      <alignment horizontal="justify"/>
    </xf>
    <xf numFmtId="180" fontId="8" fillId="3" borderId="1" xfId="5" applyNumberFormat="1" applyFont="1" applyFill="1" applyBorder="1" applyAlignment="1">
      <alignment vertical="center"/>
    </xf>
    <xf numFmtId="180" fontId="23" fillId="2" borderId="1" xfId="5" applyNumberFormat="1" applyFont="1" applyFill="1" applyBorder="1" applyAlignment="1">
      <alignment vertical="center" wrapText="1"/>
    </xf>
    <xf numFmtId="165" fontId="0" fillId="2" borderId="38" xfId="4" applyNumberFormat="1" applyFont="1" applyFill="1" applyBorder="1" applyAlignment="1" applyProtection="1">
      <alignment horizontal="right" vertical="center"/>
      <protection locked="0"/>
    </xf>
    <xf numFmtId="1" fontId="7" fillId="2" borderId="1" xfId="3" applyNumberFormat="1" applyFont="1" applyFill="1" applyBorder="1" applyAlignment="1">
      <alignment horizontal="center" vertical="center"/>
    </xf>
    <xf numFmtId="1" fontId="7" fillId="2" borderId="80" xfId="3" applyNumberFormat="1" applyFont="1" applyFill="1" applyBorder="1" applyAlignment="1">
      <alignment horizontal="center" vertical="center"/>
    </xf>
    <xf numFmtId="1" fontId="7" fillId="2" borderId="38" xfId="3" applyNumberFormat="1" applyFont="1" applyFill="1" applyBorder="1" applyAlignment="1">
      <alignment horizontal="center" vertical="center"/>
    </xf>
    <xf numFmtId="172" fontId="15" fillId="2" borderId="72" xfId="2" applyNumberFormat="1" applyFont="1" applyFill="1" applyBorder="1" applyAlignment="1">
      <alignment horizontal="right" vertical="center"/>
    </xf>
    <xf numFmtId="172" fontId="7" fillId="2" borderId="46" xfId="2" applyNumberFormat="1" applyFont="1" applyFill="1" applyBorder="1" applyAlignment="1">
      <alignment horizontal="right" vertical="center"/>
    </xf>
    <xf numFmtId="172" fontId="7" fillId="2" borderId="43" xfId="2" applyNumberFormat="1" applyFont="1" applyFill="1" applyBorder="1" applyAlignment="1">
      <alignment horizontal="right" vertical="center"/>
    </xf>
    <xf numFmtId="1" fontId="7" fillId="2" borderId="52" xfId="1" applyNumberFormat="1" applyFont="1" applyFill="1" applyBorder="1" applyAlignment="1">
      <alignment vertical="center"/>
    </xf>
    <xf numFmtId="1" fontId="7" fillId="2" borderId="52" xfId="5" applyNumberFormat="1" applyFont="1" applyFill="1" applyBorder="1" applyAlignment="1">
      <alignment vertical="center"/>
    </xf>
    <xf numFmtId="169" fontId="7" fillId="2" borderId="38" xfId="3" applyNumberFormat="1" applyFont="1" applyFill="1" applyBorder="1" applyAlignment="1">
      <alignment horizontal="center" vertical="center"/>
    </xf>
    <xf numFmtId="169" fontId="7" fillId="2" borderId="50" xfId="3" applyNumberFormat="1" applyFont="1" applyFill="1" applyBorder="1" applyAlignment="1">
      <alignment horizontal="center" vertical="center"/>
    </xf>
    <xf numFmtId="4" fontId="18" fillId="2" borderId="1" xfId="0" applyNumberFormat="1" applyFont="1" applyFill="1" applyBorder="1"/>
    <xf numFmtId="0" fontId="18" fillId="0" borderId="1" xfId="0" applyFont="1" applyBorder="1"/>
    <xf numFmtId="0" fontId="18" fillId="2" borderId="1" xfId="0" applyFont="1" applyFill="1" applyBorder="1"/>
    <xf numFmtId="0" fontId="18" fillId="6" borderId="1" xfId="0" applyFont="1" applyFill="1" applyBorder="1"/>
    <xf numFmtId="0" fontId="18" fillId="0" borderId="1" xfId="0" applyFont="1" applyBorder="1" applyAlignment="1">
      <alignment horizontal="center" wrapText="1"/>
    </xf>
    <xf numFmtId="0" fontId="24" fillId="0" borderId="1" xfId="0" applyFont="1" applyBorder="1"/>
    <xf numFmtId="49" fontId="18" fillId="6" borderId="1" xfId="0" applyNumberFormat="1" applyFont="1" applyFill="1" applyBorder="1"/>
    <xf numFmtId="0" fontId="11" fillId="2" borderId="2" xfId="3" applyFont="1" applyFill="1" applyBorder="1" applyAlignment="1">
      <alignment horizontal="center" vertical="center" wrapText="1"/>
    </xf>
    <xf numFmtId="0" fontId="11" fillId="2" borderId="3" xfId="3" applyFont="1" applyFill="1" applyBorder="1" applyAlignment="1">
      <alignment horizontal="center" vertical="center" wrapText="1"/>
    </xf>
    <xf numFmtId="0" fontId="11" fillId="2" borderId="4" xfId="3" applyFont="1" applyFill="1" applyBorder="1" applyAlignment="1">
      <alignment horizontal="center" vertical="center" wrapText="1"/>
    </xf>
    <xf numFmtId="0" fontId="10" fillId="2" borderId="2" xfId="3" applyFont="1" applyFill="1" applyBorder="1" applyAlignment="1">
      <alignment horizontal="left" vertical="center" wrapText="1"/>
    </xf>
    <xf numFmtId="0" fontId="10" fillId="2" borderId="4" xfId="3" applyFont="1" applyFill="1" applyBorder="1" applyAlignment="1">
      <alignment horizontal="left" vertical="center" wrapText="1"/>
    </xf>
    <xf numFmtId="0" fontId="8" fillId="2" borderId="0" xfId="3" applyFont="1" applyFill="1" applyAlignment="1">
      <alignment horizontal="center" vertical="center"/>
    </xf>
    <xf numFmtId="0" fontId="8" fillId="2" borderId="18" xfId="3" applyFont="1" applyFill="1" applyBorder="1" applyAlignment="1">
      <alignment horizontal="center" vertical="center"/>
    </xf>
    <xf numFmtId="0" fontId="8" fillId="2" borderId="20" xfId="3" applyFont="1" applyFill="1" applyBorder="1" applyAlignment="1">
      <alignment horizontal="center" vertical="center"/>
    </xf>
    <xf numFmtId="0" fontId="8" fillId="2" borderId="23" xfId="3" applyFont="1" applyFill="1" applyBorder="1" applyAlignment="1">
      <alignment horizontal="center" vertical="center"/>
    </xf>
    <xf numFmtId="0" fontId="8" fillId="2" borderId="24" xfId="3" applyFont="1" applyFill="1" applyBorder="1" applyAlignment="1">
      <alignment horizontal="center" vertical="center"/>
    </xf>
    <xf numFmtId="0" fontId="9" fillId="2" borderId="18" xfId="3" applyFont="1" applyFill="1" applyBorder="1" applyAlignment="1">
      <alignment horizontal="center" vertical="center"/>
    </xf>
    <xf numFmtId="0" fontId="9" fillId="2" borderId="21" xfId="3" applyFont="1" applyFill="1" applyBorder="1" applyAlignment="1">
      <alignment horizontal="center" vertical="center"/>
    </xf>
    <xf numFmtId="0" fontId="9" fillId="2" borderId="20" xfId="3" applyFont="1" applyFill="1" applyBorder="1" applyAlignment="1">
      <alignment horizontal="center" vertical="center"/>
    </xf>
    <xf numFmtId="0" fontId="9" fillId="2" borderId="23" xfId="3" applyFont="1" applyFill="1" applyBorder="1" applyAlignment="1">
      <alignment horizontal="center" vertical="center"/>
    </xf>
    <xf numFmtId="0" fontId="9" fillId="2" borderId="14" xfId="3" applyFont="1" applyFill="1" applyBorder="1" applyAlignment="1">
      <alignment horizontal="center" vertical="center"/>
    </xf>
    <xf numFmtId="0" fontId="9" fillId="2" borderId="24" xfId="3" applyFont="1" applyFill="1" applyBorder="1" applyAlignment="1">
      <alignment horizontal="center" vertical="center"/>
    </xf>
    <xf numFmtId="0" fontId="10" fillId="2" borderId="2" xfId="3" applyFont="1" applyFill="1" applyBorder="1" applyAlignment="1">
      <alignment horizontal="left" vertical="center"/>
    </xf>
    <xf numFmtId="0" fontId="10" fillId="2" borderId="4" xfId="3" applyFont="1" applyFill="1" applyBorder="1" applyAlignment="1">
      <alignment horizontal="left" vertical="center"/>
    </xf>
    <xf numFmtId="168" fontId="7" fillId="2" borderId="27" xfId="4" applyFont="1" applyFill="1" applyBorder="1" applyAlignment="1">
      <alignment vertical="center" wrapText="1"/>
    </xf>
    <xf numFmtId="168" fontId="7" fillId="2" borderId="38" xfId="4" applyFont="1" applyFill="1" applyBorder="1" applyAlignment="1">
      <alignment vertical="center" wrapText="1"/>
    </xf>
    <xf numFmtId="0" fontId="11" fillId="2" borderId="23" xfId="3" applyFont="1" applyFill="1" applyBorder="1" applyAlignment="1">
      <alignment horizontal="center" vertical="center" wrapText="1"/>
    </xf>
    <xf numFmtId="0" fontId="11" fillId="2" borderId="14" xfId="3" applyFont="1" applyFill="1" applyBorder="1" applyAlignment="1">
      <alignment horizontal="center" vertical="center" wrapText="1"/>
    </xf>
    <xf numFmtId="0" fontId="11" fillId="2" borderId="24" xfId="3" applyFont="1" applyFill="1" applyBorder="1" applyAlignment="1">
      <alignment horizontal="center" vertical="center" wrapText="1"/>
    </xf>
    <xf numFmtId="169" fontId="11" fillId="4" borderId="18" xfId="3" applyNumberFormat="1" applyFont="1" applyFill="1" applyBorder="1" applyAlignment="1">
      <alignment horizontal="center" vertical="center"/>
    </xf>
    <xf numFmtId="169" fontId="11" fillId="4" borderId="21" xfId="3" applyNumberFormat="1" applyFont="1" applyFill="1" applyBorder="1" applyAlignment="1">
      <alignment horizontal="center" vertical="center"/>
    </xf>
    <xf numFmtId="169" fontId="11" fillId="4" borderId="20" xfId="3" applyNumberFormat="1" applyFont="1" applyFill="1" applyBorder="1" applyAlignment="1">
      <alignment horizontal="center" vertical="center"/>
    </xf>
    <xf numFmtId="169" fontId="12" fillId="4" borderId="23" xfId="3" applyNumberFormat="1" applyFont="1" applyFill="1" applyBorder="1" applyAlignment="1">
      <alignment horizontal="center" vertical="center"/>
    </xf>
    <xf numFmtId="169" fontId="12" fillId="4" borderId="14" xfId="3" applyNumberFormat="1" applyFont="1" applyFill="1" applyBorder="1" applyAlignment="1">
      <alignment horizontal="center" vertical="center"/>
    </xf>
    <xf numFmtId="169" fontId="12" fillId="4" borderId="24" xfId="3" applyNumberFormat="1" applyFont="1" applyFill="1" applyBorder="1" applyAlignment="1">
      <alignment horizontal="center" vertical="center"/>
    </xf>
    <xf numFmtId="169" fontId="11" fillId="4" borderId="28" xfId="3" applyNumberFormat="1" applyFont="1" applyFill="1" applyBorder="1" applyAlignment="1">
      <alignment horizontal="center" vertical="center" wrapText="1"/>
    </xf>
    <xf numFmtId="169" fontId="11" fillId="4" borderId="21" xfId="3" applyNumberFormat="1" applyFont="1" applyFill="1" applyBorder="1" applyAlignment="1">
      <alignment horizontal="center" vertical="center" wrapText="1"/>
    </xf>
    <xf numFmtId="169" fontId="11" fillId="4" borderId="29" xfId="3" applyNumberFormat="1" applyFont="1" applyFill="1" applyBorder="1" applyAlignment="1">
      <alignment horizontal="center" vertical="center" wrapText="1"/>
    </xf>
    <xf numFmtId="169" fontId="11" fillId="4" borderId="32" xfId="3" applyNumberFormat="1" applyFont="1" applyFill="1" applyBorder="1" applyAlignment="1">
      <alignment horizontal="center" vertical="center" wrapText="1"/>
    </xf>
    <xf numFmtId="169" fontId="11" fillId="4" borderId="14" xfId="3" applyNumberFormat="1" applyFont="1" applyFill="1" applyBorder="1" applyAlignment="1">
      <alignment horizontal="center" vertical="center" wrapText="1"/>
    </xf>
    <xf numFmtId="169" fontId="11" fillId="4" borderId="33" xfId="3" applyNumberFormat="1" applyFont="1" applyFill="1" applyBorder="1" applyAlignment="1">
      <alignment horizontal="center" vertical="center" wrapText="1"/>
    </xf>
    <xf numFmtId="0" fontId="11" fillId="4" borderId="30" xfId="3" applyFont="1" applyFill="1" applyBorder="1" applyAlignment="1">
      <alignment horizontal="center" vertical="center" wrapText="1"/>
    </xf>
    <xf numFmtId="0" fontId="11" fillId="4" borderId="34" xfId="3" applyFont="1" applyFill="1" applyBorder="1" applyAlignment="1">
      <alignment horizontal="center" vertical="center" wrapText="1"/>
    </xf>
    <xf numFmtId="169" fontId="12" fillId="4" borderId="28" xfId="3" applyNumberFormat="1" applyFont="1" applyFill="1" applyBorder="1" applyAlignment="1">
      <alignment horizontal="justify" vertical="center" wrapText="1"/>
    </xf>
    <xf numFmtId="169" fontId="12" fillId="4" borderId="21" xfId="3" applyNumberFormat="1" applyFont="1" applyFill="1" applyBorder="1" applyAlignment="1">
      <alignment horizontal="justify" vertical="center" wrapText="1"/>
    </xf>
    <xf numFmtId="169" fontId="12" fillId="4" borderId="29" xfId="3" applyNumberFormat="1" applyFont="1" applyFill="1" applyBorder="1" applyAlignment="1">
      <alignment horizontal="justify" vertical="center" wrapText="1"/>
    </xf>
    <xf numFmtId="169" fontId="12" fillId="4" borderId="32" xfId="3" applyNumberFormat="1" applyFont="1" applyFill="1" applyBorder="1" applyAlignment="1">
      <alignment horizontal="justify" vertical="center" wrapText="1"/>
    </xf>
    <xf numFmtId="169" fontId="12" fillId="4" borderId="14" xfId="3" applyNumberFormat="1" applyFont="1" applyFill="1" applyBorder="1" applyAlignment="1">
      <alignment horizontal="justify" vertical="center" wrapText="1"/>
    </xf>
    <xf numFmtId="169" fontId="12" fillId="4" borderId="33" xfId="3" applyNumberFormat="1" applyFont="1" applyFill="1" applyBorder="1" applyAlignment="1">
      <alignment horizontal="justify" vertical="center" wrapText="1"/>
    </xf>
    <xf numFmtId="0" fontId="12" fillId="4" borderId="30" xfId="3" applyFont="1" applyFill="1" applyBorder="1" applyAlignment="1">
      <alignment horizontal="center" vertical="center" wrapText="1"/>
    </xf>
    <xf numFmtId="0" fontId="12" fillId="4" borderId="34" xfId="3" applyFont="1" applyFill="1" applyBorder="1" applyAlignment="1">
      <alignment horizontal="center" vertical="center" wrapText="1"/>
    </xf>
    <xf numFmtId="0" fontId="8" fillId="2" borderId="14" xfId="3" applyFont="1" applyFill="1" applyBorder="1" applyAlignment="1">
      <alignment horizontal="center" vertical="center"/>
    </xf>
    <xf numFmtId="0" fontId="8" fillId="4" borderId="2" xfId="3" applyFont="1" applyFill="1" applyBorder="1" applyAlignment="1">
      <alignment horizontal="left" vertical="center"/>
    </xf>
    <xf numFmtId="0" fontId="8" fillId="4" borderId="3" xfId="3" applyFont="1" applyFill="1" applyBorder="1" applyAlignment="1">
      <alignment horizontal="left" vertical="center"/>
    </xf>
    <xf numFmtId="0" fontId="8" fillId="4" borderId="4" xfId="3" applyFont="1" applyFill="1" applyBorder="1" applyAlignment="1">
      <alignment horizontal="left" vertical="center"/>
    </xf>
    <xf numFmtId="0" fontId="8" fillId="4" borderId="35" xfId="3" applyFont="1" applyFill="1" applyBorder="1" applyAlignment="1">
      <alignment horizontal="center" vertical="center"/>
    </xf>
    <xf numFmtId="0" fontId="8" fillId="4" borderId="36" xfId="3" applyFont="1" applyFill="1" applyBorder="1" applyAlignment="1">
      <alignment horizontal="center" vertical="center"/>
    </xf>
    <xf numFmtId="0" fontId="7" fillId="2" borderId="31" xfId="3" applyFont="1" applyFill="1" applyBorder="1" applyAlignment="1">
      <alignment horizontal="left" vertical="center" wrapText="1"/>
    </xf>
    <xf numFmtId="0" fontId="7" fillId="2" borderId="43" xfId="3" applyFont="1" applyFill="1" applyBorder="1" applyAlignment="1">
      <alignment vertical="center" wrapText="1"/>
    </xf>
    <xf numFmtId="168" fontId="7" fillId="2" borderId="40" xfId="4" applyFont="1" applyFill="1" applyBorder="1" applyAlignment="1">
      <alignment vertical="center" wrapText="1"/>
    </xf>
    <xf numFmtId="168" fontId="7" fillId="2" borderId="41" xfId="4" applyFont="1" applyFill="1" applyBorder="1" applyAlignment="1">
      <alignment vertical="center" wrapText="1"/>
    </xf>
    <xf numFmtId="168" fontId="7" fillId="2" borderId="31" xfId="4" applyFont="1" applyFill="1" applyBorder="1" applyAlignment="1">
      <alignment vertical="center" wrapText="1"/>
    </xf>
    <xf numFmtId="168" fontId="7" fillId="2" borderId="43" xfId="4" applyFont="1" applyFill="1" applyBorder="1" applyAlignment="1">
      <alignment vertical="center" wrapText="1"/>
    </xf>
    <xf numFmtId="0" fontId="13" fillId="2" borderId="0" xfId="3" applyFont="1" applyFill="1" applyAlignment="1">
      <alignment horizontal="right" vertical="center"/>
    </xf>
    <xf numFmtId="0" fontId="13" fillId="2" borderId="22" xfId="3" applyFont="1" applyFill="1" applyBorder="1" applyAlignment="1">
      <alignment horizontal="right" vertical="center"/>
    </xf>
    <xf numFmtId="0" fontId="8" fillId="4" borderId="1" xfId="3" applyFont="1" applyFill="1" applyBorder="1" applyAlignment="1">
      <alignment horizontal="center" vertical="center"/>
    </xf>
    <xf numFmtId="0" fontId="7" fillId="2" borderId="40" xfId="3" applyFont="1" applyFill="1" applyBorder="1" applyAlignment="1">
      <alignment horizontal="left" vertical="center" wrapText="1"/>
    </xf>
    <xf numFmtId="0" fontId="7" fillId="2" borderId="41" xfId="3" applyFont="1" applyFill="1" applyBorder="1" applyAlignment="1">
      <alignment vertical="center" wrapText="1"/>
    </xf>
    <xf numFmtId="0" fontId="7" fillId="2" borderId="47" xfId="3" applyFont="1" applyFill="1" applyBorder="1" applyAlignment="1">
      <alignment horizontal="left" vertical="center" wrapText="1"/>
    </xf>
    <xf numFmtId="0" fontId="7" fillId="2" borderId="48" xfId="3" applyFont="1" applyFill="1" applyBorder="1" applyAlignment="1">
      <alignment horizontal="left" vertical="center" wrapText="1"/>
    </xf>
    <xf numFmtId="0" fontId="7" fillId="2" borderId="49" xfId="3" applyFont="1" applyFill="1" applyBorder="1" applyAlignment="1">
      <alignment horizontal="left" vertical="center" wrapText="1"/>
    </xf>
    <xf numFmtId="0" fontId="13" fillId="5" borderId="2" xfId="3" applyFont="1" applyFill="1" applyBorder="1" applyAlignment="1">
      <alignment horizontal="right" vertical="center"/>
    </xf>
    <xf numFmtId="0" fontId="13" fillId="5" borderId="3" xfId="3" applyFont="1" applyFill="1" applyBorder="1" applyAlignment="1">
      <alignment horizontal="right" vertical="center"/>
    </xf>
    <xf numFmtId="0" fontId="13" fillId="5" borderId="4" xfId="3" applyFont="1" applyFill="1" applyBorder="1" applyAlignment="1">
      <alignment horizontal="right" vertical="center"/>
    </xf>
    <xf numFmtId="0" fontId="8" fillId="4" borderId="35" xfId="3" applyFont="1" applyFill="1" applyBorder="1" applyAlignment="1">
      <alignment horizontal="left" vertical="center"/>
    </xf>
    <xf numFmtId="0" fontId="8" fillId="4" borderId="36" xfId="3" applyFont="1" applyFill="1" applyBorder="1" applyAlignment="1">
      <alignment horizontal="left" vertical="center"/>
    </xf>
    <xf numFmtId="0" fontId="8" fillId="4" borderId="37" xfId="3" applyFont="1" applyFill="1" applyBorder="1" applyAlignment="1">
      <alignment horizontal="left" vertical="center"/>
    </xf>
    <xf numFmtId="0" fontId="8" fillId="4" borderId="35" xfId="3" applyFont="1" applyFill="1" applyBorder="1" applyAlignment="1">
      <alignment horizontal="center" vertical="center" wrapText="1"/>
    </xf>
    <xf numFmtId="0" fontId="8" fillId="4" borderId="36" xfId="3" applyFont="1" applyFill="1" applyBorder="1" applyAlignment="1">
      <alignment horizontal="center" vertical="center" wrapText="1"/>
    </xf>
    <xf numFmtId="175" fontId="7" fillId="2" borderId="51" xfId="3" applyNumberFormat="1" applyFont="1" applyFill="1" applyBorder="1" applyAlignment="1">
      <alignment horizontal="left" vertical="center" wrapText="1"/>
    </xf>
    <xf numFmtId="175" fontId="7" fillId="2" borderId="52" xfId="3" applyNumberFormat="1" applyFont="1" applyFill="1" applyBorder="1" applyAlignment="1">
      <alignment horizontal="left" vertical="center" wrapText="1"/>
    </xf>
    <xf numFmtId="175" fontId="7" fillId="2" borderId="31" xfId="3" applyNumberFormat="1" applyFont="1" applyFill="1" applyBorder="1" applyAlignment="1">
      <alignment horizontal="left" vertical="center" wrapText="1"/>
    </xf>
    <xf numFmtId="175" fontId="7" fillId="2" borderId="43" xfId="3" applyNumberFormat="1" applyFont="1" applyFill="1" applyBorder="1" applyAlignment="1">
      <alignment horizontal="left" vertical="center" wrapText="1"/>
    </xf>
    <xf numFmtId="0" fontId="13" fillId="2" borderId="21" xfId="3" applyFont="1" applyFill="1" applyBorder="1" applyAlignment="1">
      <alignment horizontal="right" vertical="center"/>
    </xf>
    <xf numFmtId="0" fontId="13" fillId="2" borderId="20" xfId="3" applyFont="1" applyFill="1" applyBorder="1" applyAlignment="1">
      <alignment horizontal="right" vertical="center"/>
    </xf>
    <xf numFmtId="0" fontId="17" fillId="2" borderId="2" xfId="3" applyFont="1" applyFill="1" applyBorder="1" applyAlignment="1">
      <alignment horizontal="right" vertical="center"/>
    </xf>
    <xf numFmtId="0" fontId="17" fillId="2" borderId="3" xfId="3" applyFont="1" applyFill="1" applyBorder="1" applyAlignment="1">
      <alignment horizontal="right" vertical="center"/>
    </xf>
    <xf numFmtId="0" fontId="17" fillId="2" borderId="4" xfId="3" applyFont="1" applyFill="1" applyBorder="1" applyAlignment="1">
      <alignment horizontal="right" vertical="center"/>
    </xf>
    <xf numFmtId="44" fontId="17" fillId="2" borderId="47" xfId="3" applyNumberFormat="1" applyFont="1" applyFill="1" applyBorder="1" applyAlignment="1">
      <alignment horizontal="center" vertical="center"/>
    </xf>
    <xf numFmtId="44" fontId="17" fillId="2" borderId="48" xfId="3" applyNumberFormat="1" applyFont="1" applyFill="1" applyBorder="1" applyAlignment="1">
      <alignment horizontal="center" vertical="center"/>
    </xf>
    <xf numFmtId="44" fontId="17" fillId="2" borderId="63" xfId="3" applyNumberFormat="1" applyFont="1" applyFill="1" applyBorder="1" applyAlignment="1">
      <alignment horizontal="center" vertical="center"/>
    </xf>
    <xf numFmtId="44" fontId="17" fillId="2" borderId="19" xfId="3" applyNumberFormat="1" applyFont="1" applyFill="1" applyBorder="1" applyAlignment="1">
      <alignment horizontal="center" vertical="center"/>
    </xf>
    <xf numFmtId="44" fontId="17" fillId="2" borderId="0" xfId="3" applyNumberFormat="1" applyFont="1" applyFill="1" applyAlignment="1">
      <alignment horizontal="center" vertical="center"/>
    </xf>
    <xf numFmtId="44" fontId="17" fillId="2" borderId="22" xfId="3" applyNumberFormat="1" applyFont="1" applyFill="1" applyBorder="1" applyAlignment="1">
      <alignment horizontal="center" vertical="center"/>
    </xf>
    <xf numFmtId="0" fontId="17" fillId="2" borderId="25" xfId="3" applyFont="1" applyFill="1" applyBorder="1" applyAlignment="1">
      <alignment horizontal="right" vertical="center"/>
    </xf>
    <xf numFmtId="0" fontId="17" fillId="2" borderId="54" xfId="3" applyFont="1" applyFill="1" applyBorder="1" applyAlignment="1">
      <alignment horizontal="right" vertical="center"/>
    </xf>
    <xf numFmtId="0" fontId="17" fillId="2" borderId="55" xfId="3" applyFont="1" applyFill="1" applyBorder="1" applyAlignment="1">
      <alignment horizontal="right" vertical="center"/>
    </xf>
    <xf numFmtId="0" fontId="17" fillId="2" borderId="47" xfId="3" applyFont="1" applyFill="1" applyBorder="1" applyAlignment="1">
      <alignment horizontal="right" vertical="center"/>
    </xf>
    <xf numFmtId="0" fontId="17" fillId="2" borderId="48" xfId="3" applyFont="1" applyFill="1" applyBorder="1" applyAlignment="1">
      <alignment horizontal="right" vertical="center"/>
    </xf>
    <xf numFmtId="0" fontId="17" fillId="2" borderId="49" xfId="3" applyFont="1" applyFill="1" applyBorder="1" applyAlignment="1">
      <alignment horizontal="right" vertical="center"/>
    </xf>
    <xf numFmtId="0" fontId="13" fillId="5" borderId="26" xfId="3" applyFont="1" applyFill="1" applyBorder="1" applyAlignment="1">
      <alignment horizontal="right" vertical="center"/>
    </xf>
    <xf numFmtId="0" fontId="13" fillId="5" borderId="60" xfId="3" applyFont="1" applyFill="1" applyBorder="1" applyAlignment="1">
      <alignment horizontal="right" vertical="center"/>
    </xf>
    <xf numFmtId="0" fontId="13" fillId="5" borderId="61" xfId="3" applyFont="1" applyFill="1" applyBorder="1" applyAlignment="1">
      <alignment horizontal="right" vertical="center"/>
    </xf>
    <xf numFmtId="0" fontId="17" fillId="2" borderId="3" xfId="3" applyFont="1" applyFill="1" applyBorder="1" applyAlignment="1">
      <alignment horizontal="center" vertical="center"/>
    </xf>
    <xf numFmtId="0" fontId="13" fillId="3" borderId="2" xfId="3" applyFont="1" applyFill="1" applyBorder="1" applyAlignment="1">
      <alignment horizontal="right" vertical="center"/>
    </xf>
    <xf numFmtId="0" fontId="13" fillId="3" borderId="3" xfId="3" applyFont="1" applyFill="1" applyBorder="1" applyAlignment="1">
      <alignment horizontal="right" vertical="center"/>
    </xf>
    <xf numFmtId="0" fontId="13" fillId="3" borderId="4" xfId="3" applyFont="1" applyFill="1" applyBorder="1" applyAlignment="1">
      <alignment horizontal="right" vertical="center"/>
    </xf>
    <xf numFmtId="0" fontId="14" fillId="2" borderId="25" xfId="3" applyFont="1" applyFill="1" applyBorder="1" applyAlignment="1">
      <alignment horizontal="left" vertical="center"/>
    </xf>
    <xf numFmtId="0" fontId="14" fillId="2" borderId="54" xfId="3" applyFont="1" applyFill="1" applyBorder="1" applyAlignment="1">
      <alignment horizontal="left" vertical="center"/>
    </xf>
    <xf numFmtId="0" fontId="14" fillId="2" borderId="62" xfId="3" applyFont="1" applyFill="1" applyBorder="1" applyAlignment="1">
      <alignment horizontal="left" vertical="center"/>
    </xf>
    <xf numFmtId="0" fontId="17" fillId="2" borderId="18" xfId="3" applyFont="1" applyFill="1" applyBorder="1" applyAlignment="1">
      <alignment horizontal="center" vertical="center"/>
    </xf>
    <xf numFmtId="0" fontId="17" fillId="2" borderId="21" xfId="3" applyFont="1" applyFill="1" applyBorder="1" applyAlignment="1">
      <alignment horizontal="center" vertical="center"/>
    </xf>
    <xf numFmtId="0" fontId="17" fillId="2" borderId="20" xfId="3" applyFont="1" applyFill="1" applyBorder="1" applyAlignment="1">
      <alignment horizontal="center" vertical="center"/>
    </xf>
    <xf numFmtId="0" fontId="17" fillId="2" borderId="0" xfId="3" applyFont="1" applyFill="1" applyAlignment="1">
      <alignment horizontal="center" vertical="center"/>
    </xf>
    <xf numFmtId="0" fontId="17" fillId="2" borderId="22" xfId="3" applyFont="1" applyFill="1" applyBorder="1" applyAlignment="1">
      <alignment horizontal="center" vertical="center"/>
    </xf>
    <xf numFmtId="44" fontId="17" fillId="2" borderId="26" xfId="3" applyNumberFormat="1" applyFont="1" applyFill="1" applyBorder="1" applyAlignment="1">
      <alignment horizontal="center" vertical="center"/>
    </xf>
    <xf numFmtId="44" fontId="17" fillId="2" borderId="60" xfId="3" applyNumberFormat="1" applyFont="1" applyFill="1" applyBorder="1" applyAlignment="1">
      <alignment horizontal="center" vertical="center"/>
    </xf>
    <xf numFmtId="44" fontId="17" fillId="2" borderId="64" xfId="3" applyNumberFormat="1" applyFont="1" applyFill="1" applyBorder="1" applyAlignment="1">
      <alignment horizontal="center" vertical="center"/>
    </xf>
    <xf numFmtId="44" fontId="17" fillId="2" borderId="23" xfId="3" applyNumberFormat="1" applyFont="1" applyFill="1" applyBorder="1" applyAlignment="1">
      <alignment horizontal="center" vertical="center"/>
    </xf>
    <xf numFmtId="0" fontId="17" fillId="2" borderId="14" xfId="3" applyFont="1" applyFill="1" applyBorder="1" applyAlignment="1">
      <alignment horizontal="center" vertical="center"/>
    </xf>
    <xf numFmtId="0" fontId="17" fillId="2" borderId="24" xfId="3" applyFont="1" applyFill="1" applyBorder="1" applyAlignment="1">
      <alignment horizontal="center" vertical="center"/>
    </xf>
    <xf numFmtId="0" fontId="7" fillId="2" borderId="1" xfId="3" applyFont="1" applyFill="1" applyBorder="1" applyAlignment="1">
      <alignment horizontal="left" vertical="center" wrapText="1"/>
    </xf>
    <xf numFmtId="0" fontId="7" fillId="2" borderId="1" xfId="3" applyFont="1" applyFill="1" applyBorder="1" applyAlignment="1">
      <alignment vertical="center" wrapText="1"/>
    </xf>
    <xf numFmtId="0" fontId="7" fillId="2" borderId="2" xfId="3" applyFont="1" applyFill="1" applyBorder="1" applyAlignment="1">
      <alignment horizontal="left" vertical="center" wrapText="1"/>
    </xf>
    <xf numFmtId="0" fontId="7" fillId="2" borderId="3" xfId="3" applyFont="1" applyFill="1" applyBorder="1" applyAlignment="1">
      <alignment horizontal="left" vertical="center" wrapText="1"/>
    </xf>
    <xf numFmtId="0" fontId="7" fillId="2" borderId="4" xfId="3" applyFont="1" applyFill="1" applyBorder="1" applyAlignment="1">
      <alignment horizontal="left" vertical="center" wrapText="1"/>
    </xf>
    <xf numFmtId="0" fontId="15" fillId="0" borderId="1" xfId="0" applyFont="1" applyBorder="1"/>
    <xf numFmtId="44" fontId="17" fillId="2" borderId="14" xfId="3" applyNumberFormat="1" applyFont="1" applyFill="1" applyBorder="1" applyAlignment="1">
      <alignment horizontal="center" vertical="center"/>
    </xf>
    <xf numFmtId="44" fontId="17" fillId="2" borderId="24" xfId="3" applyNumberFormat="1" applyFont="1" applyFill="1" applyBorder="1" applyAlignment="1">
      <alignment horizontal="center" vertical="center"/>
    </xf>
    <xf numFmtId="0" fontId="31" fillId="8" borderId="76" xfId="10" applyFont="1" applyFill="1" applyBorder="1" applyAlignment="1">
      <alignment horizontal="center" vertical="center"/>
    </xf>
    <xf numFmtId="0" fontId="31" fillId="8" borderId="77" xfId="10" applyFont="1" applyFill="1" applyBorder="1" applyAlignment="1">
      <alignment horizontal="center" vertical="center"/>
    </xf>
    <xf numFmtId="0" fontId="31" fillId="8" borderId="102" xfId="10" applyFont="1" applyFill="1" applyBorder="1" applyAlignment="1">
      <alignment horizontal="center" vertical="center"/>
    </xf>
    <xf numFmtId="0" fontId="31" fillId="0" borderId="12" xfId="10" applyFont="1" applyBorder="1" applyAlignment="1">
      <alignment horizontal="left"/>
    </xf>
    <xf numFmtId="0" fontId="31" fillId="0" borderId="0" xfId="10" applyFont="1" applyAlignment="1">
      <alignment horizontal="left"/>
    </xf>
    <xf numFmtId="0" fontId="31" fillId="0" borderId="16" xfId="10" applyFont="1" applyBorder="1" applyAlignment="1">
      <alignment horizontal="left"/>
    </xf>
    <xf numFmtId="0" fontId="32" fillId="0" borderId="3" xfId="10" applyFont="1" applyBorder="1" applyAlignment="1">
      <alignment horizontal="center"/>
    </xf>
    <xf numFmtId="0" fontId="26" fillId="0" borderId="1" xfId="10" applyBorder="1" applyAlignment="1">
      <alignment horizontal="left" vertical="center" wrapText="1"/>
    </xf>
    <xf numFmtId="0" fontId="26" fillId="0" borderId="1" xfId="10" applyBorder="1" applyAlignment="1">
      <alignment horizontal="left"/>
    </xf>
    <xf numFmtId="0" fontId="26" fillId="0" borderId="2" xfId="10" applyBorder="1" applyAlignment="1">
      <alignment horizontal="justify" vertical="center"/>
    </xf>
    <xf numFmtId="0" fontId="26" fillId="0" borderId="3" xfId="10" applyBorder="1" applyAlignment="1">
      <alignment horizontal="justify" vertical="center"/>
    </xf>
    <xf numFmtId="0" fontId="26" fillId="0" borderId="4" xfId="10" applyBorder="1" applyAlignment="1">
      <alignment horizontal="justify" vertical="center"/>
    </xf>
    <xf numFmtId="0" fontId="26" fillId="0" borderId="2" xfId="10" applyBorder="1" applyAlignment="1">
      <alignment horizontal="left" vertical="center"/>
    </xf>
    <xf numFmtId="0" fontId="26" fillId="0" borderId="3" xfId="10" applyBorder="1" applyAlignment="1">
      <alignment horizontal="left" vertical="center"/>
    </xf>
    <xf numFmtId="0" fontId="26" fillId="0" borderId="4" xfId="10" applyBorder="1" applyAlignment="1">
      <alignment horizontal="left" vertical="center"/>
    </xf>
    <xf numFmtId="0" fontId="29" fillId="0" borderId="12" xfId="10" applyFont="1" applyBorder="1" applyAlignment="1">
      <alignment horizontal="center" vertical="center"/>
    </xf>
    <xf numFmtId="0" fontId="29" fillId="0" borderId="0" xfId="10" applyFont="1" applyAlignment="1">
      <alignment horizontal="center" vertical="center"/>
    </xf>
    <xf numFmtId="0" fontId="29" fillId="0" borderId="16" xfId="10" applyFont="1" applyBorder="1" applyAlignment="1">
      <alignment horizontal="center" vertical="center"/>
    </xf>
    <xf numFmtId="0" fontId="29" fillId="0" borderId="90" xfId="10" applyFont="1" applyBorder="1" applyAlignment="1">
      <alignment horizontal="center" vertical="center"/>
    </xf>
    <xf numFmtId="0" fontId="29" fillId="0" borderId="91" xfId="10" applyFont="1" applyBorder="1" applyAlignment="1">
      <alignment horizontal="center" vertical="center"/>
    </xf>
    <xf numFmtId="0" fontId="29" fillId="0" borderId="92" xfId="10" applyFont="1" applyBorder="1" applyAlignment="1">
      <alignment horizontal="center" vertical="center"/>
    </xf>
    <xf numFmtId="4" fontId="26" fillId="0" borderId="11" xfId="10" applyNumberFormat="1" applyBorder="1" applyAlignment="1">
      <alignment horizontal="center" vertical="center"/>
    </xf>
    <xf numFmtId="4" fontId="26" fillId="0" borderId="0" xfId="10" applyNumberFormat="1" applyAlignment="1">
      <alignment horizontal="center" vertical="center"/>
    </xf>
    <xf numFmtId="4" fontId="26" fillId="0" borderId="14" xfId="10" applyNumberFormat="1" applyBorder="1" applyAlignment="1">
      <alignment horizontal="center" vertical="center"/>
    </xf>
    <xf numFmtId="4" fontId="29" fillId="8" borderId="97" xfId="10" applyNumberFormat="1" applyFont="1" applyFill="1" applyBorder="1" applyAlignment="1">
      <alignment horizontal="center" vertical="center"/>
    </xf>
    <xf numFmtId="0" fontId="26" fillId="0" borderId="10" xfId="10" applyBorder="1" applyAlignment="1">
      <alignment horizontal="center" wrapText="1"/>
    </xf>
    <xf numFmtId="0" fontId="26" fillId="0" borderId="11" xfId="10" applyBorder="1" applyAlignment="1">
      <alignment horizontal="center" wrapText="1"/>
    </xf>
    <xf numFmtId="0" fontId="26" fillId="0" borderId="15" xfId="10" applyBorder="1" applyAlignment="1">
      <alignment horizontal="center" wrapText="1"/>
    </xf>
    <xf numFmtId="0" fontId="24" fillId="0" borderId="12" xfId="10" applyFont="1" applyBorder="1" applyAlignment="1">
      <alignment horizontal="center" vertical="center" wrapText="1"/>
    </xf>
    <xf numFmtId="0" fontId="24" fillId="0" borderId="0" xfId="10" applyFont="1" applyAlignment="1">
      <alignment horizontal="center" vertical="center" wrapText="1"/>
    </xf>
    <xf numFmtId="0" fontId="24" fillId="0" borderId="16" xfId="10" applyFont="1" applyBorder="1" applyAlignment="1">
      <alignment horizontal="center" vertical="center" wrapText="1"/>
    </xf>
    <xf numFmtId="0" fontId="24" fillId="0" borderId="12" xfId="10" applyFont="1" applyBorder="1" applyAlignment="1">
      <alignment horizontal="center" vertical="center"/>
    </xf>
    <xf numFmtId="0" fontId="24" fillId="0" borderId="0" xfId="10" applyFont="1" applyAlignment="1">
      <alignment horizontal="center" vertical="center"/>
    </xf>
    <xf numFmtId="0" fontId="24" fillId="0" borderId="16" xfId="10" applyFont="1" applyBorder="1" applyAlignment="1">
      <alignment horizontal="center" vertical="center"/>
    </xf>
    <xf numFmtId="0" fontId="30" fillId="4" borderId="68" xfId="10" applyFont="1" applyFill="1" applyBorder="1" applyAlignment="1">
      <alignment horizontal="center" vertical="center"/>
    </xf>
    <xf numFmtId="0" fontId="30" fillId="4" borderId="77" xfId="10" applyFont="1" applyFill="1" applyBorder="1" applyAlignment="1">
      <alignment horizontal="center" vertical="center"/>
    </xf>
    <xf numFmtId="0" fontId="30" fillId="4" borderId="102" xfId="10" applyFont="1" applyFill="1" applyBorder="1" applyAlignment="1">
      <alignment horizontal="center" vertical="center"/>
    </xf>
    <xf numFmtId="0" fontId="33" fillId="0" borderId="1" xfId="10" applyFont="1" applyBorder="1" applyAlignment="1">
      <alignment horizontal="justify" vertical="center" wrapText="1"/>
    </xf>
    <xf numFmtId="0" fontId="34" fillId="0" borderId="1" xfId="10" applyFont="1" applyBorder="1" applyAlignment="1">
      <alignment horizontal="justify" vertical="center" wrapText="1"/>
    </xf>
    <xf numFmtId="0" fontId="26" fillId="0" borderId="2" xfId="10" applyBorder="1" applyAlignment="1">
      <alignment horizontal="center" vertical="center"/>
    </xf>
    <xf numFmtId="0" fontId="26" fillId="0" borderId="4" xfId="10" applyBorder="1" applyAlignment="1">
      <alignment horizontal="center" vertical="center"/>
    </xf>
    <xf numFmtId="0" fontId="32" fillId="0" borderId="2" xfId="10" applyFont="1" applyBorder="1" applyAlignment="1">
      <alignment horizontal="center" vertical="center"/>
    </xf>
    <xf numFmtId="0" fontId="32" fillId="0" borderId="4" xfId="10" applyFont="1" applyBorder="1" applyAlignment="1">
      <alignment horizontal="center" vertical="center"/>
    </xf>
    <xf numFmtId="0" fontId="31" fillId="0" borderId="5" xfId="10" applyFont="1" applyBorder="1" applyAlignment="1">
      <alignment horizontal="left"/>
    </xf>
    <xf numFmtId="0" fontId="31" fillId="0" borderId="1" xfId="10" applyFont="1" applyBorder="1" applyAlignment="1">
      <alignment horizontal="left"/>
    </xf>
    <xf numFmtId="0" fontId="31" fillId="0" borderId="8" xfId="10" applyFont="1" applyBorder="1" applyAlignment="1">
      <alignment horizontal="left"/>
    </xf>
    <xf numFmtId="0" fontId="26" fillId="0" borderId="2" xfId="10" applyBorder="1" applyAlignment="1">
      <alignment horizontal="left" vertical="center" wrapText="1"/>
    </xf>
    <xf numFmtId="0" fontId="26" fillId="0" borderId="3" xfId="10" applyBorder="1" applyAlignment="1">
      <alignment horizontal="left" vertical="center" wrapText="1"/>
    </xf>
    <xf numFmtId="0" fontId="26" fillId="0" borderId="4" xfId="10" applyBorder="1" applyAlignment="1">
      <alignment horizontal="left" vertical="center" wrapText="1"/>
    </xf>
    <xf numFmtId="3" fontId="3" fillId="0" borderId="6" xfId="10" applyNumberFormat="1" applyFont="1" applyBorder="1" applyAlignment="1">
      <alignment horizontal="center" vertical="center"/>
    </xf>
    <xf numFmtId="3" fontId="3" fillId="0" borderId="7" xfId="10" applyNumberFormat="1" applyFont="1" applyBorder="1" applyAlignment="1">
      <alignment horizontal="center" vertical="center"/>
    </xf>
    <xf numFmtId="3" fontId="3" fillId="0" borderId="9" xfId="10" applyNumberFormat="1" applyFont="1" applyBorder="1" applyAlignment="1">
      <alignment horizontal="center" vertical="center"/>
    </xf>
    <xf numFmtId="0" fontId="26" fillId="0" borderId="10" xfId="10" applyBorder="1" applyAlignment="1">
      <alignment horizontal="center"/>
    </xf>
    <xf numFmtId="0" fontId="26" fillId="0" borderId="11" xfId="10" applyBorder="1" applyAlignment="1">
      <alignment horizontal="center"/>
    </xf>
    <xf numFmtId="0" fontId="26" fillId="0" borderId="15" xfId="10" applyBorder="1" applyAlignment="1">
      <alignment horizontal="center"/>
    </xf>
    <xf numFmtId="3" fontId="29" fillId="0" borderId="10" xfId="10" applyNumberFormat="1" applyFont="1" applyBorder="1" applyAlignment="1">
      <alignment horizontal="center" vertical="center" wrapText="1"/>
    </xf>
    <xf numFmtId="3" fontId="29" fillId="0" borderId="90" xfId="10" applyNumberFormat="1" applyFont="1" applyBorder="1" applyAlignment="1">
      <alignment horizontal="center" vertical="center" wrapText="1"/>
    </xf>
    <xf numFmtId="0" fontId="8" fillId="0" borderId="10" xfId="10" applyFont="1" applyBorder="1" applyAlignment="1">
      <alignment horizontal="center" vertical="center" wrapText="1"/>
    </xf>
    <xf numFmtId="0" fontId="29" fillId="0" borderId="11" xfId="10" applyFont="1" applyBorder="1" applyAlignment="1">
      <alignment horizontal="center" vertical="center" wrapText="1"/>
    </xf>
    <xf numFmtId="0" fontId="29" fillId="0" borderId="15" xfId="10" applyFont="1" applyBorder="1" applyAlignment="1">
      <alignment horizontal="center" vertical="center" wrapText="1"/>
    </xf>
    <xf numFmtId="0" fontId="29" fillId="0" borderId="90" xfId="10" applyFont="1" applyBorder="1" applyAlignment="1">
      <alignment horizontal="center" vertical="center" wrapText="1"/>
    </xf>
    <xf numFmtId="0" fontId="29" fillId="0" borderId="91" xfId="10" applyFont="1" applyBorder="1" applyAlignment="1">
      <alignment horizontal="center" vertical="center" wrapText="1"/>
    </xf>
    <xf numFmtId="0" fontId="29" fillId="0" borderId="92" xfId="10" applyFont="1" applyBorder="1" applyAlignment="1">
      <alignment horizontal="center" vertical="center" wrapText="1"/>
    </xf>
    <xf numFmtId="0" fontId="26" fillId="0" borderId="12" xfId="10" applyBorder="1" applyAlignment="1">
      <alignment horizontal="center"/>
    </xf>
    <xf numFmtId="0" fontId="26" fillId="0" borderId="89" xfId="10" applyBorder="1" applyAlignment="1">
      <alignment horizontal="center"/>
    </xf>
    <xf numFmtId="0" fontId="26" fillId="0" borderId="0" xfId="10" applyAlignment="1">
      <alignment horizontal="center"/>
    </xf>
    <xf numFmtId="0" fontId="26" fillId="0" borderId="16" xfId="10" applyBorder="1" applyAlignment="1">
      <alignment horizontal="center"/>
    </xf>
    <xf numFmtId="0" fontId="30" fillId="0" borderId="12" xfId="10" applyFont="1" applyBorder="1" applyAlignment="1">
      <alignment horizontal="center"/>
    </xf>
    <xf numFmtId="0" fontId="30" fillId="0" borderId="0" xfId="10" applyFont="1" applyAlignment="1">
      <alignment horizontal="center"/>
    </xf>
    <xf numFmtId="0" fontId="30" fillId="0" borderId="16" xfId="10" applyFont="1" applyBorder="1" applyAlignment="1">
      <alignment horizontal="center"/>
    </xf>
    <xf numFmtId="0" fontId="32" fillId="0" borderId="1" xfId="10" applyFont="1" applyBorder="1" applyAlignment="1">
      <alignment horizontal="left" vertical="center"/>
    </xf>
    <xf numFmtId="3" fontId="28" fillId="0" borderId="5" xfId="10" applyNumberFormat="1" applyFont="1" applyBorder="1" applyAlignment="1">
      <alignment horizontal="center" vertical="center"/>
    </xf>
    <xf numFmtId="3" fontId="28" fillId="0" borderId="1" xfId="10" applyNumberFormat="1" applyFont="1" applyBorder="1" applyAlignment="1">
      <alignment horizontal="center" vertical="center"/>
    </xf>
    <xf numFmtId="3" fontId="28" fillId="0" borderId="8" xfId="10" applyNumberFormat="1" applyFont="1" applyBorder="1" applyAlignment="1">
      <alignment horizontal="center" vertical="center"/>
    </xf>
    <xf numFmtId="3" fontId="1" fillId="0" borderId="65" xfId="10" applyNumberFormat="1" applyFont="1" applyBorder="1" applyAlignment="1">
      <alignment horizontal="center" vertical="center"/>
    </xf>
    <xf numFmtId="3" fontId="1" fillId="0" borderId="66" xfId="10" applyNumberFormat="1" applyFont="1" applyBorder="1" applyAlignment="1">
      <alignment horizontal="center" vertical="center"/>
    </xf>
    <xf numFmtId="3" fontId="1" fillId="0" borderId="84" xfId="10" applyNumberFormat="1" applyFont="1" applyBorder="1" applyAlignment="1">
      <alignment horizontal="center" vertical="center"/>
    </xf>
    <xf numFmtId="3" fontId="1" fillId="0" borderId="85" xfId="10" applyNumberFormat="1" applyFont="1" applyBorder="1" applyAlignment="1">
      <alignment horizontal="center" vertical="center"/>
    </xf>
    <xf numFmtId="3" fontId="27" fillId="0" borderId="82" xfId="10" applyNumberFormat="1" applyFont="1" applyBorder="1" applyAlignment="1">
      <alignment horizontal="center" vertical="center"/>
    </xf>
    <xf numFmtId="3" fontId="27" fillId="0" borderId="11" xfId="10" applyNumberFormat="1" applyFont="1" applyBorder="1" applyAlignment="1">
      <alignment horizontal="center" vertical="center"/>
    </xf>
    <xf numFmtId="3" fontId="27" fillId="0" borderId="83" xfId="10" applyNumberFormat="1" applyFont="1" applyBorder="1" applyAlignment="1">
      <alignment horizontal="center" vertical="center"/>
    </xf>
    <xf numFmtId="3" fontId="27" fillId="0" borderId="19" xfId="10" applyNumberFormat="1" applyFont="1" applyBorder="1" applyAlignment="1">
      <alignment horizontal="center" vertical="center"/>
    </xf>
    <xf numFmtId="3" fontId="27" fillId="0" borderId="0" xfId="10" applyNumberFormat="1" applyFont="1" applyAlignment="1">
      <alignment horizontal="center" vertical="center"/>
    </xf>
    <xf numFmtId="3" fontId="27" fillId="0" borderId="22" xfId="10" applyNumberFormat="1" applyFont="1" applyBorder="1" applyAlignment="1">
      <alignment horizontal="center" vertical="center"/>
    </xf>
    <xf numFmtId="3" fontId="27" fillId="0" borderId="23" xfId="10" applyNumberFormat="1" applyFont="1" applyBorder="1" applyAlignment="1">
      <alignment horizontal="center" vertical="center"/>
    </xf>
    <xf numFmtId="3" fontId="27" fillId="0" borderId="14" xfId="10" applyNumberFormat="1" applyFont="1" applyBorder="1" applyAlignment="1">
      <alignment horizontal="center" vertical="center"/>
    </xf>
    <xf numFmtId="3" fontId="27" fillId="0" borderId="24" xfId="10" applyNumberFormat="1" applyFont="1" applyBorder="1" applyAlignment="1">
      <alignment horizontal="center" vertical="center"/>
    </xf>
    <xf numFmtId="3" fontId="28" fillId="0" borderId="66" xfId="10" applyNumberFormat="1" applyFont="1" applyBorder="1" applyAlignment="1">
      <alignment horizontal="center" vertical="center"/>
    </xf>
    <xf numFmtId="3" fontId="28" fillId="0" borderId="67" xfId="10" applyNumberFormat="1" applyFont="1" applyBorder="1" applyAlignment="1">
      <alignment horizontal="center" vertical="center"/>
    </xf>
    <xf numFmtId="3" fontId="28" fillId="0" borderId="18" xfId="10" applyNumberFormat="1" applyFont="1" applyBorder="1" applyAlignment="1">
      <alignment horizontal="center" vertical="center"/>
    </xf>
    <xf numFmtId="3" fontId="28" fillId="0" borderId="86" xfId="10" applyNumberFormat="1" applyFont="1" applyBorder="1" applyAlignment="1">
      <alignment horizontal="center" vertical="center"/>
    </xf>
    <xf numFmtId="3" fontId="28" fillId="0" borderId="23" xfId="10" applyNumberFormat="1" applyFont="1" applyBorder="1" applyAlignment="1">
      <alignment horizontal="center" vertical="center"/>
    </xf>
    <xf numFmtId="3" fontId="28" fillId="0" borderId="17" xfId="10" applyNumberFormat="1" applyFont="1" applyBorder="1" applyAlignment="1">
      <alignment horizontal="center" vertical="center"/>
    </xf>
    <xf numFmtId="3" fontId="3" fillId="0" borderId="13" xfId="10" applyNumberFormat="1" applyFont="1" applyBorder="1" applyAlignment="1">
      <alignment horizontal="center" vertical="center"/>
    </xf>
    <xf numFmtId="3" fontId="3" fillId="0" borderId="24" xfId="10" applyNumberFormat="1" applyFont="1" applyBorder="1" applyAlignment="1">
      <alignment horizontal="center" vertical="center"/>
    </xf>
  </cellXfs>
  <cellStyles count="20">
    <cellStyle name="Millares [0]" xfId="19" builtinId="6"/>
    <cellStyle name="Millares [0] 2" xfId="11" xr:uid="{09559C67-4EF9-4869-8AC9-613787222D2E}"/>
    <cellStyle name="Millares 4 2 3" xfId="4" xr:uid="{B463AD79-9E4F-46F2-B78A-033619929EDB}"/>
    <cellStyle name="Moneda" xfId="2" builtinId="4"/>
    <cellStyle name="Moneda [0]" xfId="1" builtinId="7"/>
    <cellStyle name="Moneda [0] 2" xfId="8" xr:uid="{360E0D5F-FE15-4992-9741-6B45D80A0DB3}"/>
    <cellStyle name="Moneda [0] 3" xfId="12" xr:uid="{DD2CACC7-41D8-4728-91DD-AF9CFA24D6CD}"/>
    <cellStyle name="Moneda [0] 3 2" xfId="7" xr:uid="{7187864B-42E6-4D2E-AF38-71642B5204EA}"/>
    <cellStyle name="Moneda [0] 3 3" xfId="16" xr:uid="{25655535-11C9-4349-89B3-7D1F68D01308}"/>
    <cellStyle name="Moneda 2" xfId="5" xr:uid="{12E8F828-A662-4259-B8D6-2729924FAD65}"/>
    <cellStyle name="Moneda 3" xfId="9" xr:uid="{9A4F969B-1493-4781-B084-B2D62ABDBA16}"/>
    <cellStyle name="Moneda 4" xfId="13" xr:uid="{E4E4733F-0A1A-4E83-BD20-14C0E3248F38}"/>
    <cellStyle name="Moneda 6" xfId="17" xr:uid="{047B48C5-AB12-4BE3-B65C-6B4C89609DAF}"/>
    <cellStyle name="Normal" xfId="0" builtinId="0"/>
    <cellStyle name="Normal 2" xfId="10" xr:uid="{38B884A3-B849-4D7A-9E78-A77A698DE140}"/>
    <cellStyle name="Normal 2 2" xfId="3" xr:uid="{D1B5B0FD-5427-4B22-972F-4DC3FD8CC5D1}"/>
    <cellStyle name="Normal 3 2" xfId="15" xr:uid="{CF0FCE2E-C899-4B47-8AE8-E6967FC91BEF}"/>
    <cellStyle name="Normal 3 2 2" xfId="6" xr:uid="{76DE1041-4A5B-4DE1-AC71-5C974306377A}"/>
    <cellStyle name="Normal 3 5" xfId="18" xr:uid="{EBD7F0AA-AE67-4E31-B96C-5CC426C3D348}"/>
    <cellStyle name="Porcentaje 2" xfId="14" xr:uid="{45823ED6-8A1A-4631-9C82-76CB4D68768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4.xml"/><Relationship Id="rId26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7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3.xml"/><Relationship Id="rId25" Type="http://schemas.openxmlformats.org/officeDocument/2006/relationships/externalLink" Target="externalLinks/externalLink1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2.xml"/><Relationship Id="rId20" Type="http://schemas.openxmlformats.org/officeDocument/2006/relationships/externalLink" Target="externalLinks/externalLink6.xml"/><Relationship Id="rId29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externalLink" Target="externalLinks/externalLink10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.xml"/><Relationship Id="rId23" Type="http://schemas.openxmlformats.org/officeDocument/2006/relationships/externalLink" Target="externalLinks/externalLink9.xml"/><Relationship Id="rId28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5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externalLink" Target="externalLinks/externalLink8.xml"/><Relationship Id="rId27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486833</xdr:colOff>
      <xdr:row>1</xdr:row>
      <xdr:rowOff>31750</xdr:rowOff>
    </xdr:from>
    <xdr:to>
      <xdr:col>2</xdr:col>
      <xdr:colOff>359294</xdr:colOff>
      <xdr:row>3</xdr:row>
      <xdr:rowOff>169334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8998E0FF-BBD5-4982-9391-11614286CE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0833" y="222250"/>
          <a:ext cx="486294" cy="529167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253999</xdr:colOff>
      <xdr:row>1</xdr:row>
      <xdr:rowOff>79208</xdr:rowOff>
    </xdr:from>
    <xdr:to>
      <xdr:col>6</xdr:col>
      <xdr:colOff>1020237</xdr:colOff>
      <xdr:row>3</xdr:row>
      <xdr:rowOff>157969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6493DA01-027A-4A53-B733-75B0E2B20F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95166" y="269708"/>
          <a:ext cx="766238" cy="47034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647700</xdr:colOff>
      <xdr:row>1</xdr:row>
      <xdr:rowOff>88900</xdr:rowOff>
    </xdr:from>
    <xdr:to>
      <xdr:col>3</xdr:col>
      <xdr:colOff>657890</xdr:colOff>
      <xdr:row>3</xdr:row>
      <xdr:rowOff>139700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D6143CFE-8110-4F5B-A73E-B41302C26F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7300" y="292100"/>
          <a:ext cx="899190" cy="9271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ESTUDIOS%201\LA%20FRAGUA\PRESUPUESTO%20DE%20ADICIONAL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ropbox\7.%20LESG\2020\PY%20PSI%20-%20APP\11%20VILLA%20DE%20LEYVA\2.%20CORRECCI&#211;N%20VDL\08%20PRESUPUESTO\PNG%20PTO\PRESUPUESTO%20VDL%20V.4%2020-10-2020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08.20\infraestructura%202026\Users\USUARIO\AppData\Local\Temp\Rar$DIa0.264\Anexo%202%20-%20Listado%20de%20APUS%20detallado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esktop\1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ofinanciacion\FICHAS%20Y%20FORMATOS\UNITARIOS%20GENERALES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VILLA%20TAKOA\Presupuesto\APUS%20VILLA%20TAKOA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USUARIO\Dropbox\75%20CONSTRUCCION%20ESCUELA%20HATOVIEJO%20AQUITANIA\3-TECNICO\2-%20CARTILLA%20HIERROS\CARTILLA%206-3-2018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Alvaro%20Monroy\3.%20San%20Luis%20de%20Palenque\Acueducto\Terminos\3-PRESUPUESTO%20ACUEDUCTO%20SAN%20LUIS%20UNITARIOS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GOBERNACION\PROYECTOS\MANI\PAVIMENTACION%20VIAS%20URBANAS\Vias%20MANI%20CRA%203%20-%20PROYECTO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08.20\infraestructura%202026\Pc_85\compartida\Cofinanciacion\FICHAS%20Y%20FORMATOS\UNITARIOS%20GENERALES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ANEXO%202\Users\ING~1.OSC\AppData\Local\Temp\Rar$DI01.853\Cantidades_750%20_Alta_Suelo%20AB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DATOS"/>
      <sheetName val="APU BASICO"/>
      <sheetName val="CALCULO DE CANTIDADES"/>
      <sheetName val="RESUMEN"/>
      <sheetName val="DEMOSARDINEL"/>
      <sheetName val="DEMOANDENES"/>
      <sheetName val="EXC MAN AND"/>
      <sheetName val="NIV ZON VER"/>
      <sheetName val="MURO CAJAS"/>
      <sheetName val="EXC MANUAL"/>
      <sheetName val="CS-274"/>
      <sheetName val="AP-280"/>
      <sheetName val="CANAL SUBT2 X4&quot;"/>
      <sheetName val="CANAL SUBT 1 1.2"/>
      <sheetName val="SARD PREF"/>
      <sheetName val="SUBBASE 10"/>
      <sheetName val="LOSETA SIETE F"/>
      <sheetName val="LOSETA ESTOPEROL"/>
      <sheetName val="LOSETA PERGAMINO"/>
      <sheetName val="CONC. ESTR. RAMPAS"/>
      <sheetName val="MATERA"/>
      <sheetName val="BANCA MET"/>
      <sheetName val="ARBOL COPOSO"/>
      <sheetName val="TRASL ARBOL"/>
      <sheetName val="CONTROL FITOS."/>
      <sheetName val="CANECAS "/>
      <sheetName val="CESPEDON"/>
      <sheetName val="LINEA TR CON"/>
      <sheetName val="LINEA TR SEG"/>
      <sheetName val="CEBRA EQUIS"/>
      <sheetName val="BARRERA TRANSM.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 V 3.0"/>
      <sheetName val="PTO INTERV"/>
      <sheetName val="A.P.U"/>
      <sheetName val="MEMORIA DE CANTIDADES"/>
      <sheetName val="A.I.U V.2"/>
      <sheetName val="PGIO"/>
      <sheetName val="PRESUPUESTO"/>
      <sheetName val="INSUMOS"/>
      <sheetName val="CRONOGRAMA "/>
      <sheetName val="CRONOGRAMA 2"/>
      <sheetName val="A.I.U"/>
      <sheetName val="Hoja1"/>
      <sheetName val="AIU luis eduardo"/>
    </sheetNames>
    <sheetDataSet>
      <sheetData sheetId="0"/>
      <sheetData sheetId="1"/>
      <sheetData sheetId="2"/>
      <sheetData sheetId="3"/>
      <sheetData sheetId="4"/>
      <sheetData sheetId="5"/>
      <sheetData sheetId="6">
        <row r="2">
          <cell r="A2" t="str">
            <v>CD</v>
          </cell>
        </row>
        <row r="106">
          <cell r="G106">
            <v>576194251.47000015</v>
          </cell>
        </row>
        <row r="134">
          <cell r="G134">
            <v>576194251</v>
          </cell>
        </row>
        <row r="135">
          <cell r="F135">
            <v>0.25</v>
          </cell>
        </row>
        <row r="136">
          <cell r="F136">
            <v>0.01</v>
          </cell>
        </row>
        <row r="137">
          <cell r="F137">
            <v>0.04</v>
          </cell>
        </row>
        <row r="139">
          <cell r="F139">
            <v>0</v>
          </cell>
        </row>
      </sheetData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1.01 - Concretos"/>
      <sheetName val="1.02 - Morteros"/>
      <sheetName val="1.03 - Pañetes"/>
      <sheetName val="2.01 - Preliminares"/>
      <sheetName val="2.02 - Cim. y Desa"/>
      <sheetName val="2.03 - Estructuras"/>
      <sheetName val="2.04 - Mampostería"/>
      <sheetName val="2.05 - Pisos B y A"/>
      <sheetName val="2.06 - Enchapes"/>
      <sheetName val="2.07 - Pinturas y esmaltes"/>
      <sheetName val="2.08 - Cubiertas"/>
      <sheetName val="2.09 - Cielo rasos"/>
      <sheetName val="2.10 - Elec. e Ilum. U.F."/>
      <sheetName val="2.11 - Comunicac., C.E., VyD"/>
      <sheetName val="2.12 - Inst. H y S y Ap. San."/>
      <sheetName val="2.13 - Redes de Gas"/>
      <sheetName val="2.14 - RCI "/>
      <sheetName val="2.15 - Carpintería Metálica"/>
      <sheetName val="2.16 - Carpintería de madera"/>
      <sheetName val="2.17 - Vidrios y cerraduras"/>
      <sheetName val="2.18 - Inst. Deportivas"/>
      <sheetName val="2.19 - Otras Actividades"/>
      <sheetName val="3.01 - Preliminares (vías)"/>
      <sheetName val="3.02 - Explanaciones"/>
      <sheetName val="3.03 - Obras de D. P. y E."/>
      <sheetName val="3.04 - Afirm., Subb y Bases"/>
      <sheetName val="3.05 - Pavim. Rígido"/>
      <sheetName val="3.06 - Pavim. Flexible"/>
      <sheetName val="3.07 - Pavim. Articulado"/>
      <sheetName val="3.08 - Sardineles y andenes"/>
      <sheetName val="3.09 - Señaliz. y demarcación"/>
      <sheetName val="3.10 - Cctos. y Estr. Puentes"/>
      <sheetName val="3.11 - Mantenimiento vial"/>
      <sheetName val="3.12 - Transporte"/>
      <sheetName val="3.13 - Varios (Vías)"/>
      <sheetName val="4.01 - Tub. PVC Acueducto"/>
      <sheetName val="4.02 - Tub. Polietileno"/>
      <sheetName val="4.03 - Accesorios - Acueducto"/>
      <sheetName val="4.04 - Acc. de cont. de presión"/>
      <sheetName val="5.01 - Tub. Sanit. y Accesorios"/>
      <sheetName val="5.02 - Otras obras - Alc. y des"/>
      <sheetName val="5.03 - Concretos y otros - A.A."/>
      <sheetName val="6.01 - Prelim. Redes MT y BT"/>
      <sheetName val="6.02 - Est. Redes Aéreas MTyBT"/>
      <sheetName val="6.03 - Est. Redes Subt. MT y BT"/>
      <sheetName val="6.04 - Subestaciones y Equipos"/>
      <sheetName val="7.01 - Postes Contemporáneos"/>
      <sheetName val="7.02 - Postes Coloniales"/>
      <sheetName val="7.03 - Brazos para postes"/>
      <sheetName val="7.04 - Postes para Escenarios"/>
      <sheetName val="7.05 - Cimentación para postes"/>
      <sheetName val="7.06 - Luminarias AP, Parq, Esc"/>
      <sheetName val="7.07 - Cableado para A.P."/>
      <sheetName val="7.08 - Elem. para telegestión"/>
      <sheetName val="8.01 - Reforestación"/>
      <sheetName val="Anexo 2 - Listado de APUS detal"/>
    </sheetNames>
    <sheetDataSet>
      <sheetData sheetId="0" refreshError="1">
        <row r="2035">
          <cell r="D2035" t="str">
            <v xml:space="preserve"> </v>
          </cell>
        </row>
        <row r="2036">
          <cell r="D2036" t="str">
            <v xml:space="preserve"> 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para"/>
      <sheetName val="PRESUPUESTO"/>
      <sheetName val="ACTAS"/>
      <sheetName val="ANALISIS"/>
      <sheetName val="Incidencias"/>
      <sheetName val="INSUMOS"/>
      <sheetName val="CostosAdmin"/>
      <sheetName val="F.Prestacional"/>
      <sheetName val="F.Prestacional J"/>
      <sheetName val="INSUM CLASIF"/>
      <sheetName val="CRONOGRAMA"/>
      <sheetName val="RENDIMIENTOS"/>
      <sheetName val="COSTOS"/>
      <sheetName val="SEGUIMIENTO"/>
      <sheetName val="CONTROL"/>
      <sheetName val="PlantillaSeguim"/>
      <sheetName val="PlantillaSeguimCost"/>
      <sheetName val="Datos1_NoEliminar"/>
      <sheetName val="FORMATOS"/>
    </sheetNames>
    <sheetDataSet>
      <sheetData sheetId="0"/>
      <sheetData sheetId="1">
        <row r="2">
          <cell r="A2" t="str">
            <v>CD</v>
          </cell>
        </row>
        <row r="50">
          <cell r="F50">
            <v>0.3</v>
          </cell>
        </row>
      </sheetData>
      <sheetData sheetId="2"/>
      <sheetData sheetId="3"/>
      <sheetData sheetId="4"/>
      <sheetData sheetId="5">
        <row r="6">
          <cell r="P6">
            <v>0</v>
          </cell>
        </row>
      </sheetData>
      <sheetData sheetId="6"/>
      <sheetData sheetId="7"/>
      <sheetData sheetId="8"/>
      <sheetData sheetId="9"/>
      <sheetData sheetId="10">
        <row r="10">
          <cell r="BN10">
            <v>0</v>
          </cell>
        </row>
        <row r="11">
          <cell r="BN11">
            <v>0</v>
          </cell>
        </row>
        <row r="27">
          <cell r="H27">
            <v>0</v>
          </cell>
        </row>
      </sheetData>
      <sheetData sheetId="11"/>
      <sheetData sheetId="12"/>
      <sheetData sheetId="13">
        <row r="27">
          <cell r="P27">
            <v>42730</v>
          </cell>
          <cell r="Q27">
            <v>42731</v>
          </cell>
          <cell r="R27">
            <v>42732</v>
          </cell>
          <cell r="S27">
            <v>42733</v>
          </cell>
          <cell r="T27">
            <v>42734</v>
          </cell>
          <cell r="U27">
            <v>42735</v>
          </cell>
          <cell r="V27">
            <v>42736</v>
          </cell>
          <cell r="W27">
            <v>42737</v>
          </cell>
          <cell r="X27">
            <v>42738</v>
          </cell>
          <cell r="Y27">
            <v>42739</v>
          </cell>
          <cell r="Z27">
            <v>42740</v>
          </cell>
          <cell r="AA27">
            <v>42741</v>
          </cell>
          <cell r="AB27">
            <v>42742</v>
          </cell>
          <cell r="AC27">
            <v>42743</v>
          </cell>
          <cell r="AD27">
            <v>42744</v>
          </cell>
          <cell r="AE27">
            <v>42745</v>
          </cell>
          <cell r="AF27">
            <v>42746</v>
          </cell>
          <cell r="AG27">
            <v>42747</v>
          </cell>
          <cell r="AH27">
            <v>42748</v>
          </cell>
          <cell r="AI27">
            <v>42749</v>
          </cell>
          <cell r="AJ27">
            <v>42750</v>
          </cell>
          <cell r="AK27">
            <v>42751</v>
          </cell>
          <cell r="AL27">
            <v>42752</v>
          </cell>
          <cell r="AM27">
            <v>42753</v>
          </cell>
          <cell r="AN27">
            <v>42754</v>
          </cell>
          <cell r="AO27">
            <v>42755</v>
          </cell>
          <cell r="AP27">
            <v>42756</v>
          </cell>
          <cell r="AQ27">
            <v>42757</v>
          </cell>
          <cell r="AR27">
            <v>42758</v>
          </cell>
          <cell r="AS27">
            <v>42759</v>
          </cell>
          <cell r="AT27">
            <v>42760</v>
          </cell>
          <cell r="AU27">
            <v>42761</v>
          </cell>
          <cell r="AV27">
            <v>42762</v>
          </cell>
          <cell r="AW27">
            <v>42763</v>
          </cell>
          <cell r="AX27">
            <v>42764</v>
          </cell>
          <cell r="AY27">
            <v>42765</v>
          </cell>
          <cell r="AZ27">
            <v>42766</v>
          </cell>
          <cell r="BA27">
            <v>42767</v>
          </cell>
          <cell r="BB27">
            <v>42768</v>
          </cell>
          <cell r="BC27">
            <v>42769</v>
          </cell>
          <cell r="BD27">
            <v>42770</v>
          </cell>
          <cell r="BE27">
            <v>42771</v>
          </cell>
          <cell r="BF27">
            <v>42772</v>
          </cell>
          <cell r="BG27">
            <v>42773</v>
          </cell>
          <cell r="BH27">
            <v>42774</v>
          </cell>
          <cell r="BI27">
            <v>42775</v>
          </cell>
          <cell r="BJ27">
            <v>42776</v>
          </cell>
          <cell r="BK27">
            <v>42777</v>
          </cell>
          <cell r="BL27">
            <v>42778</v>
          </cell>
          <cell r="BM27">
            <v>42779</v>
          </cell>
          <cell r="BN27">
            <v>42780</v>
          </cell>
          <cell r="BO27">
            <v>42781</v>
          </cell>
          <cell r="BP27">
            <v>42782</v>
          </cell>
          <cell r="BQ27">
            <v>42783</v>
          </cell>
          <cell r="BR27">
            <v>42784</v>
          </cell>
          <cell r="BS27">
            <v>42785</v>
          </cell>
          <cell r="BT27">
            <v>42786</v>
          </cell>
          <cell r="BU27">
            <v>42787</v>
          </cell>
          <cell r="BV27">
            <v>42788</v>
          </cell>
          <cell r="BW27">
            <v>42789</v>
          </cell>
          <cell r="BX27">
            <v>42790</v>
          </cell>
          <cell r="BY27">
            <v>42791</v>
          </cell>
          <cell r="BZ27">
            <v>42792</v>
          </cell>
          <cell r="CA27">
            <v>42793</v>
          </cell>
          <cell r="CB27">
            <v>42794</v>
          </cell>
          <cell r="CC27">
            <v>42795</v>
          </cell>
          <cell r="CD27">
            <v>42796</v>
          </cell>
          <cell r="CE27">
            <v>42797</v>
          </cell>
          <cell r="CF27">
            <v>42798</v>
          </cell>
          <cell r="CG27">
            <v>42799</v>
          </cell>
          <cell r="CH27">
            <v>42800</v>
          </cell>
          <cell r="CI27">
            <v>42801</v>
          </cell>
          <cell r="CJ27">
            <v>42802</v>
          </cell>
          <cell r="CK27">
            <v>42803</v>
          </cell>
          <cell r="CL27">
            <v>42804</v>
          </cell>
          <cell r="CM27">
            <v>42805</v>
          </cell>
          <cell r="CN27">
            <v>42806</v>
          </cell>
          <cell r="CO27">
            <v>42807</v>
          </cell>
          <cell r="CP27">
            <v>42808</v>
          </cell>
          <cell r="CQ27">
            <v>42809</v>
          </cell>
          <cell r="CR27">
            <v>42810</v>
          </cell>
          <cell r="CS27">
            <v>42811</v>
          </cell>
          <cell r="CT27">
            <v>42812</v>
          </cell>
          <cell r="CU27">
            <v>42813</v>
          </cell>
          <cell r="CV27">
            <v>42814</v>
          </cell>
          <cell r="CW27">
            <v>42815</v>
          </cell>
          <cell r="CX27">
            <v>42816</v>
          </cell>
          <cell r="CY27">
            <v>42817</v>
          </cell>
          <cell r="CZ27">
            <v>42818</v>
          </cell>
          <cell r="DA27">
            <v>42819</v>
          </cell>
          <cell r="DB27">
            <v>42820</v>
          </cell>
          <cell r="DC27">
            <v>42821</v>
          </cell>
          <cell r="DD27">
            <v>42822</v>
          </cell>
          <cell r="DE27">
            <v>42823</v>
          </cell>
          <cell r="DF27">
            <v>42824</v>
          </cell>
          <cell r="DG27">
            <v>42825</v>
          </cell>
          <cell r="DH27">
            <v>42826</v>
          </cell>
          <cell r="DI27">
            <v>42827</v>
          </cell>
          <cell r="DJ27">
            <v>42828</v>
          </cell>
          <cell r="DK27">
            <v>42829</v>
          </cell>
          <cell r="DL27">
            <v>42830</v>
          </cell>
          <cell r="DM27">
            <v>42831</v>
          </cell>
          <cell r="DN27">
            <v>42832</v>
          </cell>
          <cell r="DO27">
            <v>42833</v>
          </cell>
          <cell r="DP27">
            <v>42834</v>
          </cell>
          <cell r="DQ27">
            <v>42835</v>
          </cell>
          <cell r="DR27">
            <v>42836</v>
          </cell>
          <cell r="DS27">
            <v>42837</v>
          </cell>
          <cell r="DT27">
            <v>42838</v>
          </cell>
          <cell r="DU27">
            <v>42839</v>
          </cell>
          <cell r="DV27">
            <v>42840</v>
          </cell>
          <cell r="DW27">
            <v>42841</v>
          </cell>
          <cell r="DX27">
            <v>42842</v>
          </cell>
          <cell r="DY27">
            <v>42843</v>
          </cell>
          <cell r="DZ27">
            <v>42844</v>
          </cell>
          <cell r="EA27">
            <v>42845</v>
          </cell>
          <cell r="EB27">
            <v>42846</v>
          </cell>
          <cell r="EC27">
            <v>42847</v>
          </cell>
          <cell r="ED27">
            <v>42848</v>
          </cell>
          <cell r="EE27">
            <v>42849</v>
          </cell>
          <cell r="EF27">
            <v>42850</v>
          </cell>
          <cell r="EG27">
            <v>42851</v>
          </cell>
          <cell r="EH27">
            <v>42852</v>
          </cell>
          <cell r="EI27">
            <v>42853</v>
          </cell>
          <cell r="EJ27">
            <v>42854</v>
          </cell>
          <cell r="EK27">
            <v>42855</v>
          </cell>
          <cell r="EL27">
            <v>42856</v>
          </cell>
          <cell r="EM27">
            <v>42857</v>
          </cell>
          <cell r="EN27">
            <v>42858</v>
          </cell>
          <cell r="EO27">
            <v>42859</v>
          </cell>
          <cell r="EP27">
            <v>42860</v>
          </cell>
          <cell r="EQ27">
            <v>42861</v>
          </cell>
          <cell r="ER27">
            <v>42862</v>
          </cell>
          <cell r="ES27">
            <v>42863</v>
          </cell>
          <cell r="ET27">
            <v>42864</v>
          </cell>
          <cell r="EU27">
            <v>42865</v>
          </cell>
          <cell r="EV27">
            <v>42866</v>
          </cell>
          <cell r="EW27">
            <v>42867</v>
          </cell>
          <cell r="EX27">
            <v>42868</v>
          </cell>
          <cell r="EY27">
            <v>42869</v>
          </cell>
          <cell r="EZ27">
            <v>42870</v>
          </cell>
          <cell r="FA27">
            <v>42871</v>
          </cell>
          <cell r="FB27">
            <v>42872</v>
          </cell>
          <cell r="FC27">
            <v>42873</v>
          </cell>
          <cell r="FD27">
            <v>42874</v>
          </cell>
          <cell r="FE27">
            <v>42875</v>
          </cell>
          <cell r="FF27">
            <v>42876</v>
          </cell>
          <cell r="FG27">
            <v>42877</v>
          </cell>
          <cell r="FH27">
            <v>42878</v>
          </cell>
          <cell r="FI27">
            <v>42879</v>
          </cell>
          <cell r="FJ27">
            <v>42880</v>
          </cell>
          <cell r="FK27">
            <v>42881</v>
          </cell>
          <cell r="FL27">
            <v>42882</v>
          </cell>
          <cell r="FM27">
            <v>42883</v>
          </cell>
          <cell r="FN27">
            <v>42884</v>
          </cell>
          <cell r="FO27">
            <v>42885</v>
          </cell>
          <cell r="FP27">
            <v>42886</v>
          </cell>
          <cell r="FQ27">
            <v>42887</v>
          </cell>
          <cell r="FR27">
            <v>42888</v>
          </cell>
          <cell r="FS27">
            <v>42889</v>
          </cell>
          <cell r="FT27">
            <v>42890</v>
          </cell>
          <cell r="FU27">
            <v>42891</v>
          </cell>
          <cell r="FV27">
            <v>42892</v>
          </cell>
          <cell r="FW27">
            <v>42893</v>
          </cell>
          <cell r="FX27">
            <v>42894</v>
          </cell>
          <cell r="FY27">
            <v>42895</v>
          </cell>
          <cell r="FZ27">
            <v>42896</v>
          </cell>
          <cell r="GA27">
            <v>42897</v>
          </cell>
          <cell r="GB27">
            <v>42898</v>
          </cell>
          <cell r="GC27">
            <v>42899</v>
          </cell>
          <cell r="GD27">
            <v>42900</v>
          </cell>
          <cell r="GE27">
            <v>42901</v>
          </cell>
          <cell r="GF27">
            <v>42902</v>
          </cell>
          <cell r="GG27">
            <v>42903</v>
          </cell>
          <cell r="GH27">
            <v>42904</v>
          </cell>
          <cell r="GI27">
            <v>42905</v>
          </cell>
          <cell r="GJ27">
            <v>42906</v>
          </cell>
          <cell r="GK27">
            <v>42907</v>
          </cell>
          <cell r="GL27">
            <v>42908</v>
          </cell>
          <cell r="GM27">
            <v>42909</v>
          </cell>
          <cell r="GN27">
            <v>42910</v>
          </cell>
          <cell r="GO27">
            <v>42911</v>
          </cell>
          <cell r="GP27">
            <v>42912</v>
          </cell>
          <cell r="GQ27">
            <v>42913</v>
          </cell>
          <cell r="GR27">
            <v>42914</v>
          </cell>
          <cell r="GS27">
            <v>42915</v>
          </cell>
          <cell r="GT27">
            <v>42916</v>
          </cell>
          <cell r="GU27">
            <v>42917</v>
          </cell>
          <cell r="GV27">
            <v>42918</v>
          </cell>
          <cell r="GW27">
            <v>42919</v>
          </cell>
          <cell r="GX27">
            <v>42920</v>
          </cell>
          <cell r="GY27">
            <v>42921</v>
          </cell>
          <cell r="GZ27">
            <v>42922</v>
          </cell>
          <cell r="HA27">
            <v>42923</v>
          </cell>
          <cell r="HB27">
            <v>42924</v>
          </cell>
          <cell r="HC27">
            <v>42925</v>
          </cell>
          <cell r="HD27">
            <v>42926</v>
          </cell>
          <cell r="HE27">
            <v>42927</v>
          </cell>
          <cell r="HF27">
            <v>42928</v>
          </cell>
          <cell r="HG27">
            <v>42929</v>
          </cell>
          <cell r="HH27">
            <v>42930</v>
          </cell>
          <cell r="HI27">
            <v>42931</v>
          </cell>
          <cell r="HJ27">
            <v>42932</v>
          </cell>
          <cell r="HK27">
            <v>42933</v>
          </cell>
          <cell r="HL27">
            <v>42934</v>
          </cell>
          <cell r="HM27">
            <v>42935</v>
          </cell>
          <cell r="HN27">
            <v>42936</v>
          </cell>
          <cell r="HO27">
            <v>42937</v>
          </cell>
          <cell r="HP27">
            <v>42938</v>
          </cell>
          <cell r="HQ27">
            <v>42939</v>
          </cell>
          <cell r="HR27">
            <v>42940</v>
          </cell>
          <cell r="HS27">
            <v>42941</v>
          </cell>
          <cell r="HT27">
            <v>42942</v>
          </cell>
          <cell r="HU27">
            <v>42943</v>
          </cell>
          <cell r="HV27">
            <v>42944</v>
          </cell>
          <cell r="HW27">
            <v>42945</v>
          </cell>
          <cell r="HX27">
            <v>42946</v>
          </cell>
          <cell r="HY27">
            <v>42947</v>
          </cell>
          <cell r="HZ27">
            <v>42948</v>
          </cell>
          <cell r="IA27">
            <v>42949</v>
          </cell>
          <cell r="IB27">
            <v>42950</v>
          </cell>
          <cell r="IC27">
            <v>42951</v>
          </cell>
          <cell r="ID27">
            <v>42952</v>
          </cell>
          <cell r="IE27">
            <v>42953</v>
          </cell>
          <cell r="IF27">
            <v>42954</v>
          </cell>
          <cell r="IG27">
            <v>42955</v>
          </cell>
          <cell r="IH27">
            <v>42956</v>
          </cell>
          <cell r="II27">
            <v>42957</v>
          </cell>
          <cell r="IJ27">
            <v>42958</v>
          </cell>
          <cell r="IK27">
            <v>42959</v>
          </cell>
          <cell r="IL27">
            <v>42960</v>
          </cell>
          <cell r="IM27">
            <v>42961</v>
          </cell>
          <cell r="IN27">
            <v>42962</v>
          </cell>
          <cell r="IO27">
            <v>42963</v>
          </cell>
          <cell r="IP27">
            <v>42964</v>
          </cell>
          <cell r="IQ27">
            <v>42965</v>
          </cell>
          <cell r="IR27">
            <v>42966</v>
          </cell>
          <cell r="IS27">
            <v>42967</v>
          </cell>
          <cell r="IT27">
            <v>42968</v>
          </cell>
          <cell r="IU27">
            <v>42969</v>
          </cell>
          <cell r="IV27">
            <v>42970</v>
          </cell>
          <cell r="IW27">
            <v>42971</v>
          </cell>
          <cell r="IX27">
            <v>42972</v>
          </cell>
          <cell r="IY27">
            <v>42973</v>
          </cell>
          <cell r="IZ27">
            <v>42974</v>
          </cell>
          <cell r="JA27">
            <v>42975</v>
          </cell>
          <cell r="JB27">
            <v>42976</v>
          </cell>
          <cell r="JC27">
            <v>42977</v>
          </cell>
          <cell r="JD27">
            <v>42978</v>
          </cell>
          <cell r="JE27">
            <v>42979</v>
          </cell>
          <cell r="JF27">
            <v>42980</v>
          </cell>
          <cell r="JG27">
            <v>42981</v>
          </cell>
          <cell r="JH27">
            <v>42982</v>
          </cell>
          <cell r="JI27">
            <v>42983</v>
          </cell>
          <cell r="JJ27">
            <v>42984</v>
          </cell>
          <cell r="JK27">
            <v>42985</v>
          </cell>
          <cell r="JL27">
            <v>42986</v>
          </cell>
          <cell r="JM27">
            <v>42987</v>
          </cell>
          <cell r="JN27">
            <v>42988</v>
          </cell>
          <cell r="JO27">
            <v>42989</v>
          </cell>
          <cell r="JP27">
            <v>42990</v>
          </cell>
          <cell r="JQ27">
            <v>42991</v>
          </cell>
          <cell r="JR27">
            <v>42992</v>
          </cell>
          <cell r="JS27">
            <v>42993</v>
          </cell>
          <cell r="JT27">
            <v>42994</v>
          </cell>
          <cell r="JU27">
            <v>42995</v>
          </cell>
          <cell r="JV27">
            <v>42996</v>
          </cell>
          <cell r="JW27">
            <v>42997</v>
          </cell>
          <cell r="JX27">
            <v>42998</v>
          </cell>
          <cell r="JY27">
            <v>42999</v>
          </cell>
          <cell r="JZ27">
            <v>43000</v>
          </cell>
          <cell r="KA27">
            <v>43001</v>
          </cell>
          <cell r="KB27">
            <v>43002</v>
          </cell>
          <cell r="KC27">
            <v>43003</v>
          </cell>
          <cell r="KD27">
            <v>43004</v>
          </cell>
          <cell r="KE27">
            <v>43005</v>
          </cell>
          <cell r="KF27">
            <v>43006</v>
          </cell>
          <cell r="KG27">
            <v>43007</v>
          </cell>
          <cell r="KH27">
            <v>43008</v>
          </cell>
          <cell r="KI27">
            <v>43009</v>
          </cell>
          <cell r="KJ27">
            <v>43010</v>
          </cell>
          <cell r="KK27">
            <v>43011</v>
          </cell>
          <cell r="KL27">
            <v>43012</v>
          </cell>
          <cell r="KM27">
            <v>43013</v>
          </cell>
          <cell r="KN27">
            <v>43014</v>
          </cell>
          <cell r="KO27">
            <v>43015</v>
          </cell>
          <cell r="KP27">
            <v>43016</v>
          </cell>
          <cell r="KQ27">
            <v>43017</v>
          </cell>
          <cell r="KR27">
            <v>43018</v>
          </cell>
          <cell r="KS27">
            <v>43019</v>
          </cell>
          <cell r="KT27">
            <v>43020</v>
          </cell>
          <cell r="KU27">
            <v>43021</v>
          </cell>
          <cell r="KV27">
            <v>43022</v>
          </cell>
          <cell r="KW27">
            <v>43023</v>
          </cell>
          <cell r="KX27">
            <v>43024</v>
          </cell>
          <cell r="KY27">
            <v>43025</v>
          </cell>
          <cell r="KZ27">
            <v>43026</v>
          </cell>
          <cell r="LA27">
            <v>43027</v>
          </cell>
          <cell r="LB27">
            <v>43028</v>
          </cell>
          <cell r="LC27">
            <v>43029</v>
          </cell>
          <cell r="LD27">
            <v>43030</v>
          </cell>
          <cell r="LE27">
            <v>43031</v>
          </cell>
          <cell r="LF27">
            <v>43032</v>
          </cell>
          <cell r="LG27">
            <v>43033</v>
          </cell>
          <cell r="LH27">
            <v>43034</v>
          </cell>
          <cell r="LI27">
            <v>43035</v>
          </cell>
          <cell r="LJ27">
            <v>43036</v>
          </cell>
          <cell r="LK27">
            <v>43037</v>
          </cell>
          <cell r="LL27">
            <v>43038</v>
          </cell>
          <cell r="LM27">
            <v>43039</v>
          </cell>
          <cell r="LN27">
            <v>43040</v>
          </cell>
          <cell r="LO27">
            <v>43041</v>
          </cell>
          <cell r="LP27">
            <v>43042</v>
          </cell>
          <cell r="LQ27">
            <v>43043</v>
          </cell>
          <cell r="LR27">
            <v>43044</v>
          </cell>
          <cell r="LS27">
            <v>43045</v>
          </cell>
          <cell r="LT27">
            <v>43046</v>
          </cell>
          <cell r="LU27">
            <v>43047</v>
          </cell>
          <cell r="LV27">
            <v>43048</v>
          </cell>
          <cell r="LW27">
            <v>43049</v>
          </cell>
          <cell r="LX27">
            <v>43050</v>
          </cell>
          <cell r="LY27">
            <v>43051</v>
          </cell>
          <cell r="LZ27">
            <v>43052</v>
          </cell>
          <cell r="MA27">
            <v>43053</v>
          </cell>
          <cell r="MB27">
            <v>43054</v>
          </cell>
          <cell r="MC27">
            <v>43055</v>
          </cell>
          <cell r="MD27">
            <v>43056</v>
          </cell>
          <cell r="ME27">
            <v>43057</v>
          </cell>
          <cell r="MF27">
            <v>43058</v>
          </cell>
          <cell r="MG27">
            <v>43059</v>
          </cell>
          <cell r="MH27">
            <v>43060</v>
          </cell>
          <cell r="MI27">
            <v>43061</v>
          </cell>
          <cell r="MJ27">
            <v>43062</v>
          </cell>
          <cell r="MK27">
            <v>43063</v>
          </cell>
          <cell r="ML27">
            <v>43064</v>
          </cell>
          <cell r="MM27">
            <v>43065</v>
          </cell>
          <cell r="MN27">
            <v>43066</v>
          </cell>
          <cell r="MO27">
            <v>43067</v>
          </cell>
          <cell r="MP27">
            <v>43068</v>
          </cell>
          <cell r="MQ27">
            <v>43069</v>
          </cell>
          <cell r="MR27">
            <v>43070</v>
          </cell>
          <cell r="MS27">
            <v>43071</v>
          </cell>
          <cell r="MT27">
            <v>43072</v>
          </cell>
          <cell r="MU27">
            <v>43073</v>
          </cell>
          <cell r="MV27">
            <v>43074</v>
          </cell>
          <cell r="MW27">
            <v>43075</v>
          </cell>
          <cell r="MX27">
            <v>43076</v>
          </cell>
          <cell r="MY27">
            <v>43077</v>
          </cell>
          <cell r="MZ27">
            <v>43078</v>
          </cell>
          <cell r="NA27">
            <v>43079</v>
          </cell>
          <cell r="NB27">
            <v>43080</v>
          </cell>
          <cell r="NC27">
            <v>43081</v>
          </cell>
          <cell r="ND27">
            <v>43082</v>
          </cell>
          <cell r="NE27">
            <v>43083</v>
          </cell>
          <cell r="NF27">
            <v>43084</v>
          </cell>
          <cell r="NG27">
            <v>43085</v>
          </cell>
          <cell r="NH27">
            <v>43086</v>
          </cell>
          <cell r="NI27">
            <v>43087</v>
          </cell>
          <cell r="NJ27">
            <v>43088</v>
          </cell>
          <cell r="NK27">
            <v>43089</v>
          </cell>
          <cell r="NL27">
            <v>43090</v>
          </cell>
          <cell r="NM27">
            <v>43091</v>
          </cell>
          <cell r="NN27">
            <v>43092</v>
          </cell>
          <cell r="NO27">
            <v>43093</v>
          </cell>
          <cell r="NP27">
            <v>43094</v>
          </cell>
          <cell r="NQ27">
            <v>43095</v>
          </cell>
          <cell r="NR27">
            <v>43096</v>
          </cell>
          <cell r="NS27">
            <v>43097</v>
          </cell>
          <cell r="NT27">
            <v>43098</v>
          </cell>
          <cell r="NU27">
            <v>43099</v>
          </cell>
          <cell r="NV27">
            <v>43100</v>
          </cell>
          <cell r="NW27">
            <v>43101</v>
          </cell>
          <cell r="NX27">
            <v>43102</v>
          </cell>
          <cell r="NY27">
            <v>43103</v>
          </cell>
          <cell r="NZ27">
            <v>43104</v>
          </cell>
          <cell r="OA27">
            <v>43105</v>
          </cell>
          <cell r="OB27">
            <v>43106</v>
          </cell>
          <cell r="OC27">
            <v>43107</v>
          </cell>
          <cell r="OD27">
            <v>43108</v>
          </cell>
          <cell r="OE27">
            <v>43109</v>
          </cell>
          <cell r="OF27">
            <v>43110</v>
          </cell>
          <cell r="OG27">
            <v>43111</v>
          </cell>
          <cell r="OH27">
            <v>43112</v>
          </cell>
          <cell r="OI27">
            <v>43113</v>
          </cell>
          <cell r="OJ27">
            <v>43114</v>
          </cell>
          <cell r="OK27">
            <v>43115</v>
          </cell>
          <cell r="OL27">
            <v>43116</v>
          </cell>
          <cell r="OM27">
            <v>43117</v>
          </cell>
          <cell r="ON27">
            <v>43118</v>
          </cell>
          <cell r="OO27">
            <v>43119</v>
          </cell>
          <cell r="OP27">
            <v>43120</v>
          </cell>
          <cell r="OQ27">
            <v>43121</v>
          </cell>
          <cell r="OR27">
            <v>43122</v>
          </cell>
          <cell r="OS27">
            <v>43123</v>
          </cell>
          <cell r="OT27">
            <v>43124</v>
          </cell>
          <cell r="OU27">
            <v>43125</v>
          </cell>
          <cell r="OV27">
            <v>43126</v>
          </cell>
          <cell r="OW27">
            <v>43127</v>
          </cell>
          <cell r="OX27">
            <v>43128</v>
          </cell>
          <cell r="OY27">
            <v>43129</v>
          </cell>
          <cell r="OZ27">
            <v>43130</v>
          </cell>
          <cell r="PA27">
            <v>43131</v>
          </cell>
          <cell r="PB27">
            <v>43132</v>
          </cell>
          <cell r="PC27">
            <v>43133</v>
          </cell>
          <cell r="PD27">
            <v>43134</v>
          </cell>
          <cell r="PE27">
            <v>43135</v>
          </cell>
          <cell r="PF27">
            <v>43136</v>
          </cell>
          <cell r="PG27">
            <v>43137</v>
          </cell>
          <cell r="PH27">
            <v>43138</v>
          </cell>
          <cell r="PI27">
            <v>43139</v>
          </cell>
          <cell r="PJ27">
            <v>43140</v>
          </cell>
          <cell r="PK27">
            <v>43141</v>
          </cell>
          <cell r="PL27">
            <v>43142</v>
          </cell>
          <cell r="PM27">
            <v>43143</v>
          </cell>
          <cell r="PN27">
            <v>43144</v>
          </cell>
          <cell r="PO27">
            <v>43145</v>
          </cell>
          <cell r="PP27">
            <v>43146</v>
          </cell>
          <cell r="PQ27">
            <v>43147</v>
          </cell>
          <cell r="PR27">
            <v>43148</v>
          </cell>
          <cell r="PS27">
            <v>43149</v>
          </cell>
        </row>
        <row r="28">
          <cell r="P28" t="str">
            <v>SEM 1</v>
          </cell>
          <cell r="Q28" t="str">
            <v>SEM 1</v>
          </cell>
          <cell r="R28" t="str">
            <v>SEM 1</v>
          </cell>
          <cell r="S28" t="str">
            <v>SEM 1</v>
          </cell>
          <cell r="T28" t="str">
            <v>SEM 1</v>
          </cell>
          <cell r="U28" t="str">
            <v>SEM 1</v>
          </cell>
          <cell r="V28" t="str">
            <v>SEM 1</v>
          </cell>
          <cell r="W28" t="str">
            <v>SEM 2</v>
          </cell>
          <cell r="X28" t="str">
            <v>SEM 2</v>
          </cell>
          <cell r="Y28" t="str">
            <v>SEM 2</v>
          </cell>
          <cell r="Z28" t="str">
            <v>SEM 2</v>
          </cell>
          <cell r="AA28" t="str">
            <v>SEM 2</v>
          </cell>
          <cell r="AB28" t="str">
            <v>SEM 2</v>
          </cell>
          <cell r="AC28" t="str">
            <v>SEM 2</v>
          </cell>
          <cell r="AD28" t="str">
            <v>SEM 3</v>
          </cell>
          <cell r="AE28" t="str">
            <v>SEM 3</v>
          </cell>
          <cell r="AF28" t="str">
            <v>SEM 3</v>
          </cell>
          <cell r="AG28" t="str">
            <v>SEM 3</v>
          </cell>
          <cell r="AH28" t="str">
            <v>SEM 3</v>
          </cell>
          <cell r="AI28" t="str">
            <v>SEM 3</v>
          </cell>
          <cell r="AJ28" t="str">
            <v>SEM 3</v>
          </cell>
          <cell r="AK28" t="str">
            <v>SEM 4</v>
          </cell>
          <cell r="AL28" t="str">
            <v>SEM 4</v>
          </cell>
          <cell r="AM28" t="str">
            <v>SEM 4</v>
          </cell>
          <cell r="AN28" t="str">
            <v>SEM 4</v>
          </cell>
          <cell r="AO28" t="str">
            <v>SEM 4</v>
          </cell>
          <cell r="AP28" t="str">
            <v>SEM 4</v>
          </cell>
          <cell r="AQ28" t="str">
            <v>SEM 4</v>
          </cell>
          <cell r="AR28" t="str">
            <v>SEM 5</v>
          </cell>
          <cell r="AS28" t="str">
            <v>SEM 5</v>
          </cell>
          <cell r="AT28" t="str">
            <v>SEM 5</v>
          </cell>
          <cell r="AU28" t="str">
            <v>SEM 5</v>
          </cell>
          <cell r="AV28" t="str">
            <v>SEM 5</v>
          </cell>
          <cell r="AW28" t="str">
            <v>SEM 5</v>
          </cell>
          <cell r="AX28" t="str">
            <v>SEM 5</v>
          </cell>
          <cell r="AY28" t="str">
            <v>SEM 6</v>
          </cell>
          <cell r="AZ28" t="str">
            <v>SEM 6</v>
          </cell>
          <cell r="BA28" t="str">
            <v>SEM 6</v>
          </cell>
          <cell r="BB28" t="str">
            <v>SEM 6</v>
          </cell>
          <cell r="BC28" t="str">
            <v>SEM 6</v>
          </cell>
          <cell r="BD28" t="str">
            <v>SEM 6</v>
          </cell>
          <cell r="BE28" t="str">
            <v>SEM 6</v>
          </cell>
          <cell r="BF28" t="str">
            <v>SEM 7</v>
          </cell>
          <cell r="BG28" t="str">
            <v>SEM 7</v>
          </cell>
          <cell r="BH28" t="str">
            <v>SEM 7</v>
          </cell>
          <cell r="BI28" t="str">
            <v>SEM 7</v>
          </cell>
          <cell r="BJ28" t="str">
            <v>SEM 7</v>
          </cell>
          <cell r="BK28" t="str">
            <v>SEM 7</v>
          </cell>
          <cell r="BL28" t="str">
            <v>SEM 7</v>
          </cell>
          <cell r="BM28" t="str">
            <v>SEM 8</v>
          </cell>
          <cell r="BN28" t="str">
            <v>SEM 8</v>
          </cell>
          <cell r="BO28" t="str">
            <v>SEM 8</v>
          </cell>
          <cell r="BP28" t="str">
            <v>SEM 8</v>
          </cell>
          <cell r="BQ28" t="str">
            <v>SEM 8</v>
          </cell>
          <cell r="BR28" t="str">
            <v>SEM 8</v>
          </cell>
          <cell r="BS28" t="str">
            <v>SEM 8</v>
          </cell>
          <cell r="BT28" t="str">
            <v>SEM 9</v>
          </cell>
          <cell r="BU28" t="str">
            <v>SEM 9</v>
          </cell>
          <cell r="BV28" t="str">
            <v>SEM 9</v>
          </cell>
          <cell r="BW28" t="str">
            <v>SEM 9</v>
          </cell>
          <cell r="BX28" t="str">
            <v>SEM 9</v>
          </cell>
          <cell r="BY28" t="str">
            <v>SEM 9</v>
          </cell>
          <cell r="BZ28" t="str">
            <v>SEM 9</v>
          </cell>
          <cell r="CA28" t="str">
            <v>SEM 10</v>
          </cell>
          <cell r="CB28" t="str">
            <v>SEM 10</v>
          </cell>
          <cell r="CC28" t="str">
            <v>SEM 10</v>
          </cell>
          <cell r="CD28" t="str">
            <v>SEM 10</v>
          </cell>
          <cell r="CE28" t="str">
            <v>SEM 10</v>
          </cell>
          <cell r="CF28" t="str">
            <v>SEM 10</v>
          </cell>
          <cell r="CG28" t="str">
            <v>SEM 10</v>
          </cell>
          <cell r="CH28" t="str">
            <v>SEM 11</v>
          </cell>
          <cell r="CI28" t="str">
            <v>SEM 11</v>
          </cell>
          <cell r="CJ28" t="str">
            <v>SEM 11</v>
          </cell>
          <cell r="CK28" t="str">
            <v>SEM 11</v>
          </cell>
          <cell r="CL28" t="str">
            <v>SEM 11</v>
          </cell>
          <cell r="CM28" t="str">
            <v>SEM 11</v>
          </cell>
          <cell r="CN28" t="str">
            <v>SEM 11</v>
          </cell>
          <cell r="CO28" t="str">
            <v>SEM 12</v>
          </cell>
          <cell r="CP28" t="str">
            <v>SEM 12</v>
          </cell>
          <cell r="CQ28" t="str">
            <v>SEM 12</v>
          </cell>
          <cell r="CR28" t="str">
            <v>SEM 12</v>
          </cell>
          <cell r="CS28" t="str">
            <v>SEM 12</v>
          </cell>
          <cell r="CT28" t="str">
            <v>SEM 12</v>
          </cell>
          <cell r="CU28" t="str">
            <v>SEM 12</v>
          </cell>
          <cell r="CV28" t="str">
            <v>SEM 13</v>
          </cell>
          <cell r="CW28" t="str">
            <v>SEM 13</v>
          </cell>
          <cell r="CX28" t="str">
            <v>SEM 13</v>
          </cell>
          <cell r="CY28" t="str">
            <v>SEM 13</v>
          </cell>
          <cell r="CZ28" t="str">
            <v>SEM 13</v>
          </cell>
          <cell r="DA28" t="str">
            <v>SEM 13</v>
          </cell>
          <cell r="DB28" t="str">
            <v>SEM 13</v>
          </cell>
          <cell r="DC28" t="str">
            <v>SEM 14</v>
          </cell>
          <cell r="DD28" t="str">
            <v>SEM 14</v>
          </cell>
          <cell r="DE28" t="str">
            <v>SEM 14</v>
          </cell>
          <cell r="DF28" t="str">
            <v>SEM 14</v>
          </cell>
          <cell r="DG28" t="str">
            <v>SEM 14</v>
          </cell>
          <cell r="DH28" t="str">
            <v>SEM 14</v>
          </cell>
          <cell r="DI28" t="str">
            <v>SEM 14</v>
          </cell>
          <cell r="DJ28" t="str">
            <v>SEM 15</v>
          </cell>
          <cell r="DK28" t="str">
            <v>SEM 15</v>
          </cell>
          <cell r="DL28" t="str">
            <v>SEM 15</v>
          </cell>
          <cell r="DM28" t="str">
            <v>SEM 15</v>
          </cell>
          <cell r="DN28" t="str">
            <v>SEM 15</v>
          </cell>
          <cell r="DO28" t="str">
            <v>SEM 15</v>
          </cell>
          <cell r="DP28" t="str">
            <v>SEM 15</v>
          </cell>
          <cell r="DQ28" t="str">
            <v>SEM 16</v>
          </cell>
          <cell r="DR28" t="str">
            <v>SEM 16</v>
          </cell>
          <cell r="DS28" t="str">
            <v>SEM 16</v>
          </cell>
          <cell r="DT28" t="str">
            <v>SEM 16</v>
          </cell>
          <cell r="DU28" t="str">
            <v>SEM 16</v>
          </cell>
          <cell r="DV28" t="str">
            <v>SEM 16</v>
          </cell>
          <cell r="DW28" t="str">
            <v>SEM 16</v>
          </cell>
          <cell r="DX28" t="str">
            <v>SEM 17</v>
          </cell>
          <cell r="DY28" t="str">
            <v>SEM 17</v>
          </cell>
          <cell r="DZ28" t="str">
            <v>SEM 17</v>
          </cell>
          <cell r="EA28" t="str">
            <v>SEM 17</v>
          </cell>
          <cell r="EB28" t="str">
            <v>SEM 17</v>
          </cell>
          <cell r="EC28" t="str">
            <v>SEM 17</v>
          </cell>
          <cell r="ED28" t="str">
            <v>SEM 17</v>
          </cell>
          <cell r="EE28" t="str">
            <v>SEM 18</v>
          </cell>
          <cell r="EF28" t="str">
            <v>SEM 18</v>
          </cell>
          <cell r="EG28" t="str">
            <v>SEM 18</v>
          </cell>
          <cell r="EH28" t="str">
            <v>SEM 18</v>
          </cell>
          <cell r="EI28" t="str">
            <v>SEM 18</v>
          </cell>
          <cell r="EJ28" t="str">
            <v>SEM 18</v>
          </cell>
          <cell r="EK28" t="str">
            <v>SEM 18</v>
          </cell>
          <cell r="EL28" t="str">
            <v>SEM 19</v>
          </cell>
          <cell r="EM28" t="str">
            <v>SEM 19</v>
          </cell>
          <cell r="EN28" t="str">
            <v>SEM 19</v>
          </cell>
          <cell r="EO28" t="str">
            <v>SEM 19</v>
          </cell>
          <cell r="EP28" t="str">
            <v>SEM 19</v>
          </cell>
          <cell r="EQ28" t="str">
            <v>SEM 19</v>
          </cell>
          <cell r="ER28" t="str">
            <v>SEM 19</v>
          </cell>
          <cell r="ES28" t="str">
            <v>SEM 20</v>
          </cell>
          <cell r="ET28" t="str">
            <v>SEM 20</v>
          </cell>
          <cell r="EU28" t="str">
            <v>SEM 20</v>
          </cell>
          <cell r="EV28" t="str">
            <v>SEM 20</v>
          </cell>
          <cell r="EW28" t="str">
            <v>SEM 20</v>
          </cell>
          <cell r="EX28" t="str">
            <v>SEM 20</v>
          </cell>
          <cell r="EY28" t="str">
            <v>SEM 20</v>
          </cell>
          <cell r="EZ28" t="str">
            <v>SEM 21</v>
          </cell>
          <cell r="FA28" t="str">
            <v>SEM 21</v>
          </cell>
          <cell r="FB28" t="str">
            <v>SEM 21</v>
          </cell>
          <cell r="FC28" t="str">
            <v>SEM 21</v>
          </cell>
          <cell r="FD28" t="str">
            <v>SEM 21</v>
          </cell>
          <cell r="FE28" t="str">
            <v>SEM 21</v>
          </cell>
          <cell r="FF28" t="str">
            <v>SEM 21</v>
          </cell>
          <cell r="FG28" t="str">
            <v>SEM 22</v>
          </cell>
          <cell r="FH28" t="str">
            <v>SEM 22</v>
          </cell>
          <cell r="FI28" t="str">
            <v>SEM 22</v>
          </cell>
          <cell r="FJ28" t="str">
            <v>SEM 22</v>
          </cell>
          <cell r="FK28" t="str">
            <v>SEM 22</v>
          </cell>
          <cell r="FL28" t="str">
            <v>SEM 22</v>
          </cell>
          <cell r="FM28" t="str">
            <v>SEM 22</v>
          </cell>
          <cell r="FN28" t="str">
            <v>SEM 23</v>
          </cell>
          <cell r="FO28" t="str">
            <v>SEM 23</v>
          </cell>
          <cell r="FP28" t="str">
            <v>SEM 23</v>
          </cell>
          <cell r="FQ28" t="str">
            <v>SEM 23</v>
          </cell>
          <cell r="FR28" t="str">
            <v>SEM 23</v>
          </cell>
          <cell r="FS28" t="str">
            <v>SEM 23</v>
          </cell>
          <cell r="FT28" t="str">
            <v>SEM 23</v>
          </cell>
          <cell r="FU28" t="str">
            <v>SEM 24</v>
          </cell>
          <cell r="FV28" t="str">
            <v>SEM 24</v>
          </cell>
          <cell r="FW28" t="str">
            <v>SEM 24</v>
          </cell>
          <cell r="FX28" t="str">
            <v>SEM 24</v>
          </cell>
          <cell r="FY28" t="str">
            <v>SEM 24</v>
          </cell>
          <cell r="FZ28" t="str">
            <v>SEM 24</v>
          </cell>
          <cell r="GA28" t="str">
            <v>SEM 24</v>
          </cell>
          <cell r="GB28" t="str">
            <v>SEM 25</v>
          </cell>
          <cell r="GC28" t="str">
            <v>SEM 25</v>
          </cell>
          <cell r="GD28" t="str">
            <v>SEM 25</v>
          </cell>
          <cell r="GE28" t="str">
            <v>SEM 25</v>
          </cell>
          <cell r="GF28" t="str">
            <v>SEM 25</v>
          </cell>
          <cell r="GG28" t="str">
            <v>SEM 25</v>
          </cell>
          <cell r="GH28" t="str">
            <v>SEM 25</v>
          </cell>
          <cell r="GI28" t="str">
            <v>SEM 26</v>
          </cell>
          <cell r="GJ28" t="str">
            <v>SEM 26</v>
          </cell>
          <cell r="GK28" t="str">
            <v>SEM 26</v>
          </cell>
          <cell r="GL28" t="str">
            <v>SEM 26</v>
          </cell>
          <cell r="GM28" t="str">
            <v>SEM 26</v>
          </cell>
          <cell r="GN28" t="str">
            <v>SEM 26</v>
          </cell>
          <cell r="GO28" t="str">
            <v>SEM 26</v>
          </cell>
          <cell r="GP28" t="str">
            <v>SEM 27</v>
          </cell>
          <cell r="GQ28" t="str">
            <v>SEM 27</v>
          </cell>
          <cell r="GR28" t="str">
            <v>SEM 27</v>
          </cell>
          <cell r="GS28" t="str">
            <v>SEM 27</v>
          </cell>
          <cell r="GT28" t="str">
            <v>SEM 27</v>
          </cell>
          <cell r="GU28" t="str">
            <v>SEM 27</v>
          </cell>
          <cell r="GV28" t="str">
            <v>SEM 27</v>
          </cell>
          <cell r="GW28" t="str">
            <v>SEM 28</v>
          </cell>
          <cell r="GX28" t="str">
            <v>SEM 28</v>
          </cell>
          <cell r="GY28" t="str">
            <v>SEM 28</v>
          </cell>
          <cell r="GZ28" t="str">
            <v>SEM 28</v>
          </cell>
          <cell r="HA28" t="str">
            <v>SEM 28</v>
          </cell>
          <cell r="HB28" t="str">
            <v>SEM 28</v>
          </cell>
          <cell r="HC28" t="str">
            <v>SEM 28</v>
          </cell>
          <cell r="HD28" t="str">
            <v>SEM 29</v>
          </cell>
          <cell r="HE28" t="str">
            <v>SEM 29</v>
          </cell>
          <cell r="HF28" t="str">
            <v>SEM 29</v>
          </cell>
          <cell r="HG28" t="str">
            <v>SEM 29</v>
          </cell>
          <cell r="HH28" t="str">
            <v>SEM 29</v>
          </cell>
          <cell r="HI28" t="str">
            <v>SEM 29</v>
          </cell>
          <cell r="HJ28" t="str">
            <v>SEM 29</v>
          </cell>
          <cell r="HK28" t="str">
            <v>SEM 30</v>
          </cell>
          <cell r="HL28" t="str">
            <v>SEM 30</v>
          </cell>
          <cell r="HM28" t="str">
            <v>SEM 30</v>
          </cell>
          <cell r="HN28" t="str">
            <v>SEM 30</v>
          </cell>
          <cell r="HO28" t="str">
            <v>SEM 30</v>
          </cell>
          <cell r="HP28" t="str">
            <v>SEM 30</v>
          </cell>
          <cell r="HQ28" t="str">
            <v>SEM 30</v>
          </cell>
          <cell r="HR28" t="str">
            <v>SEM 31</v>
          </cell>
          <cell r="HS28" t="str">
            <v>SEM 31</v>
          </cell>
          <cell r="HT28" t="str">
            <v>SEM 31</v>
          </cell>
          <cell r="HU28" t="str">
            <v>SEM 31</v>
          </cell>
          <cell r="HV28" t="str">
            <v>SEM 31</v>
          </cell>
          <cell r="HW28" t="str">
            <v>SEM 31</v>
          </cell>
          <cell r="HX28" t="str">
            <v>SEM 31</v>
          </cell>
          <cell r="HY28" t="str">
            <v>SEM 32</v>
          </cell>
          <cell r="HZ28" t="str">
            <v>SEM 32</v>
          </cell>
          <cell r="IA28" t="str">
            <v>SEM 32</v>
          </cell>
          <cell r="IB28" t="str">
            <v>SEM 32</v>
          </cell>
          <cell r="IC28" t="str">
            <v>SEM 32</v>
          </cell>
          <cell r="ID28" t="str">
            <v>SEM 32</v>
          </cell>
          <cell r="IE28" t="str">
            <v>SEM 32</v>
          </cell>
          <cell r="IF28" t="str">
            <v>SEM 33</v>
          </cell>
          <cell r="IG28" t="str">
            <v>SEM 33</v>
          </cell>
          <cell r="IH28" t="str">
            <v>SEM 33</v>
          </cell>
          <cell r="II28" t="str">
            <v>SEM 33</v>
          </cell>
          <cell r="IJ28" t="str">
            <v>SEM 33</v>
          </cell>
          <cell r="IK28" t="str">
            <v>SEM 33</v>
          </cell>
          <cell r="IL28" t="str">
            <v>SEM 33</v>
          </cell>
          <cell r="IM28" t="str">
            <v>SEM 34</v>
          </cell>
          <cell r="IN28" t="str">
            <v>SEM 34</v>
          </cell>
          <cell r="IO28" t="str">
            <v>SEM 34</v>
          </cell>
          <cell r="IP28" t="str">
            <v>SEM 34</v>
          </cell>
          <cell r="IQ28" t="str">
            <v>SEM 34</v>
          </cell>
          <cell r="IR28" t="str">
            <v>SEM 34</v>
          </cell>
          <cell r="IS28" t="str">
            <v>SEM 34</v>
          </cell>
          <cell r="IT28" t="str">
            <v>SEM 35</v>
          </cell>
          <cell r="IU28" t="str">
            <v>SEM 35</v>
          </cell>
          <cell r="IV28" t="str">
            <v>SEM 35</v>
          </cell>
          <cell r="IW28" t="str">
            <v>SEM 35</v>
          </cell>
          <cell r="IX28" t="str">
            <v>SEM 35</v>
          </cell>
          <cell r="IY28" t="str">
            <v>SEM 35</v>
          </cell>
          <cell r="IZ28" t="str">
            <v>SEM 35</v>
          </cell>
          <cell r="JA28" t="str">
            <v>SEM 36</v>
          </cell>
          <cell r="JB28" t="str">
            <v>SEM 36</v>
          </cell>
          <cell r="JC28" t="str">
            <v>SEM 36</v>
          </cell>
          <cell r="JD28" t="str">
            <v>SEM 36</v>
          </cell>
          <cell r="JE28" t="str">
            <v>SEM 36</v>
          </cell>
          <cell r="JF28" t="str">
            <v>SEM 36</v>
          </cell>
          <cell r="JG28" t="str">
            <v>SEM 36</v>
          </cell>
          <cell r="JH28" t="str">
            <v>SEM 37</v>
          </cell>
          <cell r="JI28" t="str">
            <v>SEM 37</v>
          </cell>
          <cell r="JJ28" t="str">
            <v>SEM 37</v>
          </cell>
          <cell r="JK28" t="str">
            <v>SEM 37</v>
          </cell>
          <cell r="JL28" t="str">
            <v>SEM 37</v>
          </cell>
          <cell r="JM28" t="str">
            <v>SEM 37</v>
          </cell>
          <cell r="JN28" t="str">
            <v>SEM 37</v>
          </cell>
          <cell r="JO28" t="str">
            <v>SEM 38</v>
          </cell>
          <cell r="JP28" t="str">
            <v>SEM 38</v>
          </cell>
          <cell r="JQ28" t="str">
            <v>SEM 38</v>
          </cell>
          <cell r="JR28" t="str">
            <v>SEM 38</v>
          </cell>
          <cell r="JS28" t="str">
            <v>SEM 38</v>
          </cell>
          <cell r="JT28" t="str">
            <v>SEM 38</v>
          </cell>
          <cell r="JU28" t="str">
            <v>SEM 38</v>
          </cell>
          <cell r="JV28" t="str">
            <v>SEM 39</v>
          </cell>
          <cell r="JW28" t="str">
            <v>SEM 39</v>
          </cell>
          <cell r="JX28" t="str">
            <v>SEM 39</v>
          </cell>
          <cell r="JY28" t="str">
            <v>SEM 39</v>
          </cell>
          <cell r="JZ28" t="str">
            <v>SEM 39</v>
          </cell>
          <cell r="KA28" t="str">
            <v>SEM 39</v>
          </cell>
          <cell r="KB28" t="str">
            <v>SEM 39</v>
          </cell>
          <cell r="KC28" t="str">
            <v>SEM 40</v>
          </cell>
          <cell r="KD28" t="str">
            <v>SEM 40</v>
          </cell>
          <cell r="KE28" t="str">
            <v>SEM 40</v>
          </cell>
          <cell r="KF28" t="str">
            <v>SEM 40</v>
          </cell>
          <cell r="KG28" t="str">
            <v>SEM 40</v>
          </cell>
          <cell r="KH28" t="str">
            <v>SEM 40</v>
          </cell>
          <cell r="KI28" t="str">
            <v>SEM 40</v>
          </cell>
          <cell r="KJ28" t="str">
            <v>SEM 41</v>
          </cell>
          <cell r="KK28" t="str">
            <v>SEM 41</v>
          </cell>
          <cell r="KL28" t="str">
            <v>SEM 41</v>
          </cell>
          <cell r="KM28" t="str">
            <v>SEM 41</v>
          </cell>
          <cell r="KN28" t="str">
            <v>SEM 41</v>
          </cell>
          <cell r="KO28" t="str">
            <v>SEM 41</v>
          </cell>
          <cell r="KP28" t="str">
            <v>SEM 41</v>
          </cell>
          <cell r="KQ28" t="str">
            <v>SEM 42</v>
          </cell>
          <cell r="KR28" t="str">
            <v>SEM 42</v>
          </cell>
          <cell r="KS28" t="str">
            <v>SEM 42</v>
          </cell>
          <cell r="KT28" t="str">
            <v>SEM 42</v>
          </cell>
          <cell r="KU28" t="str">
            <v>SEM 42</v>
          </cell>
          <cell r="KV28" t="str">
            <v>SEM 42</v>
          </cell>
          <cell r="KW28" t="str">
            <v>SEM 42</v>
          </cell>
          <cell r="KX28" t="str">
            <v>SEM 43</v>
          </cell>
          <cell r="KY28" t="str">
            <v>SEM 43</v>
          </cell>
          <cell r="KZ28" t="str">
            <v>SEM 43</v>
          </cell>
          <cell r="LA28" t="str">
            <v>SEM 43</v>
          </cell>
          <cell r="LB28" t="str">
            <v>SEM 43</v>
          </cell>
          <cell r="LC28" t="str">
            <v>SEM 43</v>
          </cell>
          <cell r="LD28" t="str">
            <v>SEM 43</v>
          </cell>
          <cell r="LE28" t="str">
            <v>SEM 44</v>
          </cell>
          <cell r="LF28" t="str">
            <v>SEM 44</v>
          </cell>
          <cell r="LG28" t="str">
            <v>SEM 44</v>
          </cell>
          <cell r="LH28" t="str">
            <v>SEM 44</v>
          </cell>
          <cell r="LI28" t="str">
            <v>SEM 44</v>
          </cell>
          <cell r="LJ28" t="str">
            <v>SEM 44</v>
          </cell>
          <cell r="LK28" t="str">
            <v>SEM 44</v>
          </cell>
          <cell r="LL28" t="str">
            <v>SEM 45</v>
          </cell>
          <cell r="LM28" t="str">
            <v>SEM 45</v>
          </cell>
          <cell r="LN28" t="str">
            <v>SEM 45</v>
          </cell>
          <cell r="LO28" t="str">
            <v>SEM 45</v>
          </cell>
          <cell r="LP28" t="str">
            <v>SEM 45</v>
          </cell>
          <cell r="LQ28" t="str">
            <v>SEM 45</v>
          </cell>
          <cell r="LR28" t="str">
            <v>SEM 45</v>
          </cell>
          <cell r="LS28" t="str">
            <v>SEM 46</v>
          </cell>
          <cell r="LT28" t="str">
            <v>SEM 46</v>
          </cell>
          <cell r="LU28" t="str">
            <v>SEM 46</v>
          </cell>
          <cell r="LV28" t="str">
            <v>SEM 46</v>
          </cell>
          <cell r="LW28" t="str">
            <v>SEM 46</v>
          </cell>
          <cell r="LX28" t="str">
            <v>SEM 46</v>
          </cell>
          <cell r="LY28" t="str">
            <v>SEM 46</v>
          </cell>
          <cell r="LZ28" t="str">
            <v>SEM 47</v>
          </cell>
          <cell r="MA28" t="str">
            <v>SEM 47</v>
          </cell>
          <cell r="MB28" t="str">
            <v>SEM 47</v>
          </cell>
          <cell r="MC28" t="str">
            <v>SEM 47</v>
          </cell>
          <cell r="MD28" t="str">
            <v>SEM 47</v>
          </cell>
          <cell r="ME28" t="str">
            <v>SEM 47</v>
          </cell>
          <cell r="MF28" t="str">
            <v>SEM 47</v>
          </cell>
          <cell r="MG28" t="str">
            <v>SEM 48</v>
          </cell>
          <cell r="MH28" t="str">
            <v>SEM 48</v>
          </cell>
          <cell r="MI28" t="str">
            <v>SEM 48</v>
          </cell>
          <cell r="MJ28" t="str">
            <v>SEM 48</v>
          </cell>
          <cell r="MK28" t="str">
            <v>SEM 48</v>
          </cell>
          <cell r="ML28" t="str">
            <v>SEM 48</v>
          </cell>
          <cell r="MM28" t="str">
            <v>SEM 48</v>
          </cell>
          <cell r="MN28" t="str">
            <v>SEM 49</v>
          </cell>
          <cell r="MO28" t="str">
            <v>SEM 49</v>
          </cell>
          <cell r="MP28" t="str">
            <v>SEM 49</v>
          </cell>
          <cell r="MQ28" t="str">
            <v>SEM 49</v>
          </cell>
          <cell r="MR28" t="str">
            <v>SEM 49</v>
          </cell>
          <cell r="MS28" t="str">
            <v>SEM 49</v>
          </cell>
          <cell r="MT28" t="str">
            <v>SEM 49</v>
          </cell>
          <cell r="MU28" t="str">
            <v>SEM 50</v>
          </cell>
          <cell r="MV28" t="str">
            <v>SEM 50</v>
          </cell>
          <cell r="MW28" t="str">
            <v>SEM 50</v>
          </cell>
          <cell r="MX28" t="str">
            <v>SEM 50</v>
          </cell>
          <cell r="MY28" t="str">
            <v>SEM 50</v>
          </cell>
          <cell r="MZ28" t="str">
            <v>SEM 50</v>
          </cell>
          <cell r="NA28" t="str">
            <v>SEM 50</v>
          </cell>
          <cell r="NB28" t="str">
            <v>SEM 51</v>
          </cell>
          <cell r="NC28" t="str">
            <v>SEM 51</v>
          </cell>
          <cell r="ND28" t="str">
            <v>SEM 51</v>
          </cell>
          <cell r="NE28" t="str">
            <v>SEM 51</v>
          </cell>
          <cell r="NF28" t="str">
            <v>SEM 51</v>
          </cell>
          <cell r="NG28" t="str">
            <v>SEM 51</v>
          </cell>
          <cell r="NH28" t="str">
            <v>SEM 51</v>
          </cell>
          <cell r="NI28" t="str">
            <v>SEM 52</v>
          </cell>
          <cell r="NJ28" t="str">
            <v>SEM 52</v>
          </cell>
          <cell r="NK28" t="str">
            <v>SEM 52</v>
          </cell>
          <cell r="NL28" t="str">
            <v>SEM 52</v>
          </cell>
          <cell r="NM28" t="str">
            <v>SEM 52</v>
          </cell>
          <cell r="NN28" t="str">
            <v>SEM 52</v>
          </cell>
          <cell r="NO28" t="str">
            <v>SEM 52</v>
          </cell>
          <cell r="NP28" t="str">
            <v>SEM 53</v>
          </cell>
          <cell r="NQ28" t="str">
            <v>SEM 53</v>
          </cell>
          <cell r="NR28" t="str">
            <v>SEM 53</v>
          </cell>
          <cell r="NS28" t="str">
            <v>SEM 53</v>
          </cell>
          <cell r="NT28" t="str">
            <v>SEM 53</v>
          </cell>
          <cell r="NU28" t="str">
            <v>SEM 53</v>
          </cell>
          <cell r="NV28" t="str">
            <v>SEM 53</v>
          </cell>
          <cell r="NW28" t="str">
            <v>SEM 54</v>
          </cell>
          <cell r="NX28" t="str">
            <v>SEM 54</v>
          </cell>
          <cell r="NY28" t="str">
            <v>SEM 54</v>
          </cell>
          <cell r="NZ28" t="str">
            <v>SEM 54</v>
          </cell>
          <cell r="OA28" t="str">
            <v>SEM 54</v>
          </cell>
          <cell r="OB28" t="str">
            <v>SEM 54</v>
          </cell>
          <cell r="OC28" t="str">
            <v>SEM 54</v>
          </cell>
          <cell r="OD28" t="str">
            <v>SEM 55</v>
          </cell>
          <cell r="OE28" t="str">
            <v>SEM 55</v>
          </cell>
          <cell r="OF28" t="str">
            <v>SEM 55</v>
          </cell>
          <cell r="OG28" t="str">
            <v>SEM 55</v>
          </cell>
          <cell r="OH28" t="str">
            <v>SEM 55</v>
          </cell>
          <cell r="OI28" t="str">
            <v>SEM 55</v>
          </cell>
          <cell r="OJ28" t="str">
            <v>SEM 55</v>
          </cell>
          <cell r="OK28" t="str">
            <v>SEM 56</v>
          </cell>
          <cell r="OL28" t="str">
            <v>SEM 56</v>
          </cell>
          <cell r="OM28" t="str">
            <v>SEM 56</v>
          </cell>
          <cell r="ON28" t="str">
            <v>SEM 56</v>
          </cell>
          <cell r="OO28" t="str">
            <v>SEM 56</v>
          </cell>
          <cell r="OP28" t="str">
            <v>SEM 56</v>
          </cell>
          <cell r="OQ28" t="str">
            <v>SEM 56</v>
          </cell>
          <cell r="OR28" t="str">
            <v>SEM 57</v>
          </cell>
          <cell r="OS28" t="str">
            <v>SEM 57</v>
          </cell>
          <cell r="OT28" t="str">
            <v>SEM 57</v>
          </cell>
          <cell r="OU28" t="str">
            <v>SEM 57</v>
          </cell>
          <cell r="OV28" t="str">
            <v>SEM 57</v>
          </cell>
          <cell r="OW28" t="str">
            <v>SEM 57</v>
          </cell>
          <cell r="OX28" t="str">
            <v>SEM 57</v>
          </cell>
          <cell r="OY28" t="str">
            <v>SEM 58</v>
          </cell>
          <cell r="OZ28" t="str">
            <v>SEM 58</v>
          </cell>
          <cell r="PA28" t="str">
            <v>SEM 58</v>
          </cell>
          <cell r="PB28" t="str">
            <v>SEM 58</v>
          </cell>
          <cell r="PC28" t="str">
            <v>SEM 58</v>
          </cell>
          <cell r="PD28" t="str">
            <v>SEM 58</v>
          </cell>
          <cell r="PE28" t="str">
            <v>SEM 58</v>
          </cell>
          <cell r="PF28" t="str">
            <v>SEM 59</v>
          </cell>
          <cell r="PG28" t="str">
            <v>SEM 59</v>
          </cell>
          <cell r="PH28" t="str">
            <v>SEM 59</v>
          </cell>
          <cell r="PI28" t="str">
            <v>SEM 59</v>
          </cell>
          <cell r="PJ28" t="str">
            <v>SEM 59</v>
          </cell>
          <cell r="PK28" t="str">
            <v>SEM 59</v>
          </cell>
          <cell r="PL28" t="str">
            <v>SEM 59</v>
          </cell>
          <cell r="PM28" t="str">
            <v>SEM 60</v>
          </cell>
          <cell r="PN28" t="str">
            <v>SEM 60</v>
          </cell>
          <cell r="PO28" t="str">
            <v>SEM 60</v>
          </cell>
          <cell r="PP28" t="str">
            <v>SEM 60</v>
          </cell>
          <cell r="PQ28" t="str">
            <v>SEM 60</v>
          </cell>
          <cell r="PR28" t="str">
            <v>SEM 60</v>
          </cell>
          <cell r="PS28" t="str">
            <v>SEM 60</v>
          </cell>
        </row>
        <row r="29">
          <cell r="P29" t="str">
            <v>SEM 1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 t="str">
            <v>SEM 2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 t="str">
            <v>SEM 3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 t="str">
            <v>SEM 4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 t="str">
            <v>SEM 5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 t="str">
            <v>SEM 6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 t="str">
            <v>SEM 7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 t="str">
            <v>SEM 8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 t="str">
            <v>SEM 9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 t="str">
            <v>SEM 10</v>
          </cell>
          <cell r="CB29">
            <v>0</v>
          </cell>
          <cell r="CC29">
            <v>0</v>
          </cell>
          <cell r="CD29">
            <v>0</v>
          </cell>
          <cell r="CE29">
            <v>0</v>
          </cell>
          <cell r="CF29">
            <v>0</v>
          </cell>
          <cell r="CG29">
            <v>0</v>
          </cell>
          <cell r="CH29" t="str">
            <v>SEM 11</v>
          </cell>
          <cell r="CI29">
            <v>0</v>
          </cell>
          <cell r="CJ29">
            <v>0</v>
          </cell>
          <cell r="CK29">
            <v>0</v>
          </cell>
          <cell r="CL29">
            <v>0</v>
          </cell>
          <cell r="CM29">
            <v>0</v>
          </cell>
          <cell r="CN29">
            <v>0</v>
          </cell>
          <cell r="CO29" t="str">
            <v>SEM 12</v>
          </cell>
          <cell r="CP29">
            <v>0</v>
          </cell>
          <cell r="CQ29">
            <v>0</v>
          </cell>
          <cell r="CR29">
            <v>0</v>
          </cell>
          <cell r="CS29">
            <v>0</v>
          </cell>
          <cell r="CT29">
            <v>0</v>
          </cell>
          <cell r="CU29">
            <v>0</v>
          </cell>
          <cell r="CV29" t="str">
            <v>SEM 13</v>
          </cell>
          <cell r="CW29">
            <v>0</v>
          </cell>
          <cell r="CX29">
            <v>0</v>
          </cell>
          <cell r="CY29">
            <v>0</v>
          </cell>
          <cell r="CZ29">
            <v>0</v>
          </cell>
          <cell r="DA29">
            <v>0</v>
          </cell>
          <cell r="DB29">
            <v>0</v>
          </cell>
          <cell r="DC29" t="str">
            <v>SEM 14</v>
          </cell>
          <cell r="DD29">
            <v>0</v>
          </cell>
          <cell r="DE29">
            <v>0</v>
          </cell>
          <cell r="DF29">
            <v>0</v>
          </cell>
          <cell r="DG29">
            <v>0</v>
          </cell>
          <cell r="DH29">
            <v>0</v>
          </cell>
          <cell r="DI29">
            <v>0</v>
          </cell>
          <cell r="DJ29" t="str">
            <v>SEM 15</v>
          </cell>
          <cell r="DK29">
            <v>0</v>
          </cell>
          <cell r="DL29">
            <v>0</v>
          </cell>
          <cell r="DM29">
            <v>0</v>
          </cell>
          <cell r="DN29">
            <v>0</v>
          </cell>
          <cell r="DO29">
            <v>0</v>
          </cell>
          <cell r="DP29">
            <v>0</v>
          </cell>
          <cell r="DQ29" t="str">
            <v>SEM 16</v>
          </cell>
          <cell r="DR29">
            <v>0</v>
          </cell>
          <cell r="DS29">
            <v>0</v>
          </cell>
          <cell r="DT29">
            <v>0</v>
          </cell>
          <cell r="DU29">
            <v>0</v>
          </cell>
          <cell r="DV29">
            <v>0</v>
          </cell>
          <cell r="DW29">
            <v>0</v>
          </cell>
          <cell r="DX29" t="str">
            <v>SEM 17</v>
          </cell>
          <cell r="DY29">
            <v>0</v>
          </cell>
          <cell r="DZ29">
            <v>0</v>
          </cell>
          <cell r="EA29">
            <v>0</v>
          </cell>
          <cell r="EB29">
            <v>0</v>
          </cell>
          <cell r="EC29">
            <v>0</v>
          </cell>
          <cell r="ED29">
            <v>0</v>
          </cell>
          <cell r="EE29" t="str">
            <v>SEM 18</v>
          </cell>
          <cell r="EF29">
            <v>0</v>
          </cell>
          <cell r="EG29">
            <v>0</v>
          </cell>
          <cell r="EH29">
            <v>0</v>
          </cell>
          <cell r="EI29">
            <v>0</v>
          </cell>
          <cell r="EJ29">
            <v>0</v>
          </cell>
          <cell r="EK29">
            <v>0</v>
          </cell>
          <cell r="EL29" t="str">
            <v>SEM 19</v>
          </cell>
          <cell r="EM29">
            <v>0</v>
          </cell>
          <cell r="EN29">
            <v>0</v>
          </cell>
          <cell r="EO29">
            <v>0</v>
          </cell>
          <cell r="EP29">
            <v>0</v>
          </cell>
          <cell r="EQ29">
            <v>0</v>
          </cell>
          <cell r="ER29">
            <v>0</v>
          </cell>
          <cell r="ES29" t="str">
            <v>SEM 20</v>
          </cell>
          <cell r="ET29">
            <v>0</v>
          </cell>
          <cell r="EU29">
            <v>0</v>
          </cell>
          <cell r="EV29">
            <v>0</v>
          </cell>
          <cell r="EW29">
            <v>0</v>
          </cell>
          <cell r="EX29">
            <v>0</v>
          </cell>
          <cell r="EY29">
            <v>0</v>
          </cell>
          <cell r="EZ29" t="str">
            <v>SEM 21</v>
          </cell>
          <cell r="FA29">
            <v>0</v>
          </cell>
          <cell r="FB29">
            <v>0</v>
          </cell>
          <cell r="FC29">
            <v>0</v>
          </cell>
          <cell r="FD29">
            <v>0</v>
          </cell>
          <cell r="FE29">
            <v>0</v>
          </cell>
          <cell r="FF29">
            <v>0</v>
          </cell>
          <cell r="FG29" t="str">
            <v>SEM 22</v>
          </cell>
          <cell r="FH29">
            <v>0</v>
          </cell>
          <cell r="FI29">
            <v>0</v>
          </cell>
          <cell r="FJ29">
            <v>0</v>
          </cell>
          <cell r="FK29">
            <v>0</v>
          </cell>
          <cell r="FL29">
            <v>0</v>
          </cell>
          <cell r="FM29">
            <v>0</v>
          </cell>
          <cell r="FN29" t="str">
            <v>SEM 23</v>
          </cell>
          <cell r="FO29">
            <v>0</v>
          </cell>
          <cell r="FP29">
            <v>0</v>
          </cell>
          <cell r="FQ29">
            <v>0</v>
          </cell>
          <cell r="FR29">
            <v>0</v>
          </cell>
          <cell r="FS29">
            <v>0</v>
          </cell>
          <cell r="FT29">
            <v>0</v>
          </cell>
          <cell r="FU29" t="str">
            <v>SEM 24</v>
          </cell>
          <cell r="FV29">
            <v>0</v>
          </cell>
          <cell r="FW29">
            <v>0</v>
          </cell>
          <cell r="FX29">
            <v>0</v>
          </cell>
          <cell r="FY29">
            <v>0</v>
          </cell>
          <cell r="FZ29">
            <v>0</v>
          </cell>
          <cell r="GA29">
            <v>0</v>
          </cell>
          <cell r="GB29" t="str">
            <v>SEM 25</v>
          </cell>
          <cell r="GC29">
            <v>0</v>
          </cell>
          <cell r="GD29">
            <v>0</v>
          </cell>
          <cell r="GE29">
            <v>0</v>
          </cell>
          <cell r="GF29">
            <v>0</v>
          </cell>
          <cell r="GG29">
            <v>0</v>
          </cell>
          <cell r="GH29">
            <v>0</v>
          </cell>
          <cell r="GI29" t="str">
            <v>SEM 26</v>
          </cell>
          <cell r="GJ29">
            <v>0</v>
          </cell>
          <cell r="GK29">
            <v>0</v>
          </cell>
          <cell r="GL29">
            <v>0</v>
          </cell>
          <cell r="GM29">
            <v>0</v>
          </cell>
          <cell r="GN29">
            <v>0</v>
          </cell>
          <cell r="GO29">
            <v>0</v>
          </cell>
          <cell r="GP29" t="str">
            <v>SEM 27</v>
          </cell>
          <cell r="GQ29">
            <v>0</v>
          </cell>
          <cell r="GR29">
            <v>0</v>
          </cell>
          <cell r="GS29">
            <v>0</v>
          </cell>
          <cell r="GT29">
            <v>0</v>
          </cell>
          <cell r="GU29">
            <v>0</v>
          </cell>
          <cell r="GV29">
            <v>0</v>
          </cell>
          <cell r="GW29" t="str">
            <v>SEM 28</v>
          </cell>
          <cell r="GX29">
            <v>0</v>
          </cell>
          <cell r="GY29">
            <v>0</v>
          </cell>
          <cell r="GZ29">
            <v>0</v>
          </cell>
          <cell r="HA29">
            <v>0</v>
          </cell>
          <cell r="HB29">
            <v>0</v>
          </cell>
          <cell r="HC29">
            <v>0</v>
          </cell>
          <cell r="HD29" t="str">
            <v>SEM 29</v>
          </cell>
          <cell r="HE29">
            <v>0</v>
          </cell>
          <cell r="HF29">
            <v>0</v>
          </cell>
          <cell r="HG29">
            <v>0</v>
          </cell>
          <cell r="HH29">
            <v>0</v>
          </cell>
          <cell r="HI29">
            <v>0</v>
          </cell>
          <cell r="HJ29">
            <v>0</v>
          </cell>
          <cell r="HK29" t="str">
            <v>SEM 30</v>
          </cell>
          <cell r="HL29">
            <v>0</v>
          </cell>
          <cell r="HM29">
            <v>0</v>
          </cell>
          <cell r="HN29">
            <v>0</v>
          </cell>
          <cell r="HO29">
            <v>0</v>
          </cell>
          <cell r="HP29">
            <v>0</v>
          </cell>
          <cell r="HQ29">
            <v>0</v>
          </cell>
          <cell r="HR29" t="str">
            <v>SEM 31</v>
          </cell>
          <cell r="HS29">
            <v>0</v>
          </cell>
          <cell r="HT29">
            <v>0</v>
          </cell>
          <cell r="HU29">
            <v>0</v>
          </cell>
          <cell r="HV29">
            <v>0</v>
          </cell>
          <cell r="HW29">
            <v>0</v>
          </cell>
          <cell r="HX29">
            <v>0</v>
          </cell>
          <cell r="HY29" t="str">
            <v>SEM 32</v>
          </cell>
          <cell r="HZ29">
            <v>0</v>
          </cell>
          <cell r="IA29">
            <v>0</v>
          </cell>
          <cell r="IB29">
            <v>0</v>
          </cell>
          <cell r="IC29">
            <v>0</v>
          </cell>
          <cell r="ID29">
            <v>0</v>
          </cell>
          <cell r="IE29">
            <v>0</v>
          </cell>
          <cell r="IF29" t="str">
            <v>SEM 33</v>
          </cell>
          <cell r="IG29">
            <v>0</v>
          </cell>
          <cell r="IH29">
            <v>0</v>
          </cell>
          <cell r="II29">
            <v>0</v>
          </cell>
          <cell r="IJ29">
            <v>0</v>
          </cell>
          <cell r="IK29">
            <v>0</v>
          </cell>
          <cell r="IL29">
            <v>0</v>
          </cell>
          <cell r="IM29" t="str">
            <v>SEM 34</v>
          </cell>
          <cell r="IN29">
            <v>0</v>
          </cell>
          <cell r="IO29">
            <v>0</v>
          </cell>
          <cell r="IP29">
            <v>0</v>
          </cell>
          <cell r="IQ29">
            <v>0</v>
          </cell>
          <cell r="IR29">
            <v>0</v>
          </cell>
          <cell r="IS29">
            <v>0</v>
          </cell>
          <cell r="IT29" t="str">
            <v>SEM 35</v>
          </cell>
          <cell r="IU29">
            <v>0</v>
          </cell>
          <cell r="IV29">
            <v>0</v>
          </cell>
          <cell r="IW29">
            <v>0</v>
          </cell>
          <cell r="IX29">
            <v>0</v>
          </cell>
          <cell r="IY29">
            <v>0</v>
          </cell>
          <cell r="IZ29">
            <v>0</v>
          </cell>
          <cell r="JA29" t="str">
            <v>SEM 36</v>
          </cell>
          <cell r="JB29">
            <v>0</v>
          </cell>
          <cell r="JC29">
            <v>0</v>
          </cell>
          <cell r="JD29">
            <v>0</v>
          </cell>
          <cell r="JE29">
            <v>0</v>
          </cell>
          <cell r="JF29">
            <v>0</v>
          </cell>
          <cell r="JG29">
            <v>0</v>
          </cell>
          <cell r="JH29" t="str">
            <v>SEM 37</v>
          </cell>
          <cell r="JI29">
            <v>0</v>
          </cell>
          <cell r="JJ29">
            <v>0</v>
          </cell>
          <cell r="JK29">
            <v>0</v>
          </cell>
          <cell r="JL29">
            <v>0</v>
          </cell>
          <cell r="JM29">
            <v>0</v>
          </cell>
          <cell r="JN29">
            <v>0</v>
          </cell>
          <cell r="JO29" t="str">
            <v>SEM 38</v>
          </cell>
          <cell r="JP29">
            <v>0</v>
          </cell>
          <cell r="JQ29">
            <v>0</v>
          </cell>
          <cell r="JR29">
            <v>0</v>
          </cell>
          <cell r="JS29">
            <v>0</v>
          </cell>
          <cell r="JT29">
            <v>0</v>
          </cell>
          <cell r="JU29">
            <v>0</v>
          </cell>
          <cell r="JV29" t="str">
            <v>SEM 39</v>
          </cell>
          <cell r="JW29">
            <v>0</v>
          </cell>
          <cell r="JX29">
            <v>0</v>
          </cell>
          <cell r="JY29">
            <v>0</v>
          </cell>
          <cell r="JZ29">
            <v>0</v>
          </cell>
          <cell r="KA29">
            <v>0</v>
          </cell>
          <cell r="KB29">
            <v>0</v>
          </cell>
          <cell r="KC29" t="str">
            <v>SEM 40</v>
          </cell>
          <cell r="KD29">
            <v>0</v>
          </cell>
          <cell r="KE29">
            <v>0</v>
          </cell>
          <cell r="KF29">
            <v>0</v>
          </cell>
          <cell r="KG29">
            <v>0</v>
          </cell>
          <cell r="KH29">
            <v>0</v>
          </cell>
          <cell r="KI29">
            <v>0</v>
          </cell>
          <cell r="KJ29" t="str">
            <v>SEM 41</v>
          </cell>
          <cell r="KK29">
            <v>0</v>
          </cell>
          <cell r="KL29">
            <v>0</v>
          </cell>
          <cell r="KM29">
            <v>0</v>
          </cell>
          <cell r="KN29">
            <v>0</v>
          </cell>
          <cell r="KO29">
            <v>0</v>
          </cell>
          <cell r="KP29">
            <v>0</v>
          </cell>
          <cell r="KQ29" t="str">
            <v>SEM 42</v>
          </cell>
          <cell r="KR29">
            <v>0</v>
          </cell>
          <cell r="KS29">
            <v>0</v>
          </cell>
          <cell r="KT29">
            <v>0</v>
          </cell>
          <cell r="KU29">
            <v>0</v>
          </cell>
          <cell r="KV29">
            <v>0</v>
          </cell>
          <cell r="KW29">
            <v>0</v>
          </cell>
          <cell r="KX29" t="str">
            <v>SEM 43</v>
          </cell>
          <cell r="KY29">
            <v>0</v>
          </cell>
          <cell r="KZ29">
            <v>0</v>
          </cell>
          <cell r="LA29">
            <v>0</v>
          </cell>
          <cell r="LB29">
            <v>0</v>
          </cell>
          <cell r="LC29">
            <v>0</v>
          </cell>
          <cell r="LD29">
            <v>0</v>
          </cell>
          <cell r="LE29" t="str">
            <v>SEM 44</v>
          </cell>
          <cell r="LF29">
            <v>0</v>
          </cell>
          <cell r="LG29">
            <v>0</v>
          </cell>
          <cell r="LH29">
            <v>0</v>
          </cell>
          <cell r="LI29">
            <v>0</v>
          </cell>
          <cell r="LJ29">
            <v>0</v>
          </cell>
          <cell r="LK29">
            <v>0</v>
          </cell>
          <cell r="LL29" t="str">
            <v>SEM 45</v>
          </cell>
          <cell r="LM29">
            <v>0</v>
          </cell>
          <cell r="LN29">
            <v>0</v>
          </cell>
          <cell r="LO29">
            <v>0</v>
          </cell>
          <cell r="LP29">
            <v>0</v>
          </cell>
          <cell r="LQ29">
            <v>0</v>
          </cell>
          <cell r="LR29">
            <v>0</v>
          </cell>
          <cell r="LS29" t="str">
            <v>SEM 46</v>
          </cell>
          <cell r="LT29">
            <v>0</v>
          </cell>
          <cell r="LU29">
            <v>0</v>
          </cell>
          <cell r="LV29">
            <v>0</v>
          </cell>
          <cell r="LW29">
            <v>0</v>
          </cell>
          <cell r="LX29">
            <v>0</v>
          </cell>
          <cell r="LY29">
            <v>0</v>
          </cell>
          <cell r="LZ29" t="str">
            <v>SEM 47</v>
          </cell>
          <cell r="MA29">
            <v>0</v>
          </cell>
          <cell r="MB29">
            <v>0</v>
          </cell>
          <cell r="MC29">
            <v>0</v>
          </cell>
          <cell r="MD29">
            <v>0</v>
          </cell>
          <cell r="ME29">
            <v>0</v>
          </cell>
          <cell r="MF29">
            <v>0</v>
          </cell>
          <cell r="MG29" t="str">
            <v>SEM 48</v>
          </cell>
          <cell r="MH29">
            <v>0</v>
          </cell>
          <cell r="MI29">
            <v>0</v>
          </cell>
          <cell r="MJ29">
            <v>0</v>
          </cell>
          <cell r="MK29">
            <v>0</v>
          </cell>
          <cell r="ML29">
            <v>0</v>
          </cell>
          <cell r="MM29">
            <v>0</v>
          </cell>
          <cell r="MN29" t="str">
            <v>SEM 49</v>
          </cell>
          <cell r="MO29">
            <v>0</v>
          </cell>
          <cell r="MP29">
            <v>0</v>
          </cell>
          <cell r="MQ29">
            <v>0</v>
          </cell>
          <cell r="MR29">
            <v>0</v>
          </cell>
          <cell r="MS29">
            <v>0</v>
          </cell>
          <cell r="MT29">
            <v>0</v>
          </cell>
          <cell r="MU29" t="str">
            <v>SEM 50</v>
          </cell>
          <cell r="MV29">
            <v>0</v>
          </cell>
          <cell r="MW29">
            <v>0</v>
          </cell>
          <cell r="MX29">
            <v>0</v>
          </cell>
          <cell r="MY29">
            <v>0</v>
          </cell>
          <cell r="MZ29">
            <v>0</v>
          </cell>
          <cell r="NA29">
            <v>0</v>
          </cell>
          <cell r="NB29" t="str">
            <v>SEM 51</v>
          </cell>
          <cell r="NC29">
            <v>0</v>
          </cell>
          <cell r="ND29">
            <v>0</v>
          </cell>
          <cell r="NE29">
            <v>0</v>
          </cell>
          <cell r="NF29">
            <v>0</v>
          </cell>
          <cell r="NG29">
            <v>0</v>
          </cell>
          <cell r="NH29">
            <v>0</v>
          </cell>
          <cell r="NI29" t="str">
            <v>SEM 52</v>
          </cell>
          <cell r="NJ29">
            <v>0</v>
          </cell>
          <cell r="NK29">
            <v>0</v>
          </cell>
          <cell r="NL29">
            <v>0</v>
          </cell>
          <cell r="NM29">
            <v>0</v>
          </cell>
          <cell r="NN29">
            <v>0</v>
          </cell>
          <cell r="NO29">
            <v>0</v>
          </cell>
          <cell r="NP29" t="str">
            <v>SEM 53</v>
          </cell>
          <cell r="NQ29">
            <v>0</v>
          </cell>
          <cell r="NR29">
            <v>0</v>
          </cell>
          <cell r="NS29">
            <v>0</v>
          </cell>
          <cell r="NT29">
            <v>0</v>
          </cell>
          <cell r="NU29">
            <v>0</v>
          </cell>
          <cell r="NV29">
            <v>0</v>
          </cell>
          <cell r="NW29" t="str">
            <v>SEM 54</v>
          </cell>
          <cell r="NX29">
            <v>0</v>
          </cell>
          <cell r="NY29">
            <v>0</v>
          </cell>
          <cell r="NZ29">
            <v>0</v>
          </cell>
          <cell r="OA29">
            <v>0</v>
          </cell>
          <cell r="OB29">
            <v>0</v>
          </cell>
          <cell r="OC29">
            <v>0</v>
          </cell>
          <cell r="OD29" t="str">
            <v>SEM 55</v>
          </cell>
          <cell r="OE29">
            <v>0</v>
          </cell>
          <cell r="OF29">
            <v>0</v>
          </cell>
          <cell r="OG29">
            <v>0</v>
          </cell>
          <cell r="OH29">
            <v>0</v>
          </cell>
          <cell r="OI29">
            <v>0</v>
          </cell>
          <cell r="OJ29">
            <v>0</v>
          </cell>
          <cell r="OK29" t="str">
            <v>SEM 56</v>
          </cell>
          <cell r="OL29">
            <v>0</v>
          </cell>
          <cell r="OM29">
            <v>0</v>
          </cell>
          <cell r="ON29">
            <v>0</v>
          </cell>
          <cell r="OO29">
            <v>0</v>
          </cell>
          <cell r="OP29">
            <v>0</v>
          </cell>
          <cell r="OQ29">
            <v>0</v>
          </cell>
          <cell r="OR29" t="str">
            <v>SEM 57</v>
          </cell>
          <cell r="OS29">
            <v>0</v>
          </cell>
          <cell r="OT29">
            <v>0</v>
          </cell>
          <cell r="OU29">
            <v>0</v>
          </cell>
          <cell r="OV29">
            <v>0</v>
          </cell>
          <cell r="OW29">
            <v>0</v>
          </cell>
          <cell r="OX29">
            <v>0</v>
          </cell>
          <cell r="OY29" t="str">
            <v>SEM 58</v>
          </cell>
          <cell r="OZ29">
            <v>0</v>
          </cell>
          <cell r="PA29">
            <v>0</v>
          </cell>
          <cell r="PB29">
            <v>0</v>
          </cell>
          <cell r="PC29">
            <v>0</v>
          </cell>
          <cell r="PD29">
            <v>0</v>
          </cell>
          <cell r="PE29">
            <v>0</v>
          </cell>
          <cell r="PF29" t="str">
            <v>SEM 59</v>
          </cell>
          <cell r="PG29">
            <v>0</v>
          </cell>
          <cell r="PH29">
            <v>0</v>
          </cell>
          <cell r="PI29">
            <v>0</v>
          </cell>
          <cell r="PJ29">
            <v>0</v>
          </cell>
          <cell r="PK29">
            <v>0</v>
          </cell>
          <cell r="PL29">
            <v>0</v>
          </cell>
          <cell r="PM29" t="str">
            <v>SEM 60</v>
          </cell>
          <cell r="PN29">
            <v>0</v>
          </cell>
          <cell r="PO29">
            <v>0</v>
          </cell>
          <cell r="PP29">
            <v>0</v>
          </cell>
          <cell r="PQ29">
            <v>0</v>
          </cell>
          <cell r="PR29">
            <v>0</v>
          </cell>
          <cell r="PS29">
            <v>0</v>
          </cell>
        </row>
        <row r="30">
          <cell r="G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  <cell r="CF30">
            <v>0</v>
          </cell>
          <cell r="CG30">
            <v>0</v>
          </cell>
          <cell r="CH30">
            <v>0</v>
          </cell>
          <cell r="CI30">
            <v>0</v>
          </cell>
          <cell r="CJ30">
            <v>0</v>
          </cell>
          <cell r="CK30">
            <v>0</v>
          </cell>
          <cell r="CL30">
            <v>0</v>
          </cell>
          <cell r="CM30">
            <v>0</v>
          </cell>
          <cell r="CN30">
            <v>0</v>
          </cell>
          <cell r="CO30">
            <v>0</v>
          </cell>
          <cell r="CP30">
            <v>0</v>
          </cell>
          <cell r="CQ30">
            <v>0</v>
          </cell>
          <cell r="CR30">
            <v>0</v>
          </cell>
          <cell r="CS30">
            <v>0</v>
          </cell>
          <cell r="CT30">
            <v>0</v>
          </cell>
          <cell r="CU30">
            <v>0</v>
          </cell>
          <cell r="CV30">
            <v>0</v>
          </cell>
          <cell r="CW30">
            <v>0</v>
          </cell>
          <cell r="CX30">
            <v>0</v>
          </cell>
          <cell r="CY30">
            <v>0</v>
          </cell>
          <cell r="CZ30">
            <v>0</v>
          </cell>
          <cell r="DA30">
            <v>0</v>
          </cell>
          <cell r="DB30">
            <v>0</v>
          </cell>
          <cell r="DC30">
            <v>0</v>
          </cell>
          <cell r="DD30">
            <v>0</v>
          </cell>
          <cell r="DE30">
            <v>0</v>
          </cell>
          <cell r="DF30">
            <v>0</v>
          </cell>
          <cell r="DG30">
            <v>0</v>
          </cell>
          <cell r="DH30">
            <v>0</v>
          </cell>
          <cell r="DI30">
            <v>0</v>
          </cell>
          <cell r="DJ30">
            <v>0</v>
          </cell>
          <cell r="DK30">
            <v>0</v>
          </cell>
          <cell r="DL30">
            <v>0</v>
          </cell>
          <cell r="DM30">
            <v>0</v>
          </cell>
          <cell r="DN30">
            <v>0</v>
          </cell>
          <cell r="DO30">
            <v>0</v>
          </cell>
          <cell r="DP30">
            <v>0</v>
          </cell>
          <cell r="DQ30">
            <v>0</v>
          </cell>
          <cell r="DR30">
            <v>0</v>
          </cell>
          <cell r="DS30">
            <v>0</v>
          </cell>
          <cell r="DT30">
            <v>0</v>
          </cell>
          <cell r="DU30">
            <v>0</v>
          </cell>
          <cell r="DV30">
            <v>0</v>
          </cell>
          <cell r="DW30">
            <v>0</v>
          </cell>
          <cell r="DX30">
            <v>0</v>
          </cell>
          <cell r="DY30">
            <v>0</v>
          </cell>
          <cell r="DZ30">
            <v>0</v>
          </cell>
          <cell r="EA30">
            <v>0</v>
          </cell>
          <cell r="EB30">
            <v>0</v>
          </cell>
          <cell r="EC30">
            <v>0</v>
          </cell>
          <cell r="ED30">
            <v>0</v>
          </cell>
          <cell r="EE30">
            <v>0</v>
          </cell>
          <cell r="EF30">
            <v>0</v>
          </cell>
          <cell r="EG30">
            <v>0</v>
          </cell>
          <cell r="EH30">
            <v>0</v>
          </cell>
          <cell r="EI30">
            <v>0</v>
          </cell>
          <cell r="EJ30">
            <v>0</v>
          </cell>
          <cell r="EK30">
            <v>0</v>
          </cell>
          <cell r="EL30">
            <v>0</v>
          </cell>
          <cell r="EM30">
            <v>0</v>
          </cell>
          <cell r="EN30">
            <v>0</v>
          </cell>
          <cell r="EO30">
            <v>0</v>
          </cell>
          <cell r="EP30">
            <v>0</v>
          </cell>
          <cell r="EQ30">
            <v>0</v>
          </cell>
          <cell r="ER30">
            <v>0</v>
          </cell>
          <cell r="ES30">
            <v>0</v>
          </cell>
          <cell r="ET30">
            <v>0</v>
          </cell>
          <cell r="EU30">
            <v>0</v>
          </cell>
          <cell r="EV30">
            <v>0</v>
          </cell>
          <cell r="EW30">
            <v>0</v>
          </cell>
          <cell r="EX30">
            <v>0</v>
          </cell>
          <cell r="EY30">
            <v>0</v>
          </cell>
          <cell r="EZ30">
            <v>0</v>
          </cell>
          <cell r="FA30">
            <v>0</v>
          </cell>
          <cell r="FB30">
            <v>0</v>
          </cell>
          <cell r="FC30">
            <v>0</v>
          </cell>
          <cell r="FD30">
            <v>0</v>
          </cell>
          <cell r="FE30">
            <v>0</v>
          </cell>
          <cell r="FF30">
            <v>0</v>
          </cell>
          <cell r="FG30">
            <v>0</v>
          </cell>
          <cell r="FH30">
            <v>0</v>
          </cell>
          <cell r="FI30">
            <v>0</v>
          </cell>
          <cell r="FJ30">
            <v>0</v>
          </cell>
          <cell r="FK30">
            <v>0</v>
          </cell>
          <cell r="FL30">
            <v>0</v>
          </cell>
          <cell r="FM30">
            <v>0</v>
          </cell>
          <cell r="FN30">
            <v>0</v>
          </cell>
          <cell r="FO30">
            <v>0</v>
          </cell>
          <cell r="FP30">
            <v>0</v>
          </cell>
          <cell r="FQ30">
            <v>0</v>
          </cell>
          <cell r="FR30">
            <v>0</v>
          </cell>
          <cell r="FS30">
            <v>0</v>
          </cell>
          <cell r="FT30">
            <v>0</v>
          </cell>
          <cell r="FU30">
            <v>0</v>
          </cell>
          <cell r="FV30">
            <v>0</v>
          </cell>
          <cell r="FW30">
            <v>0</v>
          </cell>
          <cell r="FX30">
            <v>0</v>
          </cell>
          <cell r="FY30">
            <v>0</v>
          </cell>
          <cell r="FZ30">
            <v>0</v>
          </cell>
          <cell r="GA30">
            <v>0</v>
          </cell>
          <cell r="GB30">
            <v>0</v>
          </cell>
          <cell r="GC30">
            <v>0</v>
          </cell>
          <cell r="GD30">
            <v>0</v>
          </cell>
          <cell r="GE30">
            <v>0</v>
          </cell>
          <cell r="GF30">
            <v>0</v>
          </cell>
          <cell r="GG30">
            <v>0</v>
          </cell>
          <cell r="GH30">
            <v>0</v>
          </cell>
          <cell r="GI30">
            <v>0</v>
          </cell>
          <cell r="GJ30">
            <v>0</v>
          </cell>
          <cell r="GK30">
            <v>0</v>
          </cell>
          <cell r="GL30">
            <v>0</v>
          </cell>
          <cell r="GM30">
            <v>0</v>
          </cell>
          <cell r="GN30">
            <v>0</v>
          </cell>
          <cell r="GO30">
            <v>0</v>
          </cell>
          <cell r="GP30">
            <v>0</v>
          </cell>
          <cell r="GQ30">
            <v>0</v>
          </cell>
          <cell r="GR30">
            <v>0</v>
          </cell>
          <cell r="GS30">
            <v>0</v>
          </cell>
          <cell r="GT30">
            <v>0</v>
          </cell>
          <cell r="GU30">
            <v>0</v>
          </cell>
          <cell r="GV30">
            <v>0</v>
          </cell>
          <cell r="GW30">
            <v>0</v>
          </cell>
          <cell r="GX30">
            <v>0</v>
          </cell>
          <cell r="GY30">
            <v>0</v>
          </cell>
          <cell r="GZ30">
            <v>0</v>
          </cell>
          <cell r="HA30">
            <v>0</v>
          </cell>
          <cell r="HB30">
            <v>0</v>
          </cell>
          <cell r="HC30">
            <v>0</v>
          </cell>
          <cell r="HD30">
            <v>0</v>
          </cell>
          <cell r="HE30">
            <v>0</v>
          </cell>
          <cell r="HF30">
            <v>0</v>
          </cell>
          <cell r="HG30">
            <v>0</v>
          </cell>
          <cell r="HH30">
            <v>0</v>
          </cell>
          <cell r="HI30">
            <v>0</v>
          </cell>
          <cell r="HJ30">
            <v>0</v>
          </cell>
          <cell r="HK30">
            <v>0</v>
          </cell>
          <cell r="HL30">
            <v>0</v>
          </cell>
          <cell r="HM30">
            <v>0</v>
          </cell>
          <cell r="HN30">
            <v>0</v>
          </cell>
          <cell r="HO30">
            <v>0</v>
          </cell>
          <cell r="HP30">
            <v>0</v>
          </cell>
          <cell r="HQ30">
            <v>0</v>
          </cell>
          <cell r="HR30">
            <v>0</v>
          </cell>
          <cell r="HS30">
            <v>0</v>
          </cell>
          <cell r="HT30">
            <v>0</v>
          </cell>
          <cell r="HU30">
            <v>0</v>
          </cell>
          <cell r="HV30">
            <v>0</v>
          </cell>
          <cell r="HW30">
            <v>0</v>
          </cell>
          <cell r="HX30">
            <v>0</v>
          </cell>
          <cell r="HY30">
            <v>0</v>
          </cell>
          <cell r="HZ30">
            <v>0</v>
          </cell>
          <cell r="IA30">
            <v>0</v>
          </cell>
          <cell r="IB30">
            <v>0</v>
          </cell>
          <cell r="IC30">
            <v>0</v>
          </cell>
          <cell r="ID30">
            <v>0</v>
          </cell>
          <cell r="IE30">
            <v>0</v>
          </cell>
          <cell r="IF30">
            <v>0</v>
          </cell>
          <cell r="IG30">
            <v>0</v>
          </cell>
          <cell r="IH30">
            <v>0</v>
          </cell>
          <cell r="II30">
            <v>0</v>
          </cell>
          <cell r="IJ30">
            <v>0</v>
          </cell>
          <cell r="IK30">
            <v>0</v>
          </cell>
          <cell r="IL30">
            <v>0</v>
          </cell>
          <cell r="IM30">
            <v>0</v>
          </cell>
          <cell r="IN30">
            <v>0</v>
          </cell>
          <cell r="IO30">
            <v>0</v>
          </cell>
          <cell r="IP30">
            <v>0</v>
          </cell>
          <cell r="IQ30">
            <v>0</v>
          </cell>
          <cell r="IR30">
            <v>0</v>
          </cell>
          <cell r="IS30">
            <v>0</v>
          </cell>
          <cell r="IT30">
            <v>0</v>
          </cell>
          <cell r="IU30">
            <v>0</v>
          </cell>
          <cell r="IV30">
            <v>0</v>
          </cell>
          <cell r="IW30">
            <v>0</v>
          </cell>
          <cell r="IX30">
            <v>0</v>
          </cell>
          <cell r="IY30">
            <v>0</v>
          </cell>
          <cell r="IZ30">
            <v>0</v>
          </cell>
          <cell r="JA30">
            <v>0</v>
          </cell>
          <cell r="JB30">
            <v>0</v>
          </cell>
          <cell r="JC30">
            <v>0</v>
          </cell>
          <cell r="JD30">
            <v>0</v>
          </cell>
          <cell r="JE30">
            <v>0</v>
          </cell>
          <cell r="JF30">
            <v>0</v>
          </cell>
          <cell r="JG30">
            <v>0</v>
          </cell>
          <cell r="JH30">
            <v>0</v>
          </cell>
          <cell r="JI30">
            <v>0</v>
          </cell>
          <cell r="JJ30">
            <v>0</v>
          </cell>
          <cell r="JK30">
            <v>0</v>
          </cell>
          <cell r="JL30">
            <v>0</v>
          </cell>
          <cell r="JM30">
            <v>0</v>
          </cell>
          <cell r="JN30">
            <v>0</v>
          </cell>
          <cell r="JO30">
            <v>0</v>
          </cell>
          <cell r="JP30">
            <v>0</v>
          </cell>
          <cell r="JQ30">
            <v>0</v>
          </cell>
          <cell r="JR30">
            <v>0</v>
          </cell>
          <cell r="JS30">
            <v>0</v>
          </cell>
          <cell r="JT30">
            <v>0</v>
          </cell>
          <cell r="JU30">
            <v>0</v>
          </cell>
          <cell r="JV30">
            <v>0</v>
          </cell>
          <cell r="JW30">
            <v>0</v>
          </cell>
          <cell r="JX30">
            <v>0</v>
          </cell>
          <cell r="JY30">
            <v>0</v>
          </cell>
          <cell r="JZ30">
            <v>0</v>
          </cell>
          <cell r="KA30">
            <v>0</v>
          </cell>
          <cell r="KB30">
            <v>0</v>
          </cell>
          <cell r="KC30">
            <v>0</v>
          </cell>
          <cell r="KD30">
            <v>0</v>
          </cell>
          <cell r="KE30">
            <v>0</v>
          </cell>
          <cell r="KF30">
            <v>0</v>
          </cell>
          <cell r="KG30">
            <v>0</v>
          </cell>
          <cell r="KH30">
            <v>0</v>
          </cell>
          <cell r="KI30">
            <v>0</v>
          </cell>
          <cell r="KJ30">
            <v>0</v>
          </cell>
          <cell r="KK30">
            <v>0</v>
          </cell>
          <cell r="KL30">
            <v>0</v>
          </cell>
          <cell r="KM30">
            <v>0</v>
          </cell>
          <cell r="KN30">
            <v>0</v>
          </cell>
          <cell r="KO30">
            <v>0</v>
          </cell>
          <cell r="KP30">
            <v>0</v>
          </cell>
          <cell r="KQ30">
            <v>0</v>
          </cell>
          <cell r="KR30">
            <v>0</v>
          </cell>
          <cell r="KS30">
            <v>0</v>
          </cell>
          <cell r="KT30">
            <v>0</v>
          </cell>
          <cell r="KU30">
            <v>0</v>
          </cell>
          <cell r="KV30">
            <v>0</v>
          </cell>
          <cell r="KW30">
            <v>0</v>
          </cell>
          <cell r="KX30">
            <v>0</v>
          </cell>
          <cell r="KY30">
            <v>0</v>
          </cell>
          <cell r="KZ30">
            <v>0</v>
          </cell>
          <cell r="LA30">
            <v>0</v>
          </cell>
          <cell r="LB30">
            <v>0</v>
          </cell>
          <cell r="LC30">
            <v>0</v>
          </cell>
          <cell r="LD30">
            <v>0</v>
          </cell>
          <cell r="LE30">
            <v>0</v>
          </cell>
          <cell r="LF30">
            <v>0</v>
          </cell>
          <cell r="LG30">
            <v>0</v>
          </cell>
          <cell r="LH30">
            <v>0</v>
          </cell>
          <cell r="LI30">
            <v>0</v>
          </cell>
          <cell r="LJ30">
            <v>0</v>
          </cell>
          <cell r="LK30">
            <v>0</v>
          </cell>
          <cell r="LL30">
            <v>0</v>
          </cell>
          <cell r="LM30">
            <v>0</v>
          </cell>
          <cell r="LN30">
            <v>0</v>
          </cell>
          <cell r="LO30">
            <v>0</v>
          </cell>
          <cell r="LP30">
            <v>0</v>
          </cell>
          <cell r="LQ30">
            <v>0</v>
          </cell>
          <cell r="LR30">
            <v>0</v>
          </cell>
          <cell r="LS30">
            <v>0</v>
          </cell>
          <cell r="LT30">
            <v>0</v>
          </cell>
          <cell r="LU30">
            <v>0</v>
          </cell>
          <cell r="LV30">
            <v>0</v>
          </cell>
          <cell r="LW30">
            <v>0</v>
          </cell>
          <cell r="LX30">
            <v>0</v>
          </cell>
          <cell r="LY30">
            <v>0</v>
          </cell>
          <cell r="LZ30">
            <v>0</v>
          </cell>
          <cell r="MA30">
            <v>0</v>
          </cell>
          <cell r="MB30">
            <v>0</v>
          </cell>
          <cell r="MC30">
            <v>0</v>
          </cell>
          <cell r="MD30">
            <v>0</v>
          </cell>
          <cell r="ME30">
            <v>0</v>
          </cell>
          <cell r="MF30">
            <v>0</v>
          </cell>
          <cell r="MG30">
            <v>0</v>
          </cell>
          <cell r="MH30">
            <v>0</v>
          </cell>
          <cell r="MI30">
            <v>0</v>
          </cell>
          <cell r="MJ30">
            <v>0</v>
          </cell>
          <cell r="MK30">
            <v>0</v>
          </cell>
          <cell r="ML30">
            <v>0</v>
          </cell>
          <cell r="MM30">
            <v>0</v>
          </cell>
          <cell r="MN30">
            <v>0</v>
          </cell>
          <cell r="MO30">
            <v>0</v>
          </cell>
          <cell r="MP30">
            <v>0</v>
          </cell>
          <cell r="MQ30">
            <v>0</v>
          </cell>
          <cell r="MR30">
            <v>0</v>
          </cell>
          <cell r="MS30">
            <v>0</v>
          </cell>
          <cell r="MT30">
            <v>0</v>
          </cell>
          <cell r="MU30">
            <v>0</v>
          </cell>
          <cell r="MV30">
            <v>0</v>
          </cell>
          <cell r="MW30">
            <v>0</v>
          </cell>
          <cell r="MX30">
            <v>0</v>
          </cell>
          <cell r="MY30">
            <v>0</v>
          </cell>
          <cell r="MZ30">
            <v>0</v>
          </cell>
          <cell r="NA30">
            <v>0</v>
          </cell>
          <cell r="NB30">
            <v>0</v>
          </cell>
          <cell r="NC30">
            <v>0</v>
          </cell>
          <cell r="ND30">
            <v>0</v>
          </cell>
          <cell r="NE30">
            <v>0</v>
          </cell>
          <cell r="NF30">
            <v>0</v>
          </cell>
          <cell r="NG30">
            <v>0</v>
          </cell>
          <cell r="NH30">
            <v>0</v>
          </cell>
          <cell r="NI30">
            <v>0</v>
          </cell>
          <cell r="NJ30">
            <v>0</v>
          </cell>
          <cell r="NK30">
            <v>0</v>
          </cell>
          <cell r="NL30">
            <v>0</v>
          </cell>
          <cell r="NM30">
            <v>0</v>
          </cell>
          <cell r="NN30">
            <v>0</v>
          </cell>
          <cell r="NO30">
            <v>0</v>
          </cell>
          <cell r="NP30">
            <v>0</v>
          </cell>
          <cell r="NQ30">
            <v>0</v>
          </cell>
          <cell r="NR30">
            <v>0</v>
          </cell>
          <cell r="NS30">
            <v>0</v>
          </cell>
          <cell r="NT30">
            <v>0</v>
          </cell>
          <cell r="NU30">
            <v>0</v>
          </cell>
          <cell r="NV30">
            <v>0</v>
          </cell>
          <cell r="NW30">
            <v>0</v>
          </cell>
          <cell r="NX30">
            <v>0</v>
          </cell>
          <cell r="NY30">
            <v>0</v>
          </cell>
          <cell r="NZ30">
            <v>0</v>
          </cell>
          <cell r="OA30">
            <v>0</v>
          </cell>
          <cell r="OB30">
            <v>0</v>
          </cell>
          <cell r="OC30">
            <v>0</v>
          </cell>
          <cell r="OD30">
            <v>0</v>
          </cell>
          <cell r="OE30">
            <v>0</v>
          </cell>
          <cell r="OF30">
            <v>0</v>
          </cell>
          <cell r="OG30">
            <v>0</v>
          </cell>
          <cell r="OH30">
            <v>0</v>
          </cell>
          <cell r="OI30">
            <v>0</v>
          </cell>
          <cell r="OJ30">
            <v>0</v>
          </cell>
          <cell r="OK30">
            <v>0</v>
          </cell>
          <cell r="OL30">
            <v>0</v>
          </cell>
          <cell r="OM30">
            <v>0</v>
          </cell>
          <cell r="ON30">
            <v>0</v>
          </cell>
          <cell r="OO30">
            <v>0</v>
          </cell>
          <cell r="OP30">
            <v>0</v>
          </cell>
          <cell r="OQ30">
            <v>0</v>
          </cell>
          <cell r="OR30">
            <v>0</v>
          </cell>
          <cell r="OS30">
            <v>0</v>
          </cell>
          <cell r="OT30">
            <v>0</v>
          </cell>
          <cell r="OU30">
            <v>0</v>
          </cell>
          <cell r="OV30">
            <v>0</v>
          </cell>
          <cell r="OW30">
            <v>0</v>
          </cell>
          <cell r="OX30">
            <v>0</v>
          </cell>
          <cell r="OY30">
            <v>0</v>
          </cell>
          <cell r="OZ30">
            <v>0</v>
          </cell>
          <cell r="PA30">
            <v>0</v>
          </cell>
          <cell r="PB30">
            <v>0</v>
          </cell>
          <cell r="PC30">
            <v>0</v>
          </cell>
          <cell r="PD30">
            <v>0</v>
          </cell>
          <cell r="PE30">
            <v>0</v>
          </cell>
          <cell r="PF30">
            <v>0</v>
          </cell>
          <cell r="PG30">
            <v>0</v>
          </cell>
          <cell r="PH30">
            <v>0</v>
          </cell>
          <cell r="PI30">
            <v>0</v>
          </cell>
          <cell r="PJ30">
            <v>0</v>
          </cell>
          <cell r="PK30">
            <v>0</v>
          </cell>
          <cell r="PL30">
            <v>0</v>
          </cell>
          <cell r="PM30">
            <v>0</v>
          </cell>
          <cell r="PN30">
            <v>0</v>
          </cell>
          <cell r="PO30">
            <v>0</v>
          </cell>
          <cell r="PP30">
            <v>0</v>
          </cell>
          <cell r="PQ30">
            <v>0</v>
          </cell>
          <cell r="PR30">
            <v>0</v>
          </cell>
          <cell r="PS30">
            <v>0</v>
          </cell>
        </row>
        <row r="31"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0</v>
          </cell>
          <cell r="BO31">
            <v>0</v>
          </cell>
          <cell r="BP31">
            <v>0</v>
          </cell>
          <cell r="BQ31">
            <v>0</v>
          </cell>
          <cell r="BR31">
            <v>0</v>
          </cell>
          <cell r="BS31">
            <v>0</v>
          </cell>
          <cell r="BT31">
            <v>0</v>
          </cell>
          <cell r="BU31">
            <v>0</v>
          </cell>
          <cell r="BV31">
            <v>0</v>
          </cell>
          <cell r="BW31">
            <v>0</v>
          </cell>
          <cell r="BX31">
            <v>0</v>
          </cell>
          <cell r="BY31">
            <v>0</v>
          </cell>
          <cell r="BZ31">
            <v>0</v>
          </cell>
          <cell r="CA31">
            <v>0</v>
          </cell>
          <cell r="CB31">
            <v>0</v>
          </cell>
          <cell r="CC31">
            <v>0</v>
          </cell>
          <cell r="CD31">
            <v>0</v>
          </cell>
          <cell r="CE31">
            <v>0</v>
          </cell>
          <cell r="CF31">
            <v>0</v>
          </cell>
          <cell r="CG31">
            <v>0</v>
          </cell>
          <cell r="CH31">
            <v>0</v>
          </cell>
          <cell r="CI31">
            <v>0</v>
          </cell>
          <cell r="CJ31">
            <v>0</v>
          </cell>
          <cell r="CK31">
            <v>0</v>
          </cell>
          <cell r="CL31">
            <v>0</v>
          </cell>
          <cell r="CM31">
            <v>0</v>
          </cell>
          <cell r="CN31">
            <v>0</v>
          </cell>
          <cell r="CO31">
            <v>0</v>
          </cell>
          <cell r="CP31">
            <v>0</v>
          </cell>
          <cell r="CQ31">
            <v>0</v>
          </cell>
          <cell r="CR31">
            <v>0</v>
          </cell>
          <cell r="CS31">
            <v>0</v>
          </cell>
          <cell r="CT31">
            <v>0</v>
          </cell>
          <cell r="CU31">
            <v>0</v>
          </cell>
          <cell r="CV31">
            <v>0</v>
          </cell>
          <cell r="CW31">
            <v>0</v>
          </cell>
          <cell r="CX31">
            <v>0</v>
          </cell>
          <cell r="CY31">
            <v>0</v>
          </cell>
          <cell r="CZ31">
            <v>0</v>
          </cell>
          <cell r="DA31">
            <v>0</v>
          </cell>
          <cell r="DB31">
            <v>0</v>
          </cell>
          <cell r="DC31">
            <v>0</v>
          </cell>
          <cell r="DD31">
            <v>0</v>
          </cell>
          <cell r="DE31">
            <v>0</v>
          </cell>
          <cell r="DF31">
            <v>0</v>
          </cell>
          <cell r="DG31">
            <v>0</v>
          </cell>
          <cell r="DH31">
            <v>0</v>
          </cell>
          <cell r="DI31">
            <v>0</v>
          </cell>
          <cell r="DJ31">
            <v>0</v>
          </cell>
          <cell r="DK31">
            <v>0</v>
          </cell>
          <cell r="DL31">
            <v>0</v>
          </cell>
          <cell r="DM31">
            <v>0</v>
          </cell>
          <cell r="DN31">
            <v>0</v>
          </cell>
          <cell r="DO31">
            <v>0</v>
          </cell>
          <cell r="DP31">
            <v>0</v>
          </cell>
          <cell r="DQ31">
            <v>0</v>
          </cell>
          <cell r="DR31">
            <v>0</v>
          </cell>
          <cell r="DS31">
            <v>0</v>
          </cell>
          <cell r="DT31">
            <v>0</v>
          </cell>
          <cell r="DU31">
            <v>0</v>
          </cell>
          <cell r="DV31">
            <v>0</v>
          </cell>
          <cell r="DW31">
            <v>0</v>
          </cell>
          <cell r="DX31">
            <v>0</v>
          </cell>
          <cell r="DY31">
            <v>0</v>
          </cell>
          <cell r="DZ31">
            <v>0</v>
          </cell>
          <cell r="EA31">
            <v>0</v>
          </cell>
          <cell r="EB31">
            <v>0</v>
          </cell>
          <cell r="EC31">
            <v>0</v>
          </cell>
          <cell r="ED31">
            <v>0</v>
          </cell>
          <cell r="EE31">
            <v>0</v>
          </cell>
          <cell r="EF31">
            <v>0</v>
          </cell>
          <cell r="EG31">
            <v>0</v>
          </cell>
          <cell r="EH31">
            <v>0</v>
          </cell>
          <cell r="EI31">
            <v>0</v>
          </cell>
          <cell r="EJ31">
            <v>0</v>
          </cell>
          <cell r="EK31">
            <v>0</v>
          </cell>
          <cell r="EL31">
            <v>0</v>
          </cell>
          <cell r="EM31">
            <v>0</v>
          </cell>
          <cell r="EN31">
            <v>0</v>
          </cell>
          <cell r="EO31">
            <v>0</v>
          </cell>
          <cell r="EP31">
            <v>0</v>
          </cell>
          <cell r="EQ31">
            <v>0</v>
          </cell>
          <cell r="ER31">
            <v>0</v>
          </cell>
          <cell r="ES31">
            <v>0</v>
          </cell>
          <cell r="ET31">
            <v>0</v>
          </cell>
          <cell r="EU31">
            <v>0</v>
          </cell>
          <cell r="EV31">
            <v>0</v>
          </cell>
          <cell r="EW31">
            <v>0</v>
          </cell>
          <cell r="EX31">
            <v>0</v>
          </cell>
          <cell r="EY31">
            <v>0</v>
          </cell>
          <cell r="EZ31">
            <v>0</v>
          </cell>
          <cell r="FA31">
            <v>0</v>
          </cell>
          <cell r="FB31">
            <v>0</v>
          </cell>
          <cell r="FC31">
            <v>0</v>
          </cell>
          <cell r="FD31">
            <v>0</v>
          </cell>
          <cell r="FE31">
            <v>0</v>
          </cell>
          <cell r="FF31">
            <v>0</v>
          </cell>
          <cell r="FG31">
            <v>0</v>
          </cell>
          <cell r="FH31">
            <v>0</v>
          </cell>
          <cell r="FI31">
            <v>0</v>
          </cell>
          <cell r="FJ31">
            <v>0</v>
          </cell>
          <cell r="FK31">
            <v>0</v>
          </cell>
          <cell r="FL31">
            <v>0</v>
          </cell>
          <cell r="FM31">
            <v>0</v>
          </cell>
          <cell r="FN31">
            <v>0</v>
          </cell>
          <cell r="FO31">
            <v>0</v>
          </cell>
          <cell r="FP31">
            <v>0</v>
          </cell>
          <cell r="FQ31">
            <v>0</v>
          </cell>
          <cell r="FR31">
            <v>0</v>
          </cell>
          <cell r="FS31">
            <v>0</v>
          </cell>
          <cell r="FT31">
            <v>0</v>
          </cell>
          <cell r="FU31">
            <v>0</v>
          </cell>
          <cell r="FV31">
            <v>0</v>
          </cell>
          <cell r="FW31">
            <v>0</v>
          </cell>
          <cell r="FX31">
            <v>0</v>
          </cell>
          <cell r="FY31">
            <v>0</v>
          </cell>
          <cell r="FZ31">
            <v>0</v>
          </cell>
          <cell r="GA31">
            <v>0</v>
          </cell>
          <cell r="GB31">
            <v>0</v>
          </cell>
          <cell r="GC31">
            <v>0</v>
          </cell>
          <cell r="GD31">
            <v>0</v>
          </cell>
          <cell r="GE31">
            <v>0</v>
          </cell>
          <cell r="GF31">
            <v>0</v>
          </cell>
          <cell r="GG31">
            <v>0</v>
          </cell>
          <cell r="GH31">
            <v>0</v>
          </cell>
          <cell r="GI31">
            <v>0</v>
          </cell>
          <cell r="GJ31">
            <v>0</v>
          </cell>
          <cell r="GK31">
            <v>0</v>
          </cell>
          <cell r="GL31">
            <v>0</v>
          </cell>
          <cell r="GM31">
            <v>0</v>
          </cell>
          <cell r="GN31">
            <v>0</v>
          </cell>
          <cell r="GO31">
            <v>0</v>
          </cell>
          <cell r="GP31">
            <v>0</v>
          </cell>
          <cell r="GQ31">
            <v>0</v>
          </cell>
          <cell r="GR31">
            <v>0</v>
          </cell>
          <cell r="GS31">
            <v>0</v>
          </cell>
          <cell r="GT31">
            <v>0</v>
          </cell>
          <cell r="GU31">
            <v>0</v>
          </cell>
          <cell r="GV31">
            <v>0</v>
          </cell>
          <cell r="GW31">
            <v>0</v>
          </cell>
          <cell r="GX31">
            <v>0</v>
          </cell>
          <cell r="GY31">
            <v>0</v>
          </cell>
          <cell r="GZ31">
            <v>0</v>
          </cell>
          <cell r="HA31">
            <v>0</v>
          </cell>
          <cell r="HB31">
            <v>0</v>
          </cell>
          <cell r="HC31">
            <v>0</v>
          </cell>
          <cell r="HD31">
            <v>0</v>
          </cell>
          <cell r="HE31">
            <v>0</v>
          </cell>
          <cell r="HF31">
            <v>0</v>
          </cell>
          <cell r="HG31">
            <v>0</v>
          </cell>
          <cell r="HH31">
            <v>0</v>
          </cell>
          <cell r="HI31">
            <v>0</v>
          </cell>
          <cell r="HJ31">
            <v>0</v>
          </cell>
          <cell r="HK31">
            <v>0</v>
          </cell>
          <cell r="HL31">
            <v>0</v>
          </cell>
          <cell r="HM31">
            <v>0</v>
          </cell>
          <cell r="HN31">
            <v>0</v>
          </cell>
          <cell r="HO31">
            <v>0</v>
          </cell>
          <cell r="HP31">
            <v>0</v>
          </cell>
          <cell r="HQ31">
            <v>0</v>
          </cell>
          <cell r="HR31">
            <v>0</v>
          </cell>
          <cell r="HS31">
            <v>0</v>
          </cell>
          <cell r="HT31">
            <v>0</v>
          </cell>
          <cell r="HU31">
            <v>0</v>
          </cell>
          <cell r="HV31">
            <v>0</v>
          </cell>
          <cell r="HW31">
            <v>0</v>
          </cell>
          <cell r="HX31">
            <v>0</v>
          </cell>
          <cell r="HY31">
            <v>0</v>
          </cell>
          <cell r="HZ31">
            <v>0</v>
          </cell>
          <cell r="IA31">
            <v>0</v>
          </cell>
          <cell r="IB31">
            <v>0</v>
          </cell>
          <cell r="IC31">
            <v>0</v>
          </cell>
          <cell r="ID31">
            <v>0</v>
          </cell>
          <cell r="IE31">
            <v>0</v>
          </cell>
          <cell r="IF31">
            <v>0</v>
          </cell>
          <cell r="IG31">
            <v>0</v>
          </cell>
          <cell r="IH31">
            <v>0</v>
          </cell>
          <cell r="II31">
            <v>0</v>
          </cell>
          <cell r="IJ31">
            <v>0</v>
          </cell>
          <cell r="IK31">
            <v>0</v>
          </cell>
          <cell r="IL31">
            <v>0</v>
          </cell>
          <cell r="IM31">
            <v>0</v>
          </cell>
          <cell r="IN31">
            <v>0</v>
          </cell>
          <cell r="IO31">
            <v>0</v>
          </cell>
          <cell r="IP31">
            <v>0</v>
          </cell>
          <cell r="IQ31">
            <v>0</v>
          </cell>
          <cell r="IR31">
            <v>0</v>
          </cell>
          <cell r="IS31">
            <v>0</v>
          </cell>
          <cell r="IT31">
            <v>0</v>
          </cell>
          <cell r="IU31">
            <v>0</v>
          </cell>
          <cell r="IV31">
            <v>0</v>
          </cell>
          <cell r="IW31">
            <v>0</v>
          </cell>
          <cell r="IX31">
            <v>0</v>
          </cell>
          <cell r="IY31">
            <v>0</v>
          </cell>
          <cell r="IZ31">
            <v>0</v>
          </cell>
          <cell r="JA31">
            <v>0</v>
          </cell>
          <cell r="JB31">
            <v>0</v>
          </cell>
          <cell r="JC31">
            <v>0</v>
          </cell>
          <cell r="JD31">
            <v>0</v>
          </cell>
          <cell r="JE31">
            <v>0</v>
          </cell>
          <cell r="JF31">
            <v>0</v>
          </cell>
          <cell r="JG31">
            <v>0</v>
          </cell>
          <cell r="JH31">
            <v>0</v>
          </cell>
          <cell r="JI31">
            <v>0</v>
          </cell>
          <cell r="JJ31">
            <v>0</v>
          </cell>
          <cell r="JK31">
            <v>0</v>
          </cell>
          <cell r="JL31">
            <v>0</v>
          </cell>
          <cell r="JM31">
            <v>0</v>
          </cell>
          <cell r="JN31">
            <v>0</v>
          </cell>
          <cell r="JO31">
            <v>0</v>
          </cell>
          <cell r="JP31">
            <v>0</v>
          </cell>
          <cell r="JQ31">
            <v>0</v>
          </cell>
          <cell r="JR31">
            <v>0</v>
          </cell>
          <cell r="JS31">
            <v>0</v>
          </cell>
          <cell r="JT31">
            <v>0</v>
          </cell>
          <cell r="JU31">
            <v>0</v>
          </cell>
          <cell r="JV31">
            <v>0</v>
          </cell>
          <cell r="JW31">
            <v>0</v>
          </cell>
          <cell r="JX31">
            <v>0</v>
          </cell>
          <cell r="JY31">
            <v>0</v>
          </cell>
          <cell r="JZ31">
            <v>0</v>
          </cell>
          <cell r="KA31">
            <v>0</v>
          </cell>
          <cell r="KB31">
            <v>0</v>
          </cell>
          <cell r="KC31">
            <v>0</v>
          </cell>
          <cell r="KD31">
            <v>0</v>
          </cell>
          <cell r="KE31">
            <v>0</v>
          </cell>
          <cell r="KF31">
            <v>0</v>
          </cell>
          <cell r="KG31">
            <v>0</v>
          </cell>
          <cell r="KH31">
            <v>0</v>
          </cell>
          <cell r="KI31">
            <v>0</v>
          </cell>
          <cell r="KJ31">
            <v>0</v>
          </cell>
          <cell r="KK31">
            <v>0</v>
          </cell>
          <cell r="KL31">
            <v>0</v>
          </cell>
          <cell r="KM31">
            <v>0</v>
          </cell>
          <cell r="KN31">
            <v>0</v>
          </cell>
          <cell r="KO31">
            <v>0</v>
          </cell>
          <cell r="KP31">
            <v>0</v>
          </cell>
          <cell r="KQ31">
            <v>0</v>
          </cell>
          <cell r="KR31">
            <v>0</v>
          </cell>
          <cell r="KS31">
            <v>0</v>
          </cell>
          <cell r="KT31">
            <v>0</v>
          </cell>
          <cell r="KU31">
            <v>0</v>
          </cell>
          <cell r="KV31">
            <v>0</v>
          </cell>
          <cell r="KW31">
            <v>0</v>
          </cell>
          <cell r="KX31">
            <v>0</v>
          </cell>
          <cell r="KY31">
            <v>0</v>
          </cell>
          <cell r="KZ31">
            <v>0</v>
          </cell>
          <cell r="LA31">
            <v>0</v>
          </cell>
          <cell r="LB31">
            <v>0</v>
          </cell>
          <cell r="LC31">
            <v>0</v>
          </cell>
          <cell r="LD31">
            <v>0</v>
          </cell>
          <cell r="LE31">
            <v>0</v>
          </cell>
          <cell r="LF31">
            <v>0</v>
          </cell>
          <cell r="LG31">
            <v>0</v>
          </cell>
          <cell r="LH31">
            <v>0</v>
          </cell>
          <cell r="LI31">
            <v>0</v>
          </cell>
          <cell r="LJ31">
            <v>0</v>
          </cell>
          <cell r="LK31">
            <v>0</v>
          </cell>
          <cell r="LL31">
            <v>0</v>
          </cell>
          <cell r="LM31">
            <v>0</v>
          </cell>
          <cell r="LN31">
            <v>0</v>
          </cell>
          <cell r="LO31">
            <v>0</v>
          </cell>
          <cell r="LP31">
            <v>0</v>
          </cell>
          <cell r="LQ31">
            <v>0</v>
          </cell>
          <cell r="LR31">
            <v>0</v>
          </cell>
          <cell r="LS31">
            <v>0</v>
          </cell>
          <cell r="LT31">
            <v>0</v>
          </cell>
          <cell r="LU31">
            <v>0</v>
          </cell>
          <cell r="LV31">
            <v>0</v>
          </cell>
          <cell r="LW31">
            <v>0</v>
          </cell>
          <cell r="LX31">
            <v>0</v>
          </cell>
          <cell r="LY31">
            <v>0</v>
          </cell>
          <cell r="LZ31">
            <v>0</v>
          </cell>
          <cell r="MA31">
            <v>0</v>
          </cell>
          <cell r="MB31">
            <v>0</v>
          </cell>
          <cell r="MC31">
            <v>0</v>
          </cell>
          <cell r="MD31">
            <v>0</v>
          </cell>
          <cell r="ME31">
            <v>0</v>
          </cell>
          <cell r="MF31">
            <v>0</v>
          </cell>
          <cell r="MG31">
            <v>0</v>
          </cell>
          <cell r="MH31">
            <v>0</v>
          </cell>
          <cell r="MI31">
            <v>0</v>
          </cell>
          <cell r="MJ31">
            <v>0</v>
          </cell>
          <cell r="MK31">
            <v>0</v>
          </cell>
          <cell r="ML31">
            <v>0</v>
          </cell>
          <cell r="MM31">
            <v>0</v>
          </cell>
          <cell r="MN31">
            <v>0</v>
          </cell>
          <cell r="MO31">
            <v>0</v>
          </cell>
          <cell r="MP31">
            <v>0</v>
          </cell>
          <cell r="MQ31">
            <v>0</v>
          </cell>
          <cell r="MR31">
            <v>0</v>
          </cell>
          <cell r="MS31">
            <v>0</v>
          </cell>
          <cell r="MT31">
            <v>0</v>
          </cell>
          <cell r="MU31">
            <v>0</v>
          </cell>
          <cell r="MV31">
            <v>0</v>
          </cell>
          <cell r="MW31">
            <v>0</v>
          </cell>
          <cell r="MX31">
            <v>0</v>
          </cell>
          <cell r="MY31">
            <v>0</v>
          </cell>
          <cell r="MZ31">
            <v>0</v>
          </cell>
          <cell r="NA31">
            <v>0</v>
          </cell>
          <cell r="NB31">
            <v>0</v>
          </cell>
          <cell r="NC31">
            <v>0</v>
          </cell>
          <cell r="ND31">
            <v>0</v>
          </cell>
          <cell r="NE31">
            <v>0</v>
          </cell>
          <cell r="NF31">
            <v>0</v>
          </cell>
          <cell r="NG31">
            <v>0</v>
          </cell>
          <cell r="NH31">
            <v>0</v>
          </cell>
          <cell r="NI31">
            <v>0</v>
          </cell>
          <cell r="NJ31">
            <v>0</v>
          </cell>
          <cell r="NK31">
            <v>0</v>
          </cell>
          <cell r="NL31">
            <v>0</v>
          </cell>
          <cell r="NM31">
            <v>0</v>
          </cell>
          <cell r="NN31">
            <v>0</v>
          </cell>
          <cell r="NO31">
            <v>0</v>
          </cell>
          <cell r="NP31">
            <v>0</v>
          </cell>
          <cell r="NQ31">
            <v>0</v>
          </cell>
          <cell r="NR31">
            <v>0</v>
          </cell>
          <cell r="NS31">
            <v>0</v>
          </cell>
          <cell r="NT31">
            <v>0</v>
          </cell>
          <cell r="NU31">
            <v>0</v>
          </cell>
          <cell r="NV31">
            <v>0</v>
          </cell>
          <cell r="NW31">
            <v>0</v>
          </cell>
          <cell r="NX31">
            <v>0</v>
          </cell>
          <cell r="NY31">
            <v>0</v>
          </cell>
          <cell r="NZ31">
            <v>0</v>
          </cell>
          <cell r="OA31">
            <v>0</v>
          </cell>
          <cell r="OB31">
            <v>0</v>
          </cell>
          <cell r="OC31">
            <v>0</v>
          </cell>
          <cell r="OD31">
            <v>0</v>
          </cell>
          <cell r="OE31">
            <v>0</v>
          </cell>
          <cell r="OF31">
            <v>0</v>
          </cell>
          <cell r="OG31">
            <v>0</v>
          </cell>
          <cell r="OH31">
            <v>0</v>
          </cell>
          <cell r="OI31">
            <v>0</v>
          </cell>
          <cell r="OJ31">
            <v>0</v>
          </cell>
          <cell r="OK31">
            <v>0</v>
          </cell>
          <cell r="OL31">
            <v>0</v>
          </cell>
          <cell r="OM31">
            <v>0</v>
          </cell>
          <cell r="ON31">
            <v>0</v>
          </cell>
          <cell r="OO31">
            <v>0</v>
          </cell>
          <cell r="OP31">
            <v>0</v>
          </cell>
          <cell r="OQ31">
            <v>0</v>
          </cell>
          <cell r="OR31">
            <v>0</v>
          </cell>
          <cell r="OS31">
            <v>0</v>
          </cell>
          <cell r="OT31">
            <v>0</v>
          </cell>
          <cell r="OU31">
            <v>0</v>
          </cell>
          <cell r="OV31">
            <v>0</v>
          </cell>
          <cell r="OW31">
            <v>0</v>
          </cell>
          <cell r="OX31">
            <v>0</v>
          </cell>
          <cell r="OY31">
            <v>0</v>
          </cell>
          <cell r="OZ31">
            <v>0</v>
          </cell>
          <cell r="PA31">
            <v>0</v>
          </cell>
          <cell r="PB31">
            <v>0</v>
          </cell>
          <cell r="PC31">
            <v>0</v>
          </cell>
          <cell r="PD31">
            <v>0</v>
          </cell>
          <cell r="PE31">
            <v>0</v>
          </cell>
          <cell r="PF31">
            <v>0</v>
          </cell>
          <cell r="PG31">
            <v>0</v>
          </cell>
          <cell r="PH31">
            <v>0</v>
          </cell>
          <cell r="PI31">
            <v>0</v>
          </cell>
          <cell r="PJ31">
            <v>0</v>
          </cell>
          <cell r="PK31">
            <v>0</v>
          </cell>
          <cell r="PL31">
            <v>0</v>
          </cell>
          <cell r="PM31">
            <v>0</v>
          </cell>
          <cell r="PN31">
            <v>0</v>
          </cell>
          <cell r="PO31">
            <v>0</v>
          </cell>
          <cell r="PP31">
            <v>0</v>
          </cell>
          <cell r="PQ31">
            <v>0</v>
          </cell>
          <cell r="PR31">
            <v>0</v>
          </cell>
          <cell r="PS31">
            <v>0</v>
          </cell>
        </row>
        <row r="32"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0</v>
          </cell>
          <cell r="CL32">
            <v>0</v>
          </cell>
          <cell r="CM32">
            <v>0</v>
          </cell>
          <cell r="CN32">
            <v>0</v>
          </cell>
          <cell r="CO32">
            <v>0</v>
          </cell>
          <cell r="CP32">
            <v>0</v>
          </cell>
          <cell r="CQ32">
            <v>0</v>
          </cell>
          <cell r="CR32">
            <v>0</v>
          </cell>
          <cell r="CS32">
            <v>0</v>
          </cell>
          <cell r="CT32">
            <v>0</v>
          </cell>
          <cell r="CU32">
            <v>0</v>
          </cell>
          <cell r="CV32">
            <v>0</v>
          </cell>
          <cell r="CW32">
            <v>0</v>
          </cell>
          <cell r="CX32">
            <v>0</v>
          </cell>
          <cell r="CY32">
            <v>0</v>
          </cell>
          <cell r="CZ32">
            <v>0</v>
          </cell>
          <cell r="DA32">
            <v>0</v>
          </cell>
          <cell r="DB32">
            <v>0</v>
          </cell>
          <cell r="DC32">
            <v>0</v>
          </cell>
          <cell r="DD32">
            <v>0</v>
          </cell>
          <cell r="DE32">
            <v>0</v>
          </cell>
          <cell r="DF32">
            <v>0</v>
          </cell>
          <cell r="DG32">
            <v>0</v>
          </cell>
          <cell r="DH32">
            <v>0</v>
          </cell>
          <cell r="DI32">
            <v>0</v>
          </cell>
          <cell r="DJ32">
            <v>0</v>
          </cell>
          <cell r="DK32">
            <v>0</v>
          </cell>
          <cell r="DL32">
            <v>0</v>
          </cell>
          <cell r="DM32">
            <v>0</v>
          </cell>
          <cell r="DN32">
            <v>0</v>
          </cell>
          <cell r="DO32">
            <v>0</v>
          </cell>
          <cell r="DP32">
            <v>0</v>
          </cell>
          <cell r="DQ32">
            <v>0</v>
          </cell>
          <cell r="DR32">
            <v>0</v>
          </cell>
          <cell r="DS32">
            <v>0</v>
          </cell>
          <cell r="DT32">
            <v>0</v>
          </cell>
          <cell r="DU32">
            <v>0</v>
          </cell>
          <cell r="DV32">
            <v>0</v>
          </cell>
          <cell r="DW32">
            <v>0</v>
          </cell>
          <cell r="DX32">
            <v>0</v>
          </cell>
          <cell r="DY32">
            <v>0</v>
          </cell>
          <cell r="DZ32">
            <v>0</v>
          </cell>
          <cell r="EA32">
            <v>0</v>
          </cell>
          <cell r="EB32">
            <v>0</v>
          </cell>
          <cell r="EC32">
            <v>0</v>
          </cell>
          <cell r="ED32">
            <v>0</v>
          </cell>
          <cell r="EE32">
            <v>0</v>
          </cell>
          <cell r="EF32">
            <v>0</v>
          </cell>
          <cell r="EG32">
            <v>0</v>
          </cell>
          <cell r="EH32">
            <v>0</v>
          </cell>
          <cell r="EI32">
            <v>0</v>
          </cell>
          <cell r="EJ32">
            <v>0</v>
          </cell>
          <cell r="EK32">
            <v>0</v>
          </cell>
          <cell r="EL32">
            <v>0</v>
          </cell>
          <cell r="EM32">
            <v>0</v>
          </cell>
          <cell r="EN32">
            <v>0</v>
          </cell>
          <cell r="EO32">
            <v>0</v>
          </cell>
          <cell r="EP32">
            <v>0</v>
          </cell>
          <cell r="EQ32">
            <v>0</v>
          </cell>
          <cell r="ER32">
            <v>0</v>
          </cell>
          <cell r="ES32">
            <v>0</v>
          </cell>
          <cell r="ET32">
            <v>0</v>
          </cell>
          <cell r="EU32">
            <v>0</v>
          </cell>
          <cell r="EV32">
            <v>0</v>
          </cell>
          <cell r="EW32">
            <v>0</v>
          </cell>
          <cell r="EX32">
            <v>0</v>
          </cell>
          <cell r="EY32">
            <v>0</v>
          </cell>
          <cell r="EZ32">
            <v>0</v>
          </cell>
          <cell r="FA32">
            <v>0</v>
          </cell>
          <cell r="FB32">
            <v>0</v>
          </cell>
          <cell r="FC32">
            <v>0</v>
          </cell>
          <cell r="FD32">
            <v>0</v>
          </cell>
          <cell r="FE32">
            <v>0</v>
          </cell>
          <cell r="FF32">
            <v>0</v>
          </cell>
          <cell r="FG32">
            <v>0</v>
          </cell>
          <cell r="FH32">
            <v>0</v>
          </cell>
          <cell r="FI32">
            <v>0</v>
          </cell>
          <cell r="FJ32">
            <v>0</v>
          </cell>
          <cell r="FK32">
            <v>0</v>
          </cell>
          <cell r="FL32">
            <v>0</v>
          </cell>
          <cell r="FM32">
            <v>0</v>
          </cell>
          <cell r="FN32">
            <v>0</v>
          </cell>
          <cell r="FO32">
            <v>0</v>
          </cell>
          <cell r="FP32">
            <v>0</v>
          </cell>
          <cell r="FQ32">
            <v>0</v>
          </cell>
          <cell r="FR32">
            <v>0</v>
          </cell>
          <cell r="FS32">
            <v>0</v>
          </cell>
          <cell r="FT32">
            <v>0</v>
          </cell>
          <cell r="FU32">
            <v>0</v>
          </cell>
          <cell r="FV32">
            <v>0</v>
          </cell>
          <cell r="FW32">
            <v>0</v>
          </cell>
          <cell r="FX32">
            <v>0</v>
          </cell>
          <cell r="FY32">
            <v>0</v>
          </cell>
          <cell r="FZ32">
            <v>0</v>
          </cell>
          <cell r="GA32">
            <v>0</v>
          </cell>
          <cell r="GB32">
            <v>0</v>
          </cell>
          <cell r="GC32">
            <v>0</v>
          </cell>
          <cell r="GD32">
            <v>0</v>
          </cell>
          <cell r="GE32">
            <v>0</v>
          </cell>
          <cell r="GF32">
            <v>0</v>
          </cell>
          <cell r="GG32">
            <v>0</v>
          </cell>
          <cell r="GH32">
            <v>0</v>
          </cell>
          <cell r="GI32">
            <v>0</v>
          </cell>
          <cell r="GJ32">
            <v>0</v>
          </cell>
          <cell r="GK32">
            <v>0</v>
          </cell>
          <cell r="GL32">
            <v>0</v>
          </cell>
          <cell r="GM32">
            <v>0</v>
          </cell>
          <cell r="GN32">
            <v>0</v>
          </cell>
          <cell r="GO32">
            <v>0</v>
          </cell>
          <cell r="GP32">
            <v>0</v>
          </cell>
          <cell r="GQ32">
            <v>0</v>
          </cell>
          <cell r="GR32">
            <v>0</v>
          </cell>
          <cell r="GS32">
            <v>0</v>
          </cell>
          <cell r="GT32">
            <v>0</v>
          </cell>
          <cell r="GU32">
            <v>0</v>
          </cell>
          <cell r="GV32">
            <v>0</v>
          </cell>
          <cell r="GW32">
            <v>0</v>
          </cell>
          <cell r="GX32">
            <v>0</v>
          </cell>
          <cell r="GY32">
            <v>0</v>
          </cell>
          <cell r="GZ32">
            <v>0</v>
          </cell>
          <cell r="HA32">
            <v>0</v>
          </cell>
          <cell r="HB32">
            <v>0</v>
          </cell>
          <cell r="HC32">
            <v>0</v>
          </cell>
          <cell r="HD32">
            <v>0</v>
          </cell>
          <cell r="HE32">
            <v>0</v>
          </cell>
          <cell r="HF32">
            <v>0</v>
          </cell>
          <cell r="HG32">
            <v>0</v>
          </cell>
          <cell r="HH32">
            <v>0</v>
          </cell>
          <cell r="HI32">
            <v>0</v>
          </cell>
          <cell r="HJ32">
            <v>0</v>
          </cell>
          <cell r="HK32">
            <v>0</v>
          </cell>
          <cell r="HL32">
            <v>0</v>
          </cell>
          <cell r="HM32">
            <v>0</v>
          </cell>
          <cell r="HN32">
            <v>0</v>
          </cell>
          <cell r="HO32">
            <v>0</v>
          </cell>
          <cell r="HP32">
            <v>0</v>
          </cell>
          <cell r="HQ32">
            <v>0</v>
          </cell>
          <cell r="HR32">
            <v>0</v>
          </cell>
          <cell r="HS32">
            <v>0</v>
          </cell>
          <cell r="HT32">
            <v>0</v>
          </cell>
          <cell r="HU32">
            <v>0</v>
          </cell>
          <cell r="HV32">
            <v>0</v>
          </cell>
          <cell r="HW32">
            <v>0</v>
          </cell>
          <cell r="HX32">
            <v>0</v>
          </cell>
          <cell r="HY32">
            <v>0</v>
          </cell>
          <cell r="HZ32">
            <v>0</v>
          </cell>
          <cell r="IA32">
            <v>0</v>
          </cell>
          <cell r="IB32">
            <v>0</v>
          </cell>
          <cell r="IC32">
            <v>0</v>
          </cell>
          <cell r="ID32">
            <v>0</v>
          </cell>
          <cell r="IE32">
            <v>0</v>
          </cell>
          <cell r="IF32">
            <v>0</v>
          </cell>
          <cell r="IG32">
            <v>0</v>
          </cell>
          <cell r="IH32">
            <v>0</v>
          </cell>
          <cell r="II32">
            <v>0</v>
          </cell>
          <cell r="IJ32">
            <v>0</v>
          </cell>
          <cell r="IK32">
            <v>0</v>
          </cell>
          <cell r="IL32">
            <v>0</v>
          </cell>
          <cell r="IM32">
            <v>0</v>
          </cell>
          <cell r="IN32">
            <v>0</v>
          </cell>
          <cell r="IO32">
            <v>0</v>
          </cell>
          <cell r="IP32">
            <v>0</v>
          </cell>
          <cell r="IQ32">
            <v>0</v>
          </cell>
          <cell r="IR32">
            <v>0</v>
          </cell>
          <cell r="IS32">
            <v>0</v>
          </cell>
          <cell r="IT32">
            <v>0</v>
          </cell>
          <cell r="IU32">
            <v>0</v>
          </cell>
          <cell r="IV32">
            <v>0</v>
          </cell>
          <cell r="IW32">
            <v>0</v>
          </cell>
          <cell r="IX32">
            <v>0</v>
          </cell>
          <cell r="IY32">
            <v>0</v>
          </cell>
          <cell r="IZ32">
            <v>0</v>
          </cell>
          <cell r="JA32">
            <v>0</v>
          </cell>
          <cell r="JB32">
            <v>0</v>
          </cell>
          <cell r="JC32">
            <v>0</v>
          </cell>
          <cell r="JD32">
            <v>0</v>
          </cell>
          <cell r="JE32">
            <v>0</v>
          </cell>
          <cell r="JF32">
            <v>0</v>
          </cell>
          <cell r="JG32">
            <v>0</v>
          </cell>
          <cell r="JH32">
            <v>0</v>
          </cell>
          <cell r="JI32">
            <v>0</v>
          </cell>
          <cell r="JJ32">
            <v>0</v>
          </cell>
          <cell r="JK32">
            <v>0</v>
          </cell>
          <cell r="JL32">
            <v>0</v>
          </cell>
          <cell r="JM32">
            <v>0</v>
          </cell>
          <cell r="JN32">
            <v>0</v>
          </cell>
          <cell r="JO32">
            <v>0</v>
          </cell>
          <cell r="JP32">
            <v>0</v>
          </cell>
          <cell r="JQ32">
            <v>0</v>
          </cell>
          <cell r="JR32">
            <v>0</v>
          </cell>
          <cell r="JS32">
            <v>0</v>
          </cell>
          <cell r="JT32">
            <v>0</v>
          </cell>
          <cell r="JU32">
            <v>0</v>
          </cell>
          <cell r="JV32">
            <v>0</v>
          </cell>
          <cell r="JW32">
            <v>0</v>
          </cell>
          <cell r="JX32">
            <v>0</v>
          </cell>
          <cell r="JY32">
            <v>0</v>
          </cell>
          <cell r="JZ32">
            <v>0</v>
          </cell>
          <cell r="KA32">
            <v>0</v>
          </cell>
          <cell r="KB32">
            <v>0</v>
          </cell>
          <cell r="KC32">
            <v>0</v>
          </cell>
          <cell r="KD32">
            <v>0</v>
          </cell>
          <cell r="KE32">
            <v>0</v>
          </cell>
          <cell r="KF32">
            <v>0</v>
          </cell>
          <cell r="KG32">
            <v>0</v>
          </cell>
          <cell r="KH32">
            <v>0</v>
          </cell>
          <cell r="KI32">
            <v>0</v>
          </cell>
          <cell r="KJ32">
            <v>0</v>
          </cell>
          <cell r="KK32">
            <v>0</v>
          </cell>
          <cell r="KL32">
            <v>0</v>
          </cell>
          <cell r="KM32">
            <v>0</v>
          </cell>
          <cell r="KN32">
            <v>0</v>
          </cell>
          <cell r="KO32">
            <v>0</v>
          </cell>
          <cell r="KP32">
            <v>0</v>
          </cell>
          <cell r="KQ32">
            <v>0</v>
          </cell>
          <cell r="KR32">
            <v>0</v>
          </cell>
          <cell r="KS32">
            <v>0</v>
          </cell>
          <cell r="KT32">
            <v>0</v>
          </cell>
          <cell r="KU32">
            <v>0</v>
          </cell>
          <cell r="KV32">
            <v>0</v>
          </cell>
          <cell r="KW32">
            <v>0</v>
          </cell>
          <cell r="KX32">
            <v>0</v>
          </cell>
          <cell r="KY32">
            <v>0</v>
          </cell>
          <cell r="KZ32">
            <v>0</v>
          </cell>
          <cell r="LA32">
            <v>0</v>
          </cell>
          <cell r="LB32">
            <v>0</v>
          </cell>
          <cell r="LC32">
            <v>0</v>
          </cell>
          <cell r="LD32">
            <v>0</v>
          </cell>
          <cell r="LE32">
            <v>0</v>
          </cell>
          <cell r="LF32">
            <v>0</v>
          </cell>
          <cell r="LG32">
            <v>0</v>
          </cell>
          <cell r="LH32">
            <v>0</v>
          </cell>
          <cell r="LI32">
            <v>0</v>
          </cell>
          <cell r="LJ32">
            <v>0</v>
          </cell>
          <cell r="LK32">
            <v>0</v>
          </cell>
          <cell r="LL32">
            <v>0</v>
          </cell>
          <cell r="LM32">
            <v>0</v>
          </cell>
          <cell r="LN32">
            <v>0</v>
          </cell>
          <cell r="LO32">
            <v>0</v>
          </cell>
          <cell r="LP32">
            <v>0</v>
          </cell>
          <cell r="LQ32">
            <v>0</v>
          </cell>
          <cell r="LR32">
            <v>0</v>
          </cell>
          <cell r="LS32">
            <v>0</v>
          </cell>
          <cell r="LT32">
            <v>0</v>
          </cell>
          <cell r="LU32">
            <v>0</v>
          </cell>
          <cell r="LV32">
            <v>0</v>
          </cell>
          <cell r="LW32">
            <v>0</v>
          </cell>
          <cell r="LX32">
            <v>0</v>
          </cell>
          <cell r="LY32">
            <v>0</v>
          </cell>
          <cell r="LZ32">
            <v>0</v>
          </cell>
          <cell r="MA32">
            <v>0</v>
          </cell>
          <cell r="MB32">
            <v>0</v>
          </cell>
          <cell r="MC32">
            <v>0</v>
          </cell>
          <cell r="MD32">
            <v>0</v>
          </cell>
          <cell r="ME32">
            <v>0</v>
          </cell>
          <cell r="MF32">
            <v>0</v>
          </cell>
          <cell r="MG32">
            <v>0</v>
          </cell>
          <cell r="MH32">
            <v>0</v>
          </cell>
          <cell r="MI32">
            <v>0</v>
          </cell>
          <cell r="MJ32">
            <v>0</v>
          </cell>
          <cell r="MK32">
            <v>0</v>
          </cell>
          <cell r="ML32">
            <v>0</v>
          </cell>
          <cell r="MM32">
            <v>0</v>
          </cell>
          <cell r="MN32">
            <v>0</v>
          </cell>
          <cell r="MO32">
            <v>0</v>
          </cell>
          <cell r="MP32">
            <v>0</v>
          </cell>
          <cell r="MQ32">
            <v>0</v>
          </cell>
          <cell r="MR32">
            <v>0</v>
          </cell>
          <cell r="MS32">
            <v>0</v>
          </cell>
          <cell r="MT32">
            <v>0</v>
          </cell>
          <cell r="MU32">
            <v>0</v>
          </cell>
          <cell r="MV32">
            <v>0</v>
          </cell>
          <cell r="MW32">
            <v>0</v>
          </cell>
          <cell r="MX32">
            <v>0</v>
          </cell>
          <cell r="MY32">
            <v>0</v>
          </cell>
          <cell r="MZ32">
            <v>0</v>
          </cell>
          <cell r="NA32">
            <v>0</v>
          </cell>
          <cell r="NB32">
            <v>0</v>
          </cell>
          <cell r="NC32">
            <v>0</v>
          </cell>
          <cell r="ND32">
            <v>0</v>
          </cell>
          <cell r="NE32">
            <v>0</v>
          </cell>
          <cell r="NF32">
            <v>0</v>
          </cell>
          <cell r="NG32">
            <v>0</v>
          </cell>
          <cell r="NH32">
            <v>0</v>
          </cell>
          <cell r="NI32">
            <v>0</v>
          </cell>
          <cell r="NJ32">
            <v>0</v>
          </cell>
          <cell r="NK32">
            <v>0</v>
          </cell>
          <cell r="NL32">
            <v>0</v>
          </cell>
          <cell r="NM32">
            <v>0</v>
          </cell>
          <cell r="NN32">
            <v>0</v>
          </cell>
          <cell r="NO32">
            <v>0</v>
          </cell>
          <cell r="NP32">
            <v>0</v>
          </cell>
          <cell r="NQ32">
            <v>0</v>
          </cell>
          <cell r="NR32">
            <v>0</v>
          </cell>
          <cell r="NS32">
            <v>0</v>
          </cell>
          <cell r="NT32">
            <v>0</v>
          </cell>
          <cell r="NU32">
            <v>0</v>
          </cell>
          <cell r="NV32">
            <v>0</v>
          </cell>
          <cell r="NW32">
            <v>0</v>
          </cell>
          <cell r="NX32">
            <v>0</v>
          </cell>
          <cell r="NY32">
            <v>0</v>
          </cell>
          <cell r="NZ32">
            <v>0</v>
          </cell>
          <cell r="OA32">
            <v>0</v>
          </cell>
          <cell r="OB32">
            <v>0</v>
          </cell>
          <cell r="OC32">
            <v>0</v>
          </cell>
          <cell r="OD32">
            <v>0</v>
          </cell>
          <cell r="OE32">
            <v>0</v>
          </cell>
          <cell r="OF32">
            <v>0</v>
          </cell>
          <cell r="OG32">
            <v>0</v>
          </cell>
          <cell r="OH32">
            <v>0</v>
          </cell>
          <cell r="OI32">
            <v>0</v>
          </cell>
          <cell r="OJ32">
            <v>0</v>
          </cell>
          <cell r="OK32">
            <v>0</v>
          </cell>
          <cell r="OL32">
            <v>0</v>
          </cell>
          <cell r="OM32">
            <v>0</v>
          </cell>
          <cell r="ON32">
            <v>0</v>
          </cell>
          <cell r="OO32">
            <v>0</v>
          </cell>
          <cell r="OP32">
            <v>0</v>
          </cell>
          <cell r="OQ32">
            <v>0</v>
          </cell>
          <cell r="OR32">
            <v>0</v>
          </cell>
          <cell r="OS32">
            <v>0</v>
          </cell>
          <cell r="OT32">
            <v>0</v>
          </cell>
          <cell r="OU32">
            <v>0</v>
          </cell>
          <cell r="OV32">
            <v>0</v>
          </cell>
          <cell r="OW32">
            <v>0</v>
          </cell>
          <cell r="OX32">
            <v>0</v>
          </cell>
          <cell r="OY32">
            <v>0</v>
          </cell>
          <cell r="OZ32">
            <v>0</v>
          </cell>
          <cell r="PA32">
            <v>0</v>
          </cell>
          <cell r="PB32">
            <v>0</v>
          </cell>
          <cell r="PC32">
            <v>0</v>
          </cell>
          <cell r="PD32">
            <v>0</v>
          </cell>
          <cell r="PE32">
            <v>0</v>
          </cell>
          <cell r="PF32">
            <v>0</v>
          </cell>
          <cell r="PG32">
            <v>0</v>
          </cell>
          <cell r="PH32">
            <v>0</v>
          </cell>
          <cell r="PI32">
            <v>0</v>
          </cell>
          <cell r="PJ32">
            <v>0</v>
          </cell>
          <cell r="PK32">
            <v>0</v>
          </cell>
          <cell r="PL32">
            <v>0</v>
          </cell>
          <cell r="PM32">
            <v>0</v>
          </cell>
          <cell r="PN32">
            <v>0</v>
          </cell>
          <cell r="PO32">
            <v>0</v>
          </cell>
          <cell r="PP32">
            <v>0</v>
          </cell>
          <cell r="PQ32">
            <v>0</v>
          </cell>
          <cell r="PR32">
            <v>0</v>
          </cell>
          <cell r="PS32">
            <v>0</v>
          </cell>
        </row>
        <row r="33"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0</v>
          </cell>
          <cell r="BV33">
            <v>0</v>
          </cell>
          <cell r="BW33">
            <v>0</v>
          </cell>
          <cell r="BX33">
            <v>0</v>
          </cell>
          <cell r="BY33">
            <v>0</v>
          </cell>
          <cell r="BZ33">
            <v>0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  <cell r="CF33">
            <v>0</v>
          </cell>
          <cell r="CG33">
            <v>0</v>
          </cell>
          <cell r="CH33">
            <v>0</v>
          </cell>
          <cell r="CI33">
            <v>0</v>
          </cell>
          <cell r="CJ33">
            <v>0</v>
          </cell>
          <cell r="CK33">
            <v>0</v>
          </cell>
          <cell r="CL33">
            <v>0</v>
          </cell>
          <cell r="CM33">
            <v>0</v>
          </cell>
          <cell r="CN33">
            <v>0</v>
          </cell>
          <cell r="CO33">
            <v>0</v>
          </cell>
          <cell r="CP33">
            <v>0</v>
          </cell>
          <cell r="CQ33">
            <v>0</v>
          </cell>
          <cell r="CR33">
            <v>0</v>
          </cell>
          <cell r="CS33">
            <v>0</v>
          </cell>
          <cell r="CT33">
            <v>0</v>
          </cell>
          <cell r="CU33">
            <v>0</v>
          </cell>
          <cell r="CV33">
            <v>0</v>
          </cell>
          <cell r="CW33">
            <v>0</v>
          </cell>
          <cell r="CX33">
            <v>0</v>
          </cell>
          <cell r="CY33">
            <v>0</v>
          </cell>
          <cell r="CZ33">
            <v>0</v>
          </cell>
          <cell r="DA33">
            <v>0</v>
          </cell>
          <cell r="DB33">
            <v>0</v>
          </cell>
          <cell r="DC33">
            <v>0</v>
          </cell>
          <cell r="DD33">
            <v>0</v>
          </cell>
          <cell r="DE33">
            <v>0</v>
          </cell>
          <cell r="DF33">
            <v>0</v>
          </cell>
          <cell r="DG33">
            <v>0</v>
          </cell>
          <cell r="DH33">
            <v>0</v>
          </cell>
          <cell r="DI33">
            <v>0</v>
          </cell>
          <cell r="DJ33">
            <v>0</v>
          </cell>
          <cell r="DK33">
            <v>0</v>
          </cell>
          <cell r="DL33">
            <v>0</v>
          </cell>
          <cell r="DM33">
            <v>0</v>
          </cell>
          <cell r="DN33">
            <v>0</v>
          </cell>
          <cell r="DO33">
            <v>0</v>
          </cell>
          <cell r="DP33">
            <v>0</v>
          </cell>
          <cell r="DQ33">
            <v>0</v>
          </cell>
          <cell r="DR33">
            <v>0</v>
          </cell>
          <cell r="DS33">
            <v>0</v>
          </cell>
          <cell r="DT33">
            <v>0</v>
          </cell>
          <cell r="DU33">
            <v>0</v>
          </cell>
          <cell r="DV33">
            <v>0</v>
          </cell>
          <cell r="DW33">
            <v>0</v>
          </cell>
          <cell r="DX33">
            <v>0</v>
          </cell>
          <cell r="DY33">
            <v>0</v>
          </cell>
          <cell r="DZ33">
            <v>0</v>
          </cell>
          <cell r="EA33">
            <v>0</v>
          </cell>
          <cell r="EB33">
            <v>0</v>
          </cell>
          <cell r="EC33">
            <v>0</v>
          </cell>
          <cell r="ED33">
            <v>0</v>
          </cell>
          <cell r="EE33">
            <v>0</v>
          </cell>
          <cell r="EF33">
            <v>0</v>
          </cell>
          <cell r="EG33">
            <v>0</v>
          </cell>
          <cell r="EH33">
            <v>0</v>
          </cell>
          <cell r="EI33">
            <v>0</v>
          </cell>
          <cell r="EJ33">
            <v>0</v>
          </cell>
          <cell r="EK33">
            <v>0</v>
          </cell>
          <cell r="EL33">
            <v>0</v>
          </cell>
          <cell r="EM33">
            <v>0</v>
          </cell>
          <cell r="EN33">
            <v>0</v>
          </cell>
          <cell r="EO33">
            <v>0</v>
          </cell>
          <cell r="EP33">
            <v>0</v>
          </cell>
          <cell r="EQ33">
            <v>0</v>
          </cell>
          <cell r="ER33">
            <v>0</v>
          </cell>
          <cell r="ES33">
            <v>0</v>
          </cell>
          <cell r="ET33">
            <v>0</v>
          </cell>
          <cell r="EU33">
            <v>0</v>
          </cell>
          <cell r="EV33">
            <v>0</v>
          </cell>
          <cell r="EW33">
            <v>0</v>
          </cell>
          <cell r="EX33">
            <v>0</v>
          </cell>
          <cell r="EY33">
            <v>0</v>
          </cell>
          <cell r="EZ33">
            <v>0</v>
          </cell>
          <cell r="FA33">
            <v>0</v>
          </cell>
          <cell r="FB33">
            <v>0</v>
          </cell>
          <cell r="FC33">
            <v>0</v>
          </cell>
          <cell r="FD33">
            <v>0</v>
          </cell>
          <cell r="FE33">
            <v>0</v>
          </cell>
          <cell r="FF33">
            <v>0</v>
          </cell>
          <cell r="FG33">
            <v>0</v>
          </cell>
          <cell r="FH33">
            <v>0</v>
          </cell>
          <cell r="FI33">
            <v>0</v>
          </cell>
          <cell r="FJ33">
            <v>0</v>
          </cell>
          <cell r="FK33">
            <v>0</v>
          </cell>
          <cell r="FL33">
            <v>0</v>
          </cell>
          <cell r="FM33">
            <v>0</v>
          </cell>
          <cell r="FN33">
            <v>0</v>
          </cell>
          <cell r="FO33">
            <v>0</v>
          </cell>
          <cell r="FP33">
            <v>0</v>
          </cell>
          <cell r="FQ33">
            <v>0</v>
          </cell>
          <cell r="FR33">
            <v>0</v>
          </cell>
          <cell r="FS33">
            <v>0</v>
          </cell>
          <cell r="FT33">
            <v>0</v>
          </cell>
          <cell r="FU33">
            <v>0</v>
          </cell>
          <cell r="FV33">
            <v>0</v>
          </cell>
          <cell r="FW33">
            <v>0</v>
          </cell>
          <cell r="FX33">
            <v>0</v>
          </cell>
          <cell r="FY33">
            <v>0</v>
          </cell>
          <cell r="FZ33">
            <v>0</v>
          </cell>
          <cell r="GA33">
            <v>0</v>
          </cell>
          <cell r="GB33">
            <v>0</v>
          </cell>
          <cell r="GC33">
            <v>0</v>
          </cell>
          <cell r="GD33">
            <v>0</v>
          </cell>
          <cell r="GE33">
            <v>0</v>
          </cell>
          <cell r="GF33">
            <v>0</v>
          </cell>
          <cell r="GG33">
            <v>0</v>
          </cell>
          <cell r="GH33">
            <v>0</v>
          </cell>
          <cell r="GI33">
            <v>0</v>
          </cell>
          <cell r="GJ33">
            <v>0</v>
          </cell>
          <cell r="GK33">
            <v>0</v>
          </cell>
          <cell r="GL33">
            <v>0</v>
          </cell>
          <cell r="GM33">
            <v>0</v>
          </cell>
          <cell r="GN33">
            <v>0</v>
          </cell>
          <cell r="GO33">
            <v>0</v>
          </cell>
          <cell r="GP33">
            <v>0</v>
          </cell>
          <cell r="GQ33">
            <v>0</v>
          </cell>
          <cell r="GR33">
            <v>0</v>
          </cell>
          <cell r="GS33">
            <v>0</v>
          </cell>
          <cell r="GT33">
            <v>0</v>
          </cell>
          <cell r="GU33">
            <v>0</v>
          </cell>
          <cell r="GV33">
            <v>0</v>
          </cell>
          <cell r="GW33">
            <v>0</v>
          </cell>
          <cell r="GX33">
            <v>0</v>
          </cell>
          <cell r="GY33">
            <v>0</v>
          </cell>
          <cell r="GZ33">
            <v>0</v>
          </cell>
          <cell r="HA33">
            <v>0</v>
          </cell>
          <cell r="HB33">
            <v>0</v>
          </cell>
          <cell r="HC33">
            <v>0</v>
          </cell>
          <cell r="HD33">
            <v>0</v>
          </cell>
          <cell r="HE33">
            <v>0</v>
          </cell>
          <cell r="HF33">
            <v>0</v>
          </cell>
          <cell r="HG33">
            <v>0</v>
          </cell>
          <cell r="HH33">
            <v>0</v>
          </cell>
          <cell r="HI33">
            <v>0</v>
          </cell>
          <cell r="HJ33">
            <v>0</v>
          </cell>
          <cell r="HK33">
            <v>0</v>
          </cell>
          <cell r="HL33">
            <v>0</v>
          </cell>
          <cell r="HM33">
            <v>0</v>
          </cell>
          <cell r="HN33">
            <v>0</v>
          </cell>
          <cell r="HO33">
            <v>0</v>
          </cell>
          <cell r="HP33">
            <v>0</v>
          </cell>
          <cell r="HQ33">
            <v>0</v>
          </cell>
          <cell r="HR33">
            <v>0</v>
          </cell>
          <cell r="HS33">
            <v>0</v>
          </cell>
          <cell r="HT33">
            <v>0</v>
          </cell>
          <cell r="HU33">
            <v>0</v>
          </cell>
          <cell r="HV33">
            <v>0</v>
          </cell>
          <cell r="HW33">
            <v>0</v>
          </cell>
          <cell r="HX33">
            <v>0</v>
          </cell>
          <cell r="HY33">
            <v>0</v>
          </cell>
          <cell r="HZ33">
            <v>0</v>
          </cell>
          <cell r="IA33">
            <v>0</v>
          </cell>
          <cell r="IB33">
            <v>0</v>
          </cell>
          <cell r="IC33">
            <v>0</v>
          </cell>
          <cell r="ID33">
            <v>0</v>
          </cell>
          <cell r="IE33">
            <v>0</v>
          </cell>
          <cell r="IF33">
            <v>0</v>
          </cell>
          <cell r="IG33">
            <v>0</v>
          </cell>
          <cell r="IH33">
            <v>0</v>
          </cell>
          <cell r="II33">
            <v>0</v>
          </cell>
          <cell r="IJ33">
            <v>0</v>
          </cell>
          <cell r="IK33">
            <v>0</v>
          </cell>
          <cell r="IL33">
            <v>0</v>
          </cell>
          <cell r="IM33">
            <v>0</v>
          </cell>
          <cell r="IN33">
            <v>0</v>
          </cell>
          <cell r="IO33">
            <v>0</v>
          </cell>
          <cell r="IP33">
            <v>0</v>
          </cell>
          <cell r="IQ33">
            <v>0</v>
          </cell>
          <cell r="IR33">
            <v>0</v>
          </cell>
          <cell r="IS33">
            <v>0</v>
          </cell>
          <cell r="IT33">
            <v>0</v>
          </cell>
          <cell r="IU33">
            <v>0</v>
          </cell>
          <cell r="IV33">
            <v>0</v>
          </cell>
          <cell r="IW33">
            <v>0</v>
          </cell>
          <cell r="IX33">
            <v>0</v>
          </cell>
          <cell r="IY33">
            <v>0</v>
          </cell>
          <cell r="IZ33">
            <v>0</v>
          </cell>
          <cell r="JA33">
            <v>0</v>
          </cell>
          <cell r="JB33">
            <v>0</v>
          </cell>
          <cell r="JC33">
            <v>0</v>
          </cell>
          <cell r="JD33">
            <v>0</v>
          </cell>
          <cell r="JE33">
            <v>0</v>
          </cell>
          <cell r="JF33">
            <v>0</v>
          </cell>
          <cell r="JG33">
            <v>0</v>
          </cell>
          <cell r="JH33">
            <v>0</v>
          </cell>
          <cell r="JI33">
            <v>0</v>
          </cell>
          <cell r="JJ33">
            <v>0</v>
          </cell>
          <cell r="JK33">
            <v>0</v>
          </cell>
          <cell r="JL33">
            <v>0</v>
          </cell>
          <cell r="JM33">
            <v>0</v>
          </cell>
          <cell r="JN33">
            <v>0</v>
          </cell>
          <cell r="JO33">
            <v>0</v>
          </cell>
          <cell r="JP33">
            <v>0</v>
          </cell>
          <cell r="JQ33">
            <v>0</v>
          </cell>
          <cell r="JR33">
            <v>0</v>
          </cell>
          <cell r="JS33">
            <v>0</v>
          </cell>
          <cell r="JT33">
            <v>0</v>
          </cell>
          <cell r="JU33">
            <v>0</v>
          </cell>
          <cell r="JV33">
            <v>0</v>
          </cell>
          <cell r="JW33">
            <v>0</v>
          </cell>
          <cell r="JX33">
            <v>0</v>
          </cell>
          <cell r="JY33">
            <v>0</v>
          </cell>
          <cell r="JZ33">
            <v>0</v>
          </cell>
          <cell r="KA33">
            <v>0</v>
          </cell>
          <cell r="KB33">
            <v>0</v>
          </cell>
          <cell r="KC33">
            <v>0</v>
          </cell>
          <cell r="KD33">
            <v>0</v>
          </cell>
          <cell r="KE33">
            <v>0</v>
          </cell>
          <cell r="KF33">
            <v>0</v>
          </cell>
          <cell r="KG33">
            <v>0</v>
          </cell>
          <cell r="KH33">
            <v>0</v>
          </cell>
          <cell r="KI33">
            <v>0</v>
          </cell>
          <cell r="KJ33">
            <v>0</v>
          </cell>
          <cell r="KK33">
            <v>0</v>
          </cell>
          <cell r="KL33">
            <v>0</v>
          </cell>
          <cell r="KM33">
            <v>0</v>
          </cell>
          <cell r="KN33">
            <v>0</v>
          </cell>
          <cell r="KO33">
            <v>0</v>
          </cell>
          <cell r="KP33">
            <v>0</v>
          </cell>
          <cell r="KQ33">
            <v>0</v>
          </cell>
          <cell r="KR33">
            <v>0</v>
          </cell>
          <cell r="KS33">
            <v>0</v>
          </cell>
          <cell r="KT33">
            <v>0</v>
          </cell>
          <cell r="KU33">
            <v>0</v>
          </cell>
          <cell r="KV33">
            <v>0</v>
          </cell>
          <cell r="KW33">
            <v>0</v>
          </cell>
          <cell r="KX33">
            <v>0</v>
          </cell>
          <cell r="KY33">
            <v>0</v>
          </cell>
          <cell r="KZ33">
            <v>0</v>
          </cell>
          <cell r="LA33">
            <v>0</v>
          </cell>
          <cell r="LB33">
            <v>0</v>
          </cell>
          <cell r="LC33">
            <v>0</v>
          </cell>
          <cell r="LD33">
            <v>0</v>
          </cell>
          <cell r="LE33">
            <v>0</v>
          </cell>
          <cell r="LF33">
            <v>0</v>
          </cell>
          <cell r="LG33">
            <v>0</v>
          </cell>
          <cell r="LH33">
            <v>0</v>
          </cell>
          <cell r="LI33">
            <v>0</v>
          </cell>
          <cell r="LJ33">
            <v>0</v>
          </cell>
          <cell r="LK33">
            <v>0</v>
          </cell>
          <cell r="LL33">
            <v>0</v>
          </cell>
          <cell r="LM33">
            <v>0</v>
          </cell>
          <cell r="LN33">
            <v>0</v>
          </cell>
          <cell r="LO33">
            <v>0</v>
          </cell>
          <cell r="LP33">
            <v>0</v>
          </cell>
          <cell r="LQ33">
            <v>0</v>
          </cell>
          <cell r="LR33">
            <v>0</v>
          </cell>
          <cell r="LS33">
            <v>0</v>
          </cell>
          <cell r="LT33">
            <v>0</v>
          </cell>
          <cell r="LU33">
            <v>0</v>
          </cell>
          <cell r="LV33">
            <v>0</v>
          </cell>
          <cell r="LW33">
            <v>0</v>
          </cell>
          <cell r="LX33">
            <v>0</v>
          </cell>
          <cell r="LY33">
            <v>0</v>
          </cell>
          <cell r="LZ33">
            <v>0</v>
          </cell>
          <cell r="MA33">
            <v>0</v>
          </cell>
          <cell r="MB33">
            <v>0</v>
          </cell>
          <cell r="MC33">
            <v>0</v>
          </cell>
          <cell r="MD33">
            <v>0</v>
          </cell>
          <cell r="ME33">
            <v>0</v>
          </cell>
          <cell r="MF33">
            <v>0</v>
          </cell>
          <cell r="MG33">
            <v>0</v>
          </cell>
          <cell r="MH33">
            <v>0</v>
          </cell>
          <cell r="MI33">
            <v>0</v>
          </cell>
          <cell r="MJ33">
            <v>0</v>
          </cell>
          <cell r="MK33">
            <v>0</v>
          </cell>
          <cell r="ML33">
            <v>0</v>
          </cell>
          <cell r="MM33">
            <v>0</v>
          </cell>
          <cell r="MN33">
            <v>0</v>
          </cell>
          <cell r="MO33">
            <v>0</v>
          </cell>
          <cell r="MP33">
            <v>0</v>
          </cell>
          <cell r="MQ33">
            <v>0</v>
          </cell>
          <cell r="MR33">
            <v>0</v>
          </cell>
          <cell r="MS33">
            <v>0</v>
          </cell>
          <cell r="MT33">
            <v>0</v>
          </cell>
          <cell r="MU33">
            <v>0</v>
          </cell>
          <cell r="MV33">
            <v>0</v>
          </cell>
          <cell r="MW33">
            <v>0</v>
          </cell>
          <cell r="MX33">
            <v>0</v>
          </cell>
          <cell r="MY33">
            <v>0</v>
          </cell>
          <cell r="MZ33">
            <v>0</v>
          </cell>
          <cell r="NA33">
            <v>0</v>
          </cell>
          <cell r="NB33">
            <v>0</v>
          </cell>
          <cell r="NC33">
            <v>0</v>
          </cell>
          <cell r="ND33">
            <v>0</v>
          </cell>
          <cell r="NE33">
            <v>0</v>
          </cell>
          <cell r="NF33">
            <v>0</v>
          </cell>
          <cell r="NG33">
            <v>0</v>
          </cell>
          <cell r="NH33">
            <v>0</v>
          </cell>
          <cell r="NI33">
            <v>0</v>
          </cell>
          <cell r="NJ33">
            <v>0</v>
          </cell>
          <cell r="NK33">
            <v>0</v>
          </cell>
          <cell r="NL33">
            <v>0</v>
          </cell>
          <cell r="NM33">
            <v>0</v>
          </cell>
          <cell r="NN33">
            <v>0</v>
          </cell>
          <cell r="NO33">
            <v>0</v>
          </cell>
          <cell r="NP33">
            <v>0</v>
          </cell>
          <cell r="NQ33">
            <v>0</v>
          </cell>
          <cell r="NR33">
            <v>0</v>
          </cell>
          <cell r="NS33">
            <v>0</v>
          </cell>
          <cell r="NT33">
            <v>0</v>
          </cell>
          <cell r="NU33">
            <v>0</v>
          </cell>
          <cell r="NV33">
            <v>0</v>
          </cell>
          <cell r="NW33">
            <v>0</v>
          </cell>
          <cell r="NX33">
            <v>0</v>
          </cell>
          <cell r="NY33">
            <v>0</v>
          </cell>
          <cell r="NZ33">
            <v>0</v>
          </cell>
          <cell r="OA33">
            <v>0</v>
          </cell>
          <cell r="OB33">
            <v>0</v>
          </cell>
          <cell r="OC33">
            <v>0</v>
          </cell>
          <cell r="OD33">
            <v>0</v>
          </cell>
          <cell r="OE33">
            <v>0</v>
          </cell>
          <cell r="OF33">
            <v>0</v>
          </cell>
          <cell r="OG33">
            <v>0</v>
          </cell>
          <cell r="OH33">
            <v>0</v>
          </cell>
          <cell r="OI33">
            <v>0</v>
          </cell>
          <cell r="OJ33">
            <v>0</v>
          </cell>
          <cell r="OK33">
            <v>0</v>
          </cell>
          <cell r="OL33">
            <v>0</v>
          </cell>
          <cell r="OM33">
            <v>0</v>
          </cell>
          <cell r="ON33">
            <v>0</v>
          </cell>
          <cell r="OO33">
            <v>0</v>
          </cell>
          <cell r="OP33">
            <v>0</v>
          </cell>
          <cell r="OQ33">
            <v>0</v>
          </cell>
          <cell r="OR33">
            <v>0</v>
          </cell>
          <cell r="OS33">
            <v>0</v>
          </cell>
          <cell r="OT33">
            <v>0</v>
          </cell>
          <cell r="OU33">
            <v>0</v>
          </cell>
          <cell r="OV33">
            <v>0</v>
          </cell>
          <cell r="OW33">
            <v>0</v>
          </cell>
          <cell r="OX33">
            <v>0</v>
          </cell>
          <cell r="OY33">
            <v>0</v>
          </cell>
          <cell r="OZ33">
            <v>0</v>
          </cell>
          <cell r="PA33">
            <v>0</v>
          </cell>
          <cell r="PB33">
            <v>0</v>
          </cell>
          <cell r="PC33">
            <v>0</v>
          </cell>
          <cell r="PD33">
            <v>0</v>
          </cell>
          <cell r="PE33">
            <v>0</v>
          </cell>
          <cell r="PF33">
            <v>0</v>
          </cell>
          <cell r="PG33">
            <v>0</v>
          </cell>
          <cell r="PH33">
            <v>0</v>
          </cell>
          <cell r="PI33">
            <v>0</v>
          </cell>
          <cell r="PJ33">
            <v>0</v>
          </cell>
          <cell r="PK33">
            <v>0</v>
          </cell>
          <cell r="PL33">
            <v>0</v>
          </cell>
          <cell r="PM33">
            <v>0</v>
          </cell>
          <cell r="PN33">
            <v>0</v>
          </cell>
          <cell r="PO33">
            <v>0</v>
          </cell>
          <cell r="PP33">
            <v>0</v>
          </cell>
          <cell r="PQ33">
            <v>0</v>
          </cell>
          <cell r="PR33">
            <v>0</v>
          </cell>
          <cell r="PS33">
            <v>0</v>
          </cell>
        </row>
        <row r="34"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  <cell r="CF34">
            <v>0</v>
          </cell>
          <cell r="CG34">
            <v>0</v>
          </cell>
          <cell r="CH34">
            <v>0</v>
          </cell>
          <cell r="CI34">
            <v>0</v>
          </cell>
          <cell r="CJ34">
            <v>0</v>
          </cell>
          <cell r="CK34">
            <v>0</v>
          </cell>
          <cell r="CL34">
            <v>0</v>
          </cell>
          <cell r="CM34">
            <v>0</v>
          </cell>
          <cell r="CN34">
            <v>0</v>
          </cell>
          <cell r="CO34">
            <v>0</v>
          </cell>
          <cell r="CP34">
            <v>0</v>
          </cell>
          <cell r="CQ34">
            <v>0</v>
          </cell>
          <cell r="CR34">
            <v>0</v>
          </cell>
          <cell r="CS34">
            <v>0</v>
          </cell>
          <cell r="CT34">
            <v>0</v>
          </cell>
          <cell r="CU34">
            <v>0</v>
          </cell>
          <cell r="CV34">
            <v>0</v>
          </cell>
          <cell r="CW34">
            <v>0</v>
          </cell>
          <cell r="CX34">
            <v>0</v>
          </cell>
          <cell r="CY34">
            <v>0</v>
          </cell>
          <cell r="CZ34">
            <v>0</v>
          </cell>
          <cell r="DA34">
            <v>0</v>
          </cell>
          <cell r="DB34">
            <v>0</v>
          </cell>
          <cell r="DC34">
            <v>0</v>
          </cell>
          <cell r="DD34">
            <v>0</v>
          </cell>
          <cell r="DE34">
            <v>0</v>
          </cell>
          <cell r="DF34">
            <v>0</v>
          </cell>
          <cell r="DG34">
            <v>0</v>
          </cell>
          <cell r="DH34">
            <v>0</v>
          </cell>
          <cell r="DI34">
            <v>0</v>
          </cell>
          <cell r="DJ34">
            <v>0</v>
          </cell>
          <cell r="DK34">
            <v>0</v>
          </cell>
          <cell r="DL34">
            <v>0</v>
          </cell>
          <cell r="DM34">
            <v>0</v>
          </cell>
          <cell r="DN34">
            <v>0</v>
          </cell>
          <cell r="DO34">
            <v>0</v>
          </cell>
          <cell r="DP34">
            <v>0</v>
          </cell>
          <cell r="DQ34">
            <v>0</v>
          </cell>
          <cell r="DR34">
            <v>0</v>
          </cell>
          <cell r="DS34">
            <v>0</v>
          </cell>
          <cell r="DT34">
            <v>0</v>
          </cell>
          <cell r="DU34">
            <v>0</v>
          </cell>
          <cell r="DV34">
            <v>0</v>
          </cell>
          <cell r="DW34">
            <v>0</v>
          </cell>
          <cell r="DX34">
            <v>0</v>
          </cell>
          <cell r="DY34">
            <v>0</v>
          </cell>
          <cell r="DZ34">
            <v>0</v>
          </cell>
          <cell r="EA34">
            <v>0</v>
          </cell>
          <cell r="EB34">
            <v>0</v>
          </cell>
          <cell r="EC34">
            <v>0</v>
          </cell>
          <cell r="ED34">
            <v>0</v>
          </cell>
          <cell r="EE34">
            <v>0</v>
          </cell>
          <cell r="EF34">
            <v>0</v>
          </cell>
          <cell r="EG34">
            <v>0</v>
          </cell>
          <cell r="EH34">
            <v>0</v>
          </cell>
          <cell r="EI34">
            <v>0</v>
          </cell>
          <cell r="EJ34">
            <v>0</v>
          </cell>
          <cell r="EK34">
            <v>0</v>
          </cell>
          <cell r="EL34">
            <v>0</v>
          </cell>
          <cell r="EM34">
            <v>0</v>
          </cell>
          <cell r="EN34">
            <v>0</v>
          </cell>
          <cell r="EO34">
            <v>0</v>
          </cell>
          <cell r="EP34">
            <v>0</v>
          </cell>
          <cell r="EQ34">
            <v>0</v>
          </cell>
          <cell r="ER34">
            <v>0</v>
          </cell>
          <cell r="ES34">
            <v>0</v>
          </cell>
          <cell r="ET34">
            <v>0</v>
          </cell>
          <cell r="EU34">
            <v>0</v>
          </cell>
          <cell r="EV34">
            <v>0</v>
          </cell>
          <cell r="EW34">
            <v>0</v>
          </cell>
          <cell r="EX34">
            <v>0</v>
          </cell>
          <cell r="EY34">
            <v>0</v>
          </cell>
          <cell r="EZ34">
            <v>0</v>
          </cell>
          <cell r="FA34">
            <v>0</v>
          </cell>
          <cell r="FB34">
            <v>0</v>
          </cell>
          <cell r="FC34">
            <v>0</v>
          </cell>
          <cell r="FD34">
            <v>0</v>
          </cell>
          <cell r="FE34">
            <v>0</v>
          </cell>
          <cell r="FF34">
            <v>0</v>
          </cell>
          <cell r="FG34">
            <v>0</v>
          </cell>
          <cell r="FH34">
            <v>0</v>
          </cell>
          <cell r="FI34">
            <v>0</v>
          </cell>
          <cell r="FJ34">
            <v>0</v>
          </cell>
          <cell r="FK34">
            <v>0</v>
          </cell>
          <cell r="FL34">
            <v>0</v>
          </cell>
          <cell r="FM34">
            <v>0</v>
          </cell>
          <cell r="FN34">
            <v>0</v>
          </cell>
          <cell r="FO34">
            <v>0</v>
          </cell>
          <cell r="FP34">
            <v>0</v>
          </cell>
          <cell r="FQ34">
            <v>0</v>
          </cell>
          <cell r="FR34">
            <v>0</v>
          </cell>
          <cell r="FS34">
            <v>0</v>
          </cell>
          <cell r="FT34">
            <v>0</v>
          </cell>
          <cell r="FU34">
            <v>0</v>
          </cell>
          <cell r="FV34">
            <v>0</v>
          </cell>
          <cell r="FW34">
            <v>0</v>
          </cell>
          <cell r="FX34">
            <v>0</v>
          </cell>
          <cell r="FY34">
            <v>0</v>
          </cell>
          <cell r="FZ34">
            <v>0</v>
          </cell>
          <cell r="GA34">
            <v>0</v>
          </cell>
          <cell r="GB34">
            <v>0</v>
          </cell>
          <cell r="GC34">
            <v>0</v>
          </cell>
          <cell r="GD34">
            <v>0</v>
          </cell>
          <cell r="GE34">
            <v>0</v>
          </cell>
          <cell r="GF34">
            <v>0</v>
          </cell>
          <cell r="GG34">
            <v>0</v>
          </cell>
          <cell r="GH34">
            <v>0</v>
          </cell>
          <cell r="GI34">
            <v>0</v>
          </cell>
          <cell r="GJ34">
            <v>0</v>
          </cell>
          <cell r="GK34">
            <v>0</v>
          </cell>
          <cell r="GL34">
            <v>0</v>
          </cell>
          <cell r="GM34">
            <v>0</v>
          </cell>
          <cell r="GN34">
            <v>0</v>
          </cell>
          <cell r="GO34">
            <v>0</v>
          </cell>
          <cell r="GP34">
            <v>0</v>
          </cell>
          <cell r="GQ34">
            <v>0</v>
          </cell>
          <cell r="GR34">
            <v>0</v>
          </cell>
          <cell r="GS34">
            <v>0</v>
          </cell>
          <cell r="GT34">
            <v>0</v>
          </cell>
          <cell r="GU34">
            <v>0</v>
          </cell>
          <cell r="GV34">
            <v>0</v>
          </cell>
          <cell r="GW34">
            <v>0</v>
          </cell>
          <cell r="GX34">
            <v>0</v>
          </cell>
          <cell r="GY34">
            <v>0</v>
          </cell>
          <cell r="GZ34">
            <v>0</v>
          </cell>
          <cell r="HA34">
            <v>0</v>
          </cell>
          <cell r="HB34">
            <v>0</v>
          </cell>
          <cell r="HC34">
            <v>0</v>
          </cell>
          <cell r="HD34">
            <v>0</v>
          </cell>
          <cell r="HE34">
            <v>0</v>
          </cell>
          <cell r="HF34">
            <v>0</v>
          </cell>
          <cell r="HG34">
            <v>0</v>
          </cell>
          <cell r="HH34">
            <v>0</v>
          </cell>
          <cell r="HI34">
            <v>0</v>
          </cell>
          <cell r="HJ34">
            <v>0</v>
          </cell>
          <cell r="HK34">
            <v>0</v>
          </cell>
          <cell r="HL34">
            <v>0</v>
          </cell>
          <cell r="HM34">
            <v>0</v>
          </cell>
          <cell r="HN34">
            <v>0</v>
          </cell>
          <cell r="HO34">
            <v>0</v>
          </cell>
          <cell r="HP34">
            <v>0</v>
          </cell>
          <cell r="HQ34">
            <v>0</v>
          </cell>
          <cell r="HR34">
            <v>0</v>
          </cell>
          <cell r="HS34">
            <v>0</v>
          </cell>
          <cell r="HT34">
            <v>0</v>
          </cell>
          <cell r="HU34">
            <v>0</v>
          </cell>
          <cell r="HV34">
            <v>0</v>
          </cell>
          <cell r="HW34">
            <v>0</v>
          </cell>
          <cell r="HX34">
            <v>0</v>
          </cell>
          <cell r="HY34">
            <v>0</v>
          </cell>
          <cell r="HZ34">
            <v>0</v>
          </cell>
          <cell r="IA34">
            <v>0</v>
          </cell>
          <cell r="IB34">
            <v>0</v>
          </cell>
          <cell r="IC34">
            <v>0</v>
          </cell>
          <cell r="ID34">
            <v>0</v>
          </cell>
          <cell r="IE34">
            <v>0</v>
          </cell>
          <cell r="IF34">
            <v>0</v>
          </cell>
          <cell r="IG34">
            <v>0</v>
          </cell>
          <cell r="IH34">
            <v>0</v>
          </cell>
          <cell r="II34">
            <v>0</v>
          </cell>
          <cell r="IJ34">
            <v>0</v>
          </cell>
          <cell r="IK34">
            <v>0</v>
          </cell>
          <cell r="IL34">
            <v>0</v>
          </cell>
          <cell r="IM34">
            <v>0</v>
          </cell>
          <cell r="IN34">
            <v>0</v>
          </cell>
          <cell r="IO34">
            <v>0</v>
          </cell>
          <cell r="IP34">
            <v>0</v>
          </cell>
          <cell r="IQ34">
            <v>0</v>
          </cell>
          <cell r="IR34">
            <v>0</v>
          </cell>
          <cell r="IS34">
            <v>0</v>
          </cell>
          <cell r="IT34">
            <v>0</v>
          </cell>
          <cell r="IU34">
            <v>0</v>
          </cell>
          <cell r="IV34">
            <v>0</v>
          </cell>
          <cell r="IW34">
            <v>0</v>
          </cell>
          <cell r="IX34">
            <v>0</v>
          </cell>
          <cell r="IY34">
            <v>0</v>
          </cell>
          <cell r="IZ34">
            <v>0</v>
          </cell>
          <cell r="JA34">
            <v>0</v>
          </cell>
          <cell r="JB34">
            <v>0</v>
          </cell>
          <cell r="JC34">
            <v>0</v>
          </cell>
          <cell r="JD34">
            <v>0</v>
          </cell>
          <cell r="JE34">
            <v>0</v>
          </cell>
          <cell r="JF34">
            <v>0</v>
          </cell>
          <cell r="JG34">
            <v>0</v>
          </cell>
          <cell r="JH34">
            <v>0</v>
          </cell>
          <cell r="JI34">
            <v>0</v>
          </cell>
          <cell r="JJ34">
            <v>0</v>
          </cell>
          <cell r="JK34">
            <v>0</v>
          </cell>
          <cell r="JL34">
            <v>0</v>
          </cell>
          <cell r="JM34">
            <v>0</v>
          </cell>
          <cell r="JN34">
            <v>0</v>
          </cell>
          <cell r="JO34">
            <v>0</v>
          </cell>
          <cell r="JP34">
            <v>0</v>
          </cell>
          <cell r="JQ34">
            <v>0</v>
          </cell>
          <cell r="JR34">
            <v>0</v>
          </cell>
          <cell r="JS34">
            <v>0</v>
          </cell>
          <cell r="JT34">
            <v>0</v>
          </cell>
          <cell r="JU34">
            <v>0</v>
          </cell>
          <cell r="JV34">
            <v>0</v>
          </cell>
          <cell r="JW34">
            <v>0</v>
          </cell>
          <cell r="JX34">
            <v>0</v>
          </cell>
          <cell r="JY34">
            <v>0</v>
          </cell>
          <cell r="JZ34">
            <v>0</v>
          </cell>
          <cell r="KA34">
            <v>0</v>
          </cell>
          <cell r="KB34">
            <v>0</v>
          </cell>
          <cell r="KC34">
            <v>0</v>
          </cell>
          <cell r="KD34">
            <v>0</v>
          </cell>
          <cell r="KE34">
            <v>0</v>
          </cell>
          <cell r="KF34">
            <v>0</v>
          </cell>
          <cell r="KG34">
            <v>0</v>
          </cell>
          <cell r="KH34">
            <v>0</v>
          </cell>
          <cell r="KI34">
            <v>0</v>
          </cell>
          <cell r="KJ34">
            <v>0</v>
          </cell>
          <cell r="KK34">
            <v>0</v>
          </cell>
          <cell r="KL34">
            <v>0</v>
          </cell>
          <cell r="KM34">
            <v>0</v>
          </cell>
          <cell r="KN34">
            <v>0</v>
          </cell>
          <cell r="KO34">
            <v>0</v>
          </cell>
          <cell r="KP34">
            <v>0</v>
          </cell>
          <cell r="KQ34">
            <v>0</v>
          </cell>
          <cell r="KR34">
            <v>0</v>
          </cell>
          <cell r="KS34">
            <v>0</v>
          </cell>
          <cell r="KT34">
            <v>0</v>
          </cell>
          <cell r="KU34">
            <v>0</v>
          </cell>
          <cell r="KV34">
            <v>0</v>
          </cell>
          <cell r="KW34">
            <v>0</v>
          </cell>
          <cell r="KX34">
            <v>0</v>
          </cell>
          <cell r="KY34">
            <v>0</v>
          </cell>
          <cell r="KZ34">
            <v>0</v>
          </cell>
          <cell r="LA34">
            <v>0</v>
          </cell>
          <cell r="LB34">
            <v>0</v>
          </cell>
          <cell r="LC34">
            <v>0</v>
          </cell>
          <cell r="LD34">
            <v>0</v>
          </cell>
          <cell r="LE34">
            <v>0</v>
          </cell>
          <cell r="LF34">
            <v>0</v>
          </cell>
          <cell r="LG34">
            <v>0</v>
          </cell>
          <cell r="LH34">
            <v>0</v>
          </cell>
          <cell r="LI34">
            <v>0</v>
          </cell>
          <cell r="LJ34">
            <v>0</v>
          </cell>
          <cell r="LK34">
            <v>0</v>
          </cell>
          <cell r="LL34">
            <v>0</v>
          </cell>
          <cell r="LM34">
            <v>0</v>
          </cell>
          <cell r="LN34">
            <v>0</v>
          </cell>
          <cell r="LO34">
            <v>0</v>
          </cell>
          <cell r="LP34">
            <v>0</v>
          </cell>
          <cell r="LQ34">
            <v>0</v>
          </cell>
          <cell r="LR34">
            <v>0</v>
          </cell>
          <cell r="LS34">
            <v>0</v>
          </cell>
          <cell r="LT34">
            <v>0</v>
          </cell>
          <cell r="LU34">
            <v>0</v>
          </cell>
          <cell r="LV34">
            <v>0</v>
          </cell>
          <cell r="LW34">
            <v>0</v>
          </cell>
          <cell r="LX34">
            <v>0</v>
          </cell>
          <cell r="LY34">
            <v>0</v>
          </cell>
          <cell r="LZ34">
            <v>0</v>
          </cell>
          <cell r="MA34">
            <v>0</v>
          </cell>
          <cell r="MB34">
            <v>0</v>
          </cell>
          <cell r="MC34">
            <v>0</v>
          </cell>
          <cell r="MD34">
            <v>0</v>
          </cell>
          <cell r="ME34">
            <v>0</v>
          </cell>
          <cell r="MF34">
            <v>0</v>
          </cell>
          <cell r="MG34">
            <v>0</v>
          </cell>
          <cell r="MH34">
            <v>0</v>
          </cell>
          <cell r="MI34">
            <v>0</v>
          </cell>
          <cell r="MJ34">
            <v>0</v>
          </cell>
          <cell r="MK34">
            <v>0</v>
          </cell>
          <cell r="ML34">
            <v>0</v>
          </cell>
          <cell r="MM34">
            <v>0</v>
          </cell>
          <cell r="MN34">
            <v>0</v>
          </cell>
          <cell r="MO34">
            <v>0</v>
          </cell>
          <cell r="MP34">
            <v>0</v>
          </cell>
          <cell r="MQ34">
            <v>0</v>
          </cell>
          <cell r="MR34">
            <v>0</v>
          </cell>
          <cell r="MS34">
            <v>0</v>
          </cell>
          <cell r="MT34">
            <v>0</v>
          </cell>
          <cell r="MU34">
            <v>0</v>
          </cell>
          <cell r="MV34">
            <v>0</v>
          </cell>
          <cell r="MW34">
            <v>0</v>
          </cell>
          <cell r="MX34">
            <v>0</v>
          </cell>
          <cell r="MY34">
            <v>0</v>
          </cell>
          <cell r="MZ34">
            <v>0</v>
          </cell>
          <cell r="NA34">
            <v>0</v>
          </cell>
          <cell r="NB34">
            <v>0</v>
          </cell>
          <cell r="NC34">
            <v>0</v>
          </cell>
          <cell r="ND34">
            <v>0</v>
          </cell>
          <cell r="NE34">
            <v>0</v>
          </cell>
          <cell r="NF34">
            <v>0</v>
          </cell>
          <cell r="NG34">
            <v>0</v>
          </cell>
          <cell r="NH34">
            <v>0</v>
          </cell>
          <cell r="NI34">
            <v>0</v>
          </cell>
          <cell r="NJ34">
            <v>0</v>
          </cell>
          <cell r="NK34">
            <v>0</v>
          </cell>
          <cell r="NL34">
            <v>0</v>
          </cell>
          <cell r="NM34">
            <v>0</v>
          </cell>
          <cell r="NN34">
            <v>0</v>
          </cell>
          <cell r="NO34">
            <v>0</v>
          </cell>
          <cell r="NP34">
            <v>0</v>
          </cell>
          <cell r="NQ34">
            <v>0</v>
          </cell>
          <cell r="NR34">
            <v>0</v>
          </cell>
          <cell r="NS34">
            <v>0</v>
          </cell>
          <cell r="NT34">
            <v>0</v>
          </cell>
          <cell r="NU34">
            <v>0</v>
          </cell>
          <cell r="NV34">
            <v>0</v>
          </cell>
          <cell r="NW34">
            <v>0</v>
          </cell>
          <cell r="NX34">
            <v>0</v>
          </cell>
          <cell r="NY34">
            <v>0</v>
          </cell>
          <cell r="NZ34">
            <v>0</v>
          </cell>
          <cell r="OA34">
            <v>0</v>
          </cell>
          <cell r="OB34">
            <v>0</v>
          </cell>
          <cell r="OC34">
            <v>0</v>
          </cell>
          <cell r="OD34">
            <v>0</v>
          </cell>
          <cell r="OE34">
            <v>0</v>
          </cell>
          <cell r="OF34">
            <v>0</v>
          </cell>
          <cell r="OG34">
            <v>0</v>
          </cell>
          <cell r="OH34">
            <v>0</v>
          </cell>
          <cell r="OI34">
            <v>0</v>
          </cell>
          <cell r="OJ34">
            <v>0</v>
          </cell>
          <cell r="OK34">
            <v>0</v>
          </cell>
          <cell r="OL34">
            <v>0</v>
          </cell>
          <cell r="OM34">
            <v>0</v>
          </cell>
          <cell r="ON34">
            <v>0</v>
          </cell>
          <cell r="OO34">
            <v>0</v>
          </cell>
          <cell r="OP34">
            <v>0</v>
          </cell>
          <cell r="OQ34">
            <v>0</v>
          </cell>
          <cell r="OR34">
            <v>0</v>
          </cell>
          <cell r="OS34">
            <v>0</v>
          </cell>
          <cell r="OT34">
            <v>0</v>
          </cell>
          <cell r="OU34">
            <v>0</v>
          </cell>
          <cell r="OV34">
            <v>0</v>
          </cell>
          <cell r="OW34">
            <v>0</v>
          </cell>
          <cell r="OX34">
            <v>0</v>
          </cell>
          <cell r="OY34">
            <v>0</v>
          </cell>
          <cell r="OZ34">
            <v>0</v>
          </cell>
          <cell r="PA34">
            <v>0</v>
          </cell>
          <cell r="PB34">
            <v>0</v>
          </cell>
          <cell r="PC34">
            <v>0</v>
          </cell>
          <cell r="PD34">
            <v>0</v>
          </cell>
          <cell r="PE34">
            <v>0</v>
          </cell>
          <cell r="PF34">
            <v>0</v>
          </cell>
          <cell r="PG34">
            <v>0</v>
          </cell>
          <cell r="PH34">
            <v>0</v>
          </cell>
          <cell r="PI34">
            <v>0</v>
          </cell>
          <cell r="PJ34">
            <v>0</v>
          </cell>
          <cell r="PK34">
            <v>0</v>
          </cell>
          <cell r="PL34">
            <v>0</v>
          </cell>
          <cell r="PM34">
            <v>0</v>
          </cell>
          <cell r="PN34">
            <v>0</v>
          </cell>
          <cell r="PO34">
            <v>0</v>
          </cell>
          <cell r="PP34">
            <v>0</v>
          </cell>
          <cell r="PQ34">
            <v>0</v>
          </cell>
          <cell r="PR34">
            <v>0</v>
          </cell>
          <cell r="PS34">
            <v>0</v>
          </cell>
        </row>
        <row r="35"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0</v>
          </cell>
          <cell r="CL35">
            <v>0</v>
          </cell>
          <cell r="CM35">
            <v>0</v>
          </cell>
          <cell r="CN35">
            <v>0</v>
          </cell>
          <cell r="CO35">
            <v>0</v>
          </cell>
          <cell r="CP35">
            <v>0</v>
          </cell>
          <cell r="CQ35">
            <v>0</v>
          </cell>
          <cell r="CR35">
            <v>0</v>
          </cell>
          <cell r="CS35">
            <v>0</v>
          </cell>
          <cell r="CT35">
            <v>0</v>
          </cell>
          <cell r="CU35">
            <v>0</v>
          </cell>
          <cell r="CV35">
            <v>0</v>
          </cell>
          <cell r="CW35">
            <v>0</v>
          </cell>
          <cell r="CX35">
            <v>0</v>
          </cell>
          <cell r="CY35">
            <v>0</v>
          </cell>
          <cell r="CZ35">
            <v>0</v>
          </cell>
          <cell r="DA35">
            <v>0</v>
          </cell>
          <cell r="DB35">
            <v>0</v>
          </cell>
          <cell r="DC35">
            <v>0</v>
          </cell>
          <cell r="DD35">
            <v>0</v>
          </cell>
          <cell r="DE35">
            <v>0</v>
          </cell>
          <cell r="DF35">
            <v>0</v>
          </cell>
          <cell r="DG35">
            <v>0</v>
          </cell>
          <cell r="DH35">
            <v>0</v>
          </cell>
          <cell r="DI35">
            <v>0</v>
          </cell>
          <cell r="DJ35">
            <v>0</v>
          </cell>
          <cell r="DK35">
            <v>0</v>
          </cell>
          <cell r="DL35">
            <v>0</v>
          </cell>
          <cell r="DM35">
            <v>0</v>
          </cell>
          <cell r="DN35">
            <v>0</v>
          </cell>
          <cell r="DO35">
            <v>0</v>
          </cell>
          <cell r="DP35">
            <v>0</v>
          </cell>
          <cell r="DQ35">
            <v>0</v>
          </cell>
          <cell r="DR35">
            <v>0</v>
          </cell>
          <cell r="DS35">
            <v>0</v>
          </cell>
          <cell r="DT35">
            <v>0</v>
          </cell>
          <cell r="DU35">
            <v>0</v>
          </cell>
          <cell r="DV35">
            <v>0</v>
          </cell>
          <cell r="DW35">
            <v>0</v>
          </cell>
          <cell r="DX35">
            <v>0</v>
          </cell>
          <cell r="DY35">
            <v>0</v>
          </cell>
          <cell r="DZ35">
            <v>0</v>
          </cell>
          <cell r="EA35">
            <v>0</v>
          </cell>
          <cell r="EB35">
            <v>0</v>
          </cell>
          <cell r="EC35">
            <v>0</v>
          </cell>
          <cell r="ED35">
            <v>0</v>
          </cell>
          <cell r="EE35">
            <v>0</v>
          </cell>
          <cell r="EF35">
            <v>0</v>
          </cell>
          <cell r="EG35">
            <v>0</v>
          </cell>
          <cell r="EH35">
            <v>0</v>
          </cell>
          <cell r="EI35">
            <v>0</v>
          </cell>
          <cell r="EJ35">
            <v>0</v>
          </cell>
          <cell r="EK35">
            <v>0</v>
          </cell>
          <cell r="EL35">
            <v>0</v>
          </cell>
          <cell r="EM35">
            <v>0</v>
          </cell>
          <cell r="EN35">
            <v>0</v>
          </cell>
          <cell r="EO35">
            <v>0</v>
          </cell>
          <cell r="EP35">
            <v>0</v>
          </cell>
          <cell r="EQ35">
            <v>0</v>
          </cell>
          <cell r="ER35">
            <v>0</v>
          </cell>
          <cell r="ES35">
            <v>0</v>
          </cell>
          <cell r="ET35">
            <v>0</v>
          </cell>
          <cell r="EU35">
            <v>0</v>
          </cell>
          <cell r="EV35">
            <v>0</v>
          </cell>
          <cell r="EW35">
            <v>0</v>
          </cell>
          <cell r="EX35">
            <v>0</v>
          </cell>
          <cell r="EY35">
            <v>0</v>
          </cell>
          <cell r="EZ35">
            <v>0</v>
          </cell>
          <cell r="FA35">
            <v>0</v>
          </cell>
          <cell r="FB35">
            <v>0</v>
          </cell>
          <cell r="FC35">
            <v>0</v>
          </cell>
          <cell r="FD35">
            <v>0</v>
          </cell>
          <cell r="FE35">
            <v>0</v>
          </cell>
          <cell r="FF35">
            <v>0</v>
          </cell>
          <cell r="FG35">
            <v>0</v>
          </cell>
          <cell r="FH35">
            <v>0</v>
          </cell>
          <cell r="FI35">
            <v>0</v>
          </cell>
          <cell r="FJ35">
            <v>0</v>
          </cell>
          <cell r="FK35">
            <v>0</v>
          </cell>
          <cell r="FL35">
            <v>0</v>
          </cell>
          <cell r="FM35">
            <v>0</v>
          </cell>
          <cell r="FN35">
            <v>0</v>
          </cell>
          <cell r="FO35">
            <v>0</v>
          </cell>
          <cell r="FP35">
            <v>0</v>
          </cell>
          <cell r="FQ35">
            <v>0</v>
          </cell>
          <cell r="FR35">
            <v>0</v>
          </cell>
          <cell r="FS35">
            <v>0</v>
          </cell>
          <cell r="FT35">
            <v>0</v>
          </cell>
          <cell r="FU35">
            <v>0</v>
          </cell>
          <cell r="FV35">
            <v>0</v>
          </cell>
          <cell r="FW35">
            <v>0</v>
          </cell>
          <cell r="FX35">
            <v>0</v>
          </cell>
          <cell r="FY35">
            <v>0</v>
          </cell>
          <cell r="FZ35">
            <v>0</v>
          </cell>
          <cell r="GA35">
            <v>0</v>
          </cell>
          <cell r="GB35">
            <v>0</v>
          </cell>
          <cell r="GC35">
            <v>0</v>
          </cell>
          <cell r="GD35">
            <v>0</v>
          </cell>
          <cell r="GE35">
            <v>0</v>
          </cell>
          <cell r="GF35">
            <v>0</v>
          </cell>
          <cell r="GG35">
            <v>0</v>
          </cell>
          <cell r="GH35">
            <v>0</v>
          </cell>
          <cell r="GI35">
            <v>0</v>
          </cell>
          <cell r="GJ35">
            <v>0</v>
          </cell>
          <cell r="GK35">
            <v>0</v>
          </cell>
          <cell r="GL35">
            <v>0</v>
          </cell>
          <cell r="GM35">
            <v>0</v>
          </cell>
          <cell r="GN35">
            <v>0</v>
          </cell>
          <cell r="GO35">
            <v>0</v>
          </cell>
          <cell r="GP35">
            <v>0</v>
          </cell>
          <cell r="GQ35">
            <v>0</v>
          </cell>
          <cell r="GR35">
            <v>0</v>
          </cell>
          <cell r="GS35">
            <v>0</v>
          </cell>
          <cell r="GT35">
            <v>0</v>
          </cell>
          <cell r="GU35">
            <v>0</v>
          </cell>
          <cell r="GV35">
            <v>0</v>
          </cell>
          <cell r="GW35">
            <v>0</v>
          </cell>
          <cell r="GX35">
            <v>0</v>
          </cell>
          <cell r="GY35">
            <v>0</v>
          </cell>
          <cell r="GZ35">
            <v>0</v>
          </cell>
          <cell r="HA35">
            <v>0</v>
          </cell>
          <cell r="HB35">
            <v>0</v>
          </cell>
          <cell r="HC35">
            <v>0</v>
          </cell>
          <cell r="HD35">
            <v>0</v>
          </cell>
          <cell r="HE35">
            <v>0</v>
          </cell>
          <cell r="HF35">
            <v>0</v>
          </cell>
          <cell r="HG35">
            <v>0</v>
          </cell>
          <cell r="HH35">
            <v>0</v>
          </cell>
          <cell r="HI35">
            <v>0</v>
          </cell>
          <cell r="HJ35">
            <v>0</v>
          </cell>
          <cell r="HK35">
            <v>0</v>
          </cell>
          <cell r="HL35">
            <v>0</v>
          </cell>
          <cell r="HM35">
            <v>0</v>
          </cell>
          <cell r="HN35">
            <v>0</v>
          </cell>
          <cell r="HO35">
            <v>0</v>
          </cell>
          <cell r="HP35">
            <v>0</v>
          </cell>
          <cell r="HQ35">
            <v>0</v>
          </cell>
          <cell r="HR35">
            <v>0</v>
          </cell>
          <cell r="HS35">
            <v>0</v>
          </cell>
          <cell r="HT35">
            <v>0</v>
          </cell>
          <cell r="HU35">
            <v>0</v>
          </cell>
          <cell r="HV35">
            <v>0</v>
          </cell>
          <cell r="HW35">
            <v>0</v>
          </cell>
          <cell r="HX35">
            <v>0</v>
          </cell>
          <cell r="HY35">
            <v>0</v>
          </cell>
          <cell r="HZ35">
            <v>0</v>
          </cell>
          <cell r="IA35">
            <v>0</v>
          </cell>
          <cell r="IB35">
            <v>0</v>
          </cell>
          <cell r="IC35">
            <v>0</v>
          </cell>
          <cell r="ID35">
            <v>0</v>
          </cell>
          <cell r="IE35">
            <v>0</v>
          </cell>
          <cell r="IF35">
            <v>0</v>
          </cell>
          <cell r="IG35">
            <v>0</v>
          </cell>
          <cell r="IH35">
            <v>0</v>
          </cell>
          <cell r="II35">
            <v>0</v>
          </cell>
          <cell r="IJ35">
            <v>0</v>
          </cell>
          <cell r="IK35">
            <v>0</v>
          </cell>
          <cell r="IL35">
            <v>0</v>
          </cell>
          <cell r="IM35">
            <v>0</v>
          </cell>
          <cell r="IN35">
            <v>0</v>
          </cell>
          <cell r="IO35">
            <v>0</v>
          </cell>
          <cell r="IP35">
            <v>0</v>
          </cell>
          <cell r="IQ35">
            <v>0</v>
          </cell>
          <cell r="IR35">
            <v>0</v>
          </cell>
          <cell r="IS35">
            <v>0</v>
          </cell>
          <cell r="IT35">
            <v>0</v>
          </cell>
          <cell r="IU35">
            <v>0</v>
          </cell>
          <cell r="IV35">
            <v>0</v>
          </cell>
          <cell r="IW35">
            <v>0</v>
          </cell>
          <cell r="IX35">
            <v>0</v>
          </cell>
          <cell r="IY35">
            <v>0</v>
          </cell>
          <cell r="IZ35">
            <v>0</v>
          </cell>
          <cell r="JA35">
            <v>0</v>
          </cell>
          <cell r="JB35">
            <v>0</v>
          </cell>
          <cell r="JC35">
            <v>0</v>
          </cell>
          <cell r="JD35">
            <v>0</v>
          </cell>
          <cell r="JE35">
            <v>0</v>
          </cell>
          <cell r="JF35">
            <v>0</v>
          </cell>
          <cell r="JG35">
            <v>0</v>
          </cell>
          <cell r="JH35">
            <v>0</v>
          </cell>
          <cell r="JI35">
            <v>0</v>
          </cell>
          <cell r="JJ35">
            <v>0</v>
          </cell>
          <cell r="JK35">
            <v>0</v>
          </cell>
          <cell r="JL35">
            <v>0</v>
          </cell>
          <cell r="JM35">
            <v>0</v>
          </cell>
          <cell r="JN35">
            <v>0</v>
          </cell>
          <cell r="JO35">
            <v>0</v>
          </cell>
          <cell r="JP35">
            <v>0</v>
          </cell>
          <cell r="JQ35">
            <v>0</v>
          </cell>
          <cell r="JR35">
            <v>0</v>
          </cell>
          <cell r="JS35">
            <v>0</v>
          </cell>
          <cell r="JT35">
            <v>0</v>
          </cell>
          <cell r="JU35">
            <v>0</v>
          </cell>
          <cell r="JV35">
            <v>0</v>
          </cell>
          <cell r="JW35">
            <v>0</v>
          </cell>
          <cell r="JX35">
            <v>0</v>
          </cell>
          <cell r="JY35">
            <v>0</v>
          </cell>
          <cell r="JZ35">
            <v>0</v>
          </cell>
          <cell r="KA35">
            <v>0</v>
          </cell>
          <cell r="KB35">
            <v>0</v>
          </cell>
          <cell r="KC35">
            <v>0</v>
          </cell>
          <cell r="KD35">
            <v>0</v>
          </cell>
          <cell r="KE35">
            <v>0</v>
          </cell>
          <cell r="KF35">
            <v>0</v>
          </cell>
          <cell r="KG35">
            <v>0</v>
          </cell>
          <cell r="KH35">
            <v>0</v>
          </cell>
          <cell r="KI35">
            <v>0</v>
          </cell>
          <cell r="KJ35">
            <v>0</v>
          </cell>
          <cell r="KK35">
            <v>0</v>
          </cell>
          <cell r="KL35">
            <v>0</v>
          </cell>
          <cell r="KM35">
            <v>0</v>
          </cell>
          <cell r="KN35">
            <v>0</v>
          </cell>
          <cell r="KO35">
            <v>0</v>
          </cell>
          <cell r="KP35">
            <v>0</v>
          </cell>
          <cell r="KQ35">
            <v>0</v>
          </cell>
          <cell r="KR35">
            <v>0</v>
          </cell>
          <cell r="KS35">
            <v>0</v>
          </cell>
          <cell r="KT35">
            <v>0</v>
          </cell>
          <cell r="KU35">
            <v>0</v>
          </cell>
          <cell r="KV35">
            <v>0</v>
          </cell>
          <cell r="KW35">
            <v>0</v>
          </cell>
          <cell r="KX35">
            <v>0</v>
          </cell>
          <cell r="KY35">
            <v>0</v>
          </cell>
          <cell r="KZ35">
            <v>0</v>
          </cell>
          <cell r="LA35">
            <v>0</v>
          </cell>
          <cell r="LB35">
            <v>0</v>
          </cell>
          <cell r="LC35">
            <v>0</v>
          </cell>
          <cell r="LD35">
            <v>0</v>
          </cell>
          <cell r="LE35">
            <v>0</v>
          </cell>
          <cell r="LF35">
            <v>0</v>
          </cell>
          <cell r="LG35">
            <v>0</v>
          </cell>
          <cell r="LH35">
            <v>0</v>
          </cell>
          <cell r="LI35">
            <v>0</v>
          </cell>
          <cell r="LJ35">
            <v>0</v>
          </cell>
          <cell r="LK35">
            <v>0</v>
          </cell>
          <cell r="LL35">
            <v>0</v>
          </cell>
          <cell r="LM35">
            <v>0</v>
          </cell>
          <cell r="LN35">
            <v>0</v>
          </cell>
          <cell r="LO35">
            <v>0</v>
          </cell>
          <cell r="LP35">
            <v>0</v>
          </cell>
          <cell r="LQ35">
            <v>0</v>
          </cell>
          <cell r="LR35">
            <v>0</v>
          </cell>
          <cell r="LS35">
            <v>0</v>
          </cell>
          <cell r="LT35">
            <v>0</v>
          </cell>
          <cell r="LU35">
            <v>0</v>
          </cell>
          <cell r="LV35">
            <v>0</v>
          </cell>
          <cell r="LW35">
            <v>0</v>
          </cell>
          <cell r="LX35">
            <v>0</v>
          </cell>
          <cell r="LY35">
            <v>0</v>
          </cell>
          <cell r="LZ35">
            <v>0</v>
          </cell>
          <cell r="MA35">
            <v>0</v>
          </cell>
          <cell r="MB35">
            <v>0</v>
          </cell>
          <cell r="MC35">
            <v>0</v>
          </cell>
          <cell r="MD35">
            <v>0</v>
          </cell>
          <cell r="ME35">
            <v>0</v>
          </cell>
          <cell r="MF35">
            <v>0</v>
          </cell>
          <cell r="MG35">
            <v>0</v>
          </cell>
          <cell r="MH35">
            <v>0</v>
          </cell>
          <cell r="MI35">
            <v>0</v>
          </cell>
          <cell r="MJ35">
            <v>0</v>
          </cell>
          <cell r="MK35">
            <v>0</v>
          </cell>
          <cell r="ML35">
            <v>0</v>
          </cell>
          <cell r="MM35">
            <v>0</v>
          </cell>
          <cell r="MN35">
            <v>0</v>
          </cell>
          <cell r="MO35">
            <v>0</v>
          </cell>
          <cell r="MP35">
            <v>0</v>
          </cell>
          <cell r="MQ35">
            <v>0</v>
          </cell>
          <cell r="MR35">
            <v>0</v>
          </cell>
          <cell r="MS35">
            <v>0</v>
          </cell>
          <cell r="MT35">
            <v>0</v>
          </cell>
          <cell r="MU35">
            <v>0</v>
          </cell>
          <cell r="MV35">
            <v>0</v>
          </cell>
          <cell r="MW35">
            <v>0</v>
          </cell>
          <cell r="MX35">
            <v>0</v>
          </cell>
          <cell r="MY35">
            <v>0</v>
          </cell>
          <cell r="MZ35">
            <v>0</v>
          </cell>
          <cell r="NA35">
            <v>0</v>
          </cell>
          <cell r="NB35">
            <v>0</v>
          </cell>
          <cell r="NC35">
            <v>0</v>
          </cell>
          <cell r="ND35">
            <v>0</v>
          </cell>
          <cell r="NE35">
            <v>0</v>
          </cell>
          <cell r="NF35">
            <v>0</v>
          </cell>
          <cell r="NG35">
            <v>0</v>
          </cell>
          <cell r="NH35">
            <v>0</v>
          </cell>
          <cell r="NI35">
            <v>0</v>
          </cell>
          <cell r="NJ35">
            <v>0</v>
          </cell>
          <cell r="NK35">
            <v>0</v>
          </cell>
          <cell r="NL35">
            <v>0</v>
          </cell>
          <cell r="NM35">
            <v>0</v>
          </cell>
          <cell r="NN35">
            <v>0</v>
          </cell>
          <cell r="NO35">
            <v>0</v>
          </cell>
          <cell r="NP35">
            <v>0</v>
          </cell>
          <cell r="NQ35">
            <v>0</v>
          </cell>
          <cell r="NR35">
            <v>0</v>
          </cell>
          <cell r="NS35">
            <v>0</v>
          </cell>
          <cell r="NT35">
            <v>0</v>
          </cell>
          <cell r="NU35">
            <v>0</v>
          </cell>
          <cell r="NV35">
            <v>0</v>
          </cell>
          <cell r="NW35">
            <v>0</v>
          </cell>
          <cell r="NX35">
            <v>0</v>
          </cell>
          <cell r="NY35">
            <v>0</v>
          </cell>
          <cell r="NZ35">
            <v>0</v>
          </cell>
          <cell r="OA35">
            <v>0</v>
          </cell>
          <cell r="OB35">
            <v>0</v>
          </cell>
          <cell r="OC35">
            <v>0</v>
          </cell>
          <cell r="OD35">
            <v>0</v>
          </cell>
          <cell r="OE35">
            <v>0</v>
          </cell>
          <cell r="OF35">
            <v>0</v>
          </cell>
          <cell r="OG35">
            <v>0</v>
          </cell>
          <cell r="OH35">
            <v>0</v>
          </cell>
          <cell r="OI35">
            <v>0</v>
          </cell>
          <cell r="OJ35">
            <v>0</v>
          </cell>
          <cell r="OK35">
            <v>0</v>
          </cell>
          <cell r="OL35">
            <v>0</v>
          </cell>
          <cell r="OM35">
            <v>0</v>
          </cell>
          <cell r="ON35">
            <v>0</v>
          </cell>
          <cell r="OO35">
            <v>0</v>
          </cell>
          <cell r="OP35">
            <v>0</v>
          </cell>
          <cell r="OQ35">
            <v>0</v>
          </cell>
          <cell r="OR35">
            <v>0</v>
          </cell>
          <cell r="OS35">
            <v>0</v>
          </cell>
          <cell r="OT35">
            <v>0</v>
          </cell>
          <cell r="OU35">
            <v>0</v>
          </cell>
          <cell r="OV35">
            <v>0</v>
          </cell>
          <cell r="OW35">
            <v>0</v>
          </cell>
          <cell r="OX35">
            <v>0</v>
          </cell>
          <cell r="OY35">
            <v>0</v>
          </cell>
          <cell r="OZ35">
            <v>0</v>
          </cell>
          <cell r="PA35">
            <v>0</v>
          </cell>
          <cell r="PB35">
            <v>0</v>
          </cell>
          <cell r="PC35">
            <v>0</v>
          </cell>
          <cell r="PD35">
            <v>0</v>
          </cell>
          <cell r="PE35">
            <v>0</v>
          </cell>
          <cell r="PF35">
            <v>0</v>
          </cell>
          <cell r="PG35">
            <v>0</v>
          </cell>
          <cell r="PH35">
            <v>0</v>
          </cell>
          <cell r="PI35">
            <v>0</v>
          </cell>
          <cell r="PJ35">
            <v>0</v>
          </cell>
          <cell r="PK35">
            <v>0</v>
          </cell>
          <cell r="PL35">
            <v>0</v>
          </cell>
          <cell r="PM35">
            <v>0</v>
          </cell>
          <cell r="PN35">
            <v>0</v>
          </cell>
          <cell r="PO35">
            <v>0</v>
          </cell>
          <cell r="PP35">
            <v>0</v>
          </cell>
          <cell r="PQ35">
            <v>0</v>
          </cell>
          <cell r="PR35">
            <v>0</v>
          </cell>
          <cell r="PS35">
            <v>0</v>
          </cell>
        </row>
        <row r="36"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  <cell r="CF36">
            <v>0</v>
          </cell>
          <cell r="CG36">
            <v>0</v>
          </cell>
          <cell r="CH36">
            <v>0</v>
          </cell>
          <cell r="CI36">
            <v>0</v>
          </cell>
          <cell r="CJ36">
            <v>0</v>
          </cell>
          <cell r="CK36">
            <v>0</v>
          </cell>
          <cell r="CL36">
            <v>0</v>
          </cell>
          <cell r="CM36">
            <v>0</v>
          </cell>
          <cell r="CN36">
            <v>0</v>
          </cell>
          <cell r="CO36">
            <v>0</v>
          </cell>
          <cell r="CP36">
            <v>0</v>
          </cell>
          <cell r="CQ36">
            <v>0</v>
          </cell>
          <cell r="CR36">
            <v>0</v>
          </cell>
          <cell r="CS36">
            <v>0</v>
          </cell>
          <cell r="CT36">
            <v>0</v>
          </cell>
          <cell r="CU36">
            <v>0</v>
          </cell>
          <cell r="CV36">
            <v>0</v>
          </cell>
          <cell r="CW36">
            <v>0</v>
          </cell>
          <cell r="CX36">
            <v>0</v>
          </cell>
          <cell r="CY36">
            <v>0</v>
          </cell>
          <cell r="CZ36">
            <v>0</v>
          </cell>
          <cell r="DA36">
            <v>0</v>
          </cell>
          <cell r="DB36">
            <v>0</v>
          </cell>
          <cell r="DC36">
            <v>0</v>
          </cell>
          <cell r="DD36">
            <v>0</v>
          </cell>
          <cell r="DE36">
            <v>0</v>
          </cell>
          <cell r="DF36">
            <v>0</v>
          </cell>
          <cell r="DG36">
            <v>0</v>
          </cell>
          <cell r="DH36">
            <v>0</v>
          </cell>
          <cell r="DI36">
            <v>0</v>
          </cell>
          <cell r="DJ36">
            <v>0</v>
          </cell>
          <cell r="DK36">
            <v>0</v>
          </cell>
          <cell r="DL36">
            <v>0</v>
          </cell>
          <cell r="DM36">
            <v>0</v>
          </cell>
          <cell r="DN36">
            <v>0</v>
          </cell>
          <cell r="DO36">
            <v>0</v>
          </cell>
          <cell r="DP36">
            <v>0</v>
          </cell>
          <cell r="DQ36">
            <v>0</v>
          </cell>
          <cell r="DR36">
            <v>0</v>
          </cell>
          <cell r="DS36">
            <v>0</v>
          </cell>
          <cell r="DT36">
            <v>0</v>
          </cell>
          <cell r="DU36">
            <v>0</v>
          </cell>
          <cell r="DV36">
            <v>0</v>
          </cell>
          <cell r="DW36">
            <v>0</v>
          </cell>
          <cell r="DX36">
            <v>0</v>
          </cell>
          <cell r="DY36">
            <v>0</v>
          </cell>
          <cell r="DZ36">
            <v>0</v>
          </cell>
          <cell r="EA36">
            <v>0</v>
          </cell>
          <cell r="EB36">
            <v>0</v>
          </cell>
          <cell r="EC36">
            <v>0</v>
          </cell>
          <cell r="ED36">
            <v>0</v>
          </cell>
          <cell r="EE36">
            <v>0</v>
          </cell>
          <cell r="EF36">
            <v>0</v>
          </cell>
          <cell r="EG36">
            <v>0</v>
          </cell>
          <cell r="EH36">
            <v>0</v>
          </cell>
          <cell r="EI36">
            <v>0</v>
          </cell>
          <cell r="EJ36">
            <v>0</v>
          </cell>
          <cell r="EK36">
            <v>0</v>
          </cell>
          <cell r="EL36">
            <v>0</v>
          </cell>
          <cell r="EM36">
            <v>0</v>
          </cell>
          <cell r="EN36">
            <v>0</v>
          </cell>
          <cell r="EO36">
            <v>0</v>
          </cell>
          <cell r="EP36">
            <v>0</v>
          </cell>
          <cell r="EQ36">
            <v>0</v>
          </cell>
          <cell r="ER36">
            <v>0</v>
          </cell>
          <cell r="ES36">
            <v>0</v>
          </cell>
          <cell r="ET36">
            <v>0</v>
          </cell>
          <cell r="EU36">
            <v>0</v>
          </cell>
          <cell r="EV36">
            <v>0</v>
          </cell>
          <cell r="EW36">
            <v>0</v>
          </cell>
          <cell r="EX36">
            <v>0</v>
          </cell>
          <cell r="EY36">
            <v>0</v>
          </cell>
          <cell r="EZ36">
            <v>0</v>
          </cell>
          <cell r="FA36">
            <v>0</v>
          </cell>
          <cell r="FB36">
            <v>0</v>
          </cell>
          <cell r="FC36">
            <v>0</v>
          </cell>
          <cell r="FD36">
            <v>0</v>
          </cell>
          <cell r="FE36">
            <v>0</v>
          </cell>
          <cell r="FF36">
            <v>0</v>
          </cell>
          <cell r="FG36">
            <v>0</v>
          </cell>
          <cell r="FH36">
            <v>0</v>
          </cell>
          <cell r="FI36">
            <v>0</v>
          </cell>
          <cell r="FJ36">
            <v>0</v>
          </cell>
          <cell r="FK36">
            <v>0</v>
          </cell>
          <cell r="FL36">
            <v>0</v>
          </cell>
          <cell r="FM36">
            <v>0</v>
          </cell>
          <cell r="FN36">
            <v>0</v>
          </cell>
          <cell r="FO36">
            <v>0</v>
          </cell>
          <cell r="FP36">
            <v>0</v>
          </cell>
          <cell r="FQ36">
            <v>0</v>
          </cell>
          <cell r="FR36">
            <v>0</v>
          </cell>
          <cell r="FS36">
            <v>0</v>
          </cell>
          <cell r="FT36">
            <v>0</v>
          </cell>
          <cell r="FU36">
            <v>0</v>
          </cell>
          <cell r="FV36">
            <v>0</v>
          </cell>
          <cell r="FW36">
            <v>0</v>
          </cell>
          <cell r="FX36">
            <v>0</v>
          </cell>
          <cell r="FY36">
            <v>0</v>
          </cell>
          <cell r="FZ36">
            <v>0</v>
          </cell>
          <cell r="GA36">
            <v>0</v>
          </cell>
          <cell r="GB36">
            <v>0</v>
          </cell>
          <cell r="GC36">
            <v>0</v>
          </cell>
          <cell r="GD36">
            <v>0</v>
          </cell>
          <cell r="GE36">
            <v>0</v>
          </cell>
          <cell r="GF36">
            <v>0</v>
          </cell>
          <cell r="GG36">
            <v>0</v>
          </cell>
          <cell r="GH36">
            <v>0</v>
          </cell>
          <cell r="GI36">
            <v>0</v>
          </cell>
          <cell r="GJ36">
            <v>0</v>
          </cell>
          <cell r="GK36">
            <v>0</v>
          </cell>
          <cell r="GL36">
            <v>0</v>
          </cell>
          <cell r="GM36">
            <v>0</v>
          </cell>
          <cell r="GN36">
            <v>0</v>
          </cell>
          <cell r="GO36">
            <v>0</v>
          </cell>
          <cell r="GP36">
            <v>0</v>
          </cell>
          <cell r="GQ36">
            <v>0</v>
          </cell>
          <cell r="GR36">
            <v>0</v>
          </cell>
          <cell r="GS36">
            <v>0</v>
          </cell>
          <cell r="GT36">
            <v>0</v>
          </cell>
          <cell r="GU36">
            <v>0</v>
          </cell>
          <cell r="GV36">
            <v>0</v>
          </cell>
          <cell r="GW36">
            <v>0</v>
          </cell>
          <cell r="GX36">
            <v>0</v>
          </cell>
          <cell r="GY36">
            <v>0</v>
          </cell>
          <cell r="GZ36">
            <v>0</v>
          </cell>
          <cell r="HA36">
            <v>0</v>
          </cell>
          <cell r="HB36">
            <v>0</v>
          </cell>
          <cell r="HC36">
            <v>0</v>
          </cell>
          <cell r="HD36">
            <v>0</v>
          </cell>
          <cell r="HE36">
            <v>0</v>
          </cell>
          <cell r="HF36">
            <v>0</v>
          </cell>
          <cell r="HG36">
            <v>0</v>
          </cell>
          <cell r="HH36">
            <v>0</v>
          </cell>
          <cell r="HI36">
            <v>0</v>
          </cell>
          <cell r="HJ36">
            <v>0</v>
          </cell>
          <cell r="HK36">
            <v>0</v>
          </cell>
          <cell r="HL36">
            <v>0</v>
          </cell>
          <cell r="HM36">
            <v>0</v>
          </cell>
          <cell r="HN36">
            <v>0</v>
          </cell>
          <cell r="HO36">
            <v>0</v>
          </cell>
          <cell r="HP36">
            <v>0</v>
          </cell>
          <cell r="HQ36">
            <v>0</v>
          </cell>
          <cell r="HR36">
            <v>0</v>
          </cell>
          <cell r="HS36">
            <v>0</v>
          </cell>
          <cell r="HT36">
            <v>0</v>
          </cell>
          <cell r="HU36">
            <v>0</v>
          </cell>
          <cell r="HV36">
            <v>0</v>
          </cell>
          <cell r="HW36">
            <v>0</v>
          </cell>
          <cell r="HX36">
            <v>0</v>
          </cell>
          <cell r="HY36">
            <v>0</v>
          </cell>
          <cell r="HZ36">
            <v>0</v>
          </cell>
          <cell r="IA36">
            <v>0</v>
          </cell>
          <cell r="IB36">
            <v>0</v>
          </cell>
          <cell r="IC36">
            <v>0</v>
          </cell>
          <cell r="ID36">
            <v>0</v>
          </cell>
          <cell r="IE36">
            <v>0</v>
          </cell>
          <cell r="IF36">
            <v>0</v>
          </cell>
          <cell r="IG36">
            <v>0</v>
          </cell>
          <cell r="IH36">
            <v>0</v>
          </cell>
          <cell r="II36">
            <v>0</v>
          </cell>
          <cell r="IJ36">
            <v>0</v>
          </cell>
          <cell r="IK36">
            <v>0</v>
          </cell>
          <cell r="IL36">
            <v>0</v>
          </cell>
          <cell r="IM36">
            <v>0</v>
          </cell>
          <cell r="IN36">
            <v>0</v>
          </cell>
          <cell r="IO36">
            <v>0</v>
          </cell>
          <cell r="IP36">
            <v>0</v>
          </cell>
          <cell r="IQ36">
            <v>0</v>
          </cell>
          <cell r="IR36">
            <v>0</v>
          </cell>
          <cell r="IS36">
            <v>0</v>
          </cell>
          <cell r="IT36">
            <v>0</v>
          </cell>
          <cell r="IU36">
            <v>0</v>
          </cell>
          <cell r="IV36">
            <v>0</v>
          </cell>
          <cell r="IW36">
            <v>0</v>
          </cell>
          <cell r="IX36">
            <v>0</v>
          </cell>
          <cell r="IY36">
            <v>0</v>
          </cell>
          <cell r="IZ36">
            <v>0</v>
          </cell>
          <cell r="JA36">
            <v>0</v>
          </cell>
          <cell r="JB36">
            <v>0</v>
          </cell>
          <cell r="JC36">
            <v>0</v>
          </cell>
          <cell r="JD36">
            <v>0</v>
          </cell>
          <cell r="JE36">
            <v>0</v>
          </cell>
          <cell r="JF36">
            <v>0</v>
          </cell>
          <cell r="JG36">
            <v>0</v>
          </cell>
          <cell r="JH36">
            <v>0</v>
          </cell>
          <cell r="JI36">
            <v>0</v>
          </cell>
          <cell r="JJ36">
            <v>0</v>
          </cell>
          <cell r="JK36">
            <v>0</v>
          </cell>
          <cell r="JL36">
            <v>0</v>
          </cell>
          <cell r="JM36">
            <v>0</v>
          </cell>
          <cell r="JN36">
            <v>0</v>
          </cell>
          <cell r="JO36">
            <v>0</v>
          </cell>
          <cell r="JP36">
            <v>0</v>
          </cell>
          <cell r="JQ36">
            <v>0</v>
          </cell>
          <cell r="JR36">
            <v>0</v>
          </cell>
          <cell r="JS36">
            <v>0</v>
          </cell>
          <cell r="JT36">
            <v>0</v>
          </cell>
          <cell r="JU36">
            <v>0</v>
          </cell>
          <cell r="JV36">
            <v>0</v>
          </cell>
          <cell r="JW36">
            <v>0</v>
          </cell>
          <cell r="JX36">
            <v>0</v>
          </cell>
          <cell r="JY36">
            <v>0</v>
          </cell>
          <cell r="JZ36">
            <v>0</v>
          </cell>
          <cell r="KA36">
            <v>0</v>
          </cell>
          <cell r="KB36">
            <v>0</v>
          </cell>
          <cell r="KC36">
            <v>0</v>
          </cell>
          <cell r="KD36">
            <v>0</v>
          </cell>
          <cell r="KE36">
            <v>0</v>
          </cell>
          <cell r="KF36">
            <v>0</v>
          </cell>
          <cell r="KG36">
            <v>0</v>
          </cell>
          <cell r="KH36">
            <v>0</v>
          </cell>
          <cell r="KI36">
            <v>0</v>
          </cell>
          <cell r="KJ36">
            <v>0</v>
          </cell>
          <cell r="KK36">
            <v>0</v>
          </cell>
          <cell r="KL36">
            <v>0</v>
          </cell>
          <cell r="KM36">
            <v>0</v>
          </cell>
          <cell r="KN36">
            <v>0</v>
          </cell>
          <cell r="KO36">
            <v>0</v>
          </cell>
          <cell r="KP36">
            <v>0</v>
          </cell>
          <cell r="KQ36">
            <v>0</v>
          </cell>
          <cell r="KR36">
            <v>0</v>
          </cell>
          <cell r="KS36">
            <v>0</v>
          </cell>
          <cell r="KT36">
            <v>0</v>
          </cell>
          <cell r="KU36">
            <v>0</v>
          </cell>
          <cell r="KV36">
            <v>0</v>
          </cell>
          <cell r="KW36">
            <v>0</v>
          </cell>
          <cell r="KX36">
            <v>0</v>
          </cell>
          <cell r="KY36">
            <v>0</v>
          </cell>
          <cell r="KZ36">
            <v>0</v>
          </cell>
          <cell r="LA36">
            <v>0</v>
          </cell>
          <cell r="LB36">
            <v>0</v>
          </cell>
          <cell r="LC36">
            <v>0</v>
          </cell>
          <cell r="LD36">
            <v>0</v>
          </cell>
          <cell r="LE36">
            <v>0</v>
          </cell>
          <cell r="LF36">
            <v>0</v>
          </cell>
          <cell r="LG36">
            <v>0</v>
          </cell>
          <cell r="LH36">
            <v>0</v>
          </cell>
          <cell r="LI36">
            <v>0</v>
          </cell>
          <cell r="LJ36">
            <v>0</v>
          </cell>
          <cell r="LK36">
            <v>0</v>
          </cell>
          <cell r="LL36">
            <v>0</v>
          </cell>
          <cell r="LM36">
            <v>0</v>
          </cell>
          <cell r="LN36">
            <v>0</v>
          </cell>
          <cell r="LO36">
            <v>0</v>
          </cell>
          <cell r="LP36">
            <v>0</v>
          </cell>
          <cell r="LQ36">
            <v>0</v>
          </cell>
          <cell r="LR36">
            <v>0</v>
          </cell>
          <cell r="LS36">
            <v>0</v>
          </cell>
          <cell r="LT36">
            <v>0</v>
          </cell>
          <cell r="LU36">
            <v>0</v>
          </cell>
          <cell r="LV36">
            <v>0</v>
          </cell>
          <cell r="LW36">
            <v>0</v>
          </cell>
          <cell r="LX36">
            <v>0</v>
          </cell>
          <cell r="LY36">
            <v>0</v>
          </cell>
          <cell r="LZ36">
            <v>0</v>
          </cell>
          <cell r="MA36">
            <v>0</v>
          </cell>
          <cell r="MB36">
            <v>0</v>
          </cell>
          <cell r="MC36">
            <v>0</v>
          </cell>
          <cell r="MD36">
            <v>0</v>
          </cell>
          <cell r="ME36">
            <v>0</v>
          </cell>
          <cell r="MF36">
            <v>0</v>
          </cell>
          <cell r="MG36">
            <v>0</v>
          </cell>
          <cell r="MH36">
            <v>0</v>
          </cell>
          <cell r="MI36">
            <v>0</v>
          </cell>
          <cell r="MJ36">
            <v>0</v>
          </cell>
          <cell r="MK36">
            <v>0</v>
          </cell>
          <cell r="ML36">
            <v>0</v>
          </cell>
          <cell r="MM36">
            <v>0</v>
          </cell>
          <cell r="MN36">
            <v>0</v>
          </cell>
          <cell r="MO36">
            <v>0</v>
          </cell>
          <cell r="MP36">
            <v>0</v>
          </cell>
          <cell r="MQ36">
            <v>0</v>
          </cell>
          <cell r="MR36">
            <v>0</v>
          </cell>
          <cell r="MS36">
            <v>0</v>
          </cell>
          <cell r="MT36">
            <v>0</v>
          </cell>
          <cell r="MU36">
            <v>0</v>
          </cell>
          <cell r="MV36">
            <v>0</v>
          </cell>
          <cell r="MW36">
            <v>0</v>
          </cell>
          <cell r="MX36">
            <v>0</v>
          </cell>
          <cell r="MY36">
            <v>0</v>
          </cell>
          <cell r="MZ36">
            <v>0</v>
          </cell>
          <cell r="NA36">
            <v>0</v>
          </cell>
          <cell r="NB36">
            <v>0</v>
          </cell>
          <cell r="NC36">
            <v>0</v>
          </cell>
          <cell r="ND36">
            <v>0</v>
          </cell>
          <cell r="NE36">
            <v>0</v>
          </cell>
          <cell r="NF36">
            <v>0</v>
          </cell>
          <cell r="NG36">
            <v>0</v>
          </cell>
          <cell r="NH36">
            <v>0</v>
          </cell>
          <cell r="NI36">
            <v>0</v>
          </cell>
          <cell r="NJ36">
            <v>0</v>
          </cell>
          <cell r="NK36">
            <v>0</v>
          </cell>
          <cell r="NL36">
            <v>0</v>
          </cell>
          <cell r="NM36">
            <v>0</v>
          </cell>
          <cell r="NN36">
            <v>0</v>
          </cell>
          <cell r="NO36">
            <v>0</v>
          </cell>
          <cell r="NP36">
            <v>0</v>
          </cell>
          <cell r="NQ36">
            <v>0</v>
          </cell>
          <cell r="NR36">
            <v>0</v>
          </cell>
          <cell r="NS36">
            <v>0</v>
          </cell>
          <cell r="NT36">
            <v>0</v>
          </cell>
          <cell r="NU36">
            <v>0</v>
          </cell>
          <cell r="NV36">
            <v>0</v>
          </cell>
          <cell r="NW36">
            <v>0</v>
          </cell>
          <cell r="NX36">
            <v>0</v>
          </cell>
          <cell r="NY36">
            <v>0</v>
          </cell>
          <cell r="NZ36">
            <v>0</v>
          </cell>
          <cell r="OA36">
            <v>0</v>
          </cell>
          <cell r="OB36">
            <v>0</v>
          </cell>
          <cell r="OC36">
            <v>0</v>
          </cell>
          <cell r="OD36">
            <v>0</v>
          </cell>
          <cell r="OE36">
            <v>0</v>
          </cell>
          <cell r="OF36">
            <v>0</v>
          </cell>
          <cell r="OG36">
            <v>0</v>
          </cell>
          <cell r="OH36">
            <v>0</v>
          </cell>
          <cell r="OI36">
            <v>0</v>
          </cell>
          <cell r="OJ36">
            <v>0</v>
          </cell>
          <cell r="OK36">
            <v>0</v>
          </cell>
          <cell r="OL36">
            <v>0</v>
          </cell>
          <cell r="OM36">
            <v>0</v>
          </cell>
          <cell r="ON36">
            <v>0</v>
          </cell>
          <cell r="OO36">
            <v>0</v>
          </cell>
          <cell r="OP36">
            <v>0</v>
          </cell>
          <cell r="OQ36">
            <v>0</v>
          </cell>
          <cell r="OR36">
            <v>0</v>
          </cell>
          <cell r="OS36">
            <v>0</v>
          </cell>
          <cell r="OT36">
            <v>0</v>
          </cell>
          <cell r="OU36">
            <v>0</v>
          </cell>
          <cell r="OV36">
            <v>0</v>
          </cell>
          <cell r="OW36">
            <v>0</v>
          </cell>
          <cell r="OX36">
            <v>0</v>
          </cell>
          <cell r="OY36">
            <v>0</v>
          </cell>
          <cell r="OZ36">
            <v>0</v>
          </cell>
          <cell r="PA36">
            <v>0</v>
          </cell>
          <cell r="PB36">
            <v>0</v>
          </cell>
          <cell r="PC36">
            <v>0</v>
          </cell>
          <cell r="PD36">
            <v>0</v>
          </cell>
          <cell r="PE36">
            <v>0</v>
          </cell>
          <cell r="PF36">
            <v>0</v>
          </cell>
          <cell r="PG36">
            <v>0</v>
          </cell>
          <cell r="PH36">
            <v>0</v>
          </cell>
          <cell r="PI36">
            <v>0</v>
          </cell>
          <cell r="PJ36">
            <v>0</v>
          </cell>
          <cell r="PK36">
            <v>0</v>
          </cell>
          <cell r="PL36">
            <v>0</v>
          </cell>
          <cell r="PM36">
            <v>0</v>
          </cell>
          <cell r="PN36">
            <v>0</v>
          </cell>
          <cell r="PO36">
            <v>0</v>
          </cell>
          <cell r="PP36">
            <v>0</v>
          </cell>
          <cell r="PQ36">
            <v>0</v>
          </cell>
          <cell r="PR36">
            <v>0</v>
          </cell>
          <cell r="PS36">
            <v>0</v>
          </cell>
        </row>
        <row r="37"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</v>
          </cell>
          <cell r="BV37">
            <v>0</v>
          </cell>
          <cell r="BW37">
            <v>0</v>
          </cell>
          <cell r="BX37">
            <v>0</v>
          </cell>
          <cell r="BY37">
            <v>0</v>
          </cell>
          <cell r="BZ37">
            <v>0</v>
          </cell>
          <cell r="CA37">
            <v>0</v>
          </cell>
          <cell r="CB37">
            <v>0</v>
          </cell>
          <cell r="CC37">
            <v>0</v>
          </cell>
          <cell r="CD37">
            <v>0</v>
          </cell>
          <cell r="CE37">
            <v>0</v>
          </cell>
          <cell r="CF37">
            <v>0</v>
          </cell>
          <cell r="CG37">
            <v>0</v>
          </cell>
          <cell r="CH37">
            <v>0</v>
          </cell>
          <cell r="CI37">
            <v>0</v>
          </cell>
          <cell r="CJ37">
            <v>0</v>
          </cell>
          <cell r="CK37">
            <v>0</v>
          </cell>
          <cell r="CL37">
            <v>0</v>
          </cell>
          <cell r="CM37">
            <v>0</v>
          </cell>
          <cell r="CN37">
            <v>0</v>
          </cell>
          <cell r="CO37">
            <v>0</v>
          </cell>
          <cell r="CP37">
            <v>0</v>
          </cell>
          <cell r="CQ37">
            <v>0</v>
          </cell>
          <cell r="CR37">
            <v>0</v>
          </cell>
          <cell r="CS37">
            <v>0</v>
          </cell>
          <cell r="CT37">
            <v>0</v>
          </cell>
          <cell r="CU37">
            <v>0</v>
          </cell>
          <cell r="CV37">
            <v>0</v>
          </cell>
          <cell r="CW37">
            <v>0</v>
          </cell>
          <cell r="CX37">
            <v>0</v>
          </cell>
          <cell r="CY37">
            <v>0</v>
          </cell>
          <cell r="CZ37">
            <v>0</v>
          </cell>
          <cell r="DA37">
            <v>0</v>
          </cell>
          <cell r="DB37">
            <v>0</v>
          </cell>
          <cell r="DC37">
            <v>0</v>
          </cell>
          <cell r="DD37">
            <v>0</v>
          </cell>
          <cell r="DE37">
            <v>0</v>
          </cell>
          <cell r="DF37">
            <v>0</v>
          </cell>
          <cell r="DG37">
            <v>0</v>
          </cell>
          <cell r="DH37">
            <v>0</v>
          </cell>
          <cell r="DI37">
            <v>0</v>
          </cell>
          <cell r="DJ37">
            <v>0</v>
          </cell>
          <cell r="DK37">
            <v>0</v>
          </cell>
          <cell r="DL37">
            <v>0</v>
          </cell>
          <cell r="DM37">
            <v>0</v>
          </cell>
          <cell r="DN37">
            <v>0</v>
          </cell>
          <cell r="DO37">
            <v>0</v>
          </cell>
          <cell r="DP37">
            <v>0</v>
          </cell>
          <cell r="DQ37">
            <v>0</v>
          </cell>
          <cell r="DR37">
            <v>0</v>
          </cell>
          <cell r="DS37">
            <v>0</v>
          </cell>
          <cell r="DT37">
            <v>0</v>
          </cell>
          <cell r="DU37">
            <v>0</v>
          </cell>
          <cell r="DV37">
            <v>0</v>
          </cell>
          <cell r="DW37">
            <v>0</v>
          </cell>
          <cell r="DX37">
            <v>0</v>
          </cell>
          <cell r="DY37">
            <v>0</v>
          </cell>
          <cell r="DZ37">
            <v>0</v>
          </cell>
          <cell r="EA37">
            <v>0</v>
          </cell>
          <cell r="EB37">
            <v>0</v>
          </cell>
          <cell r="EC37">
            <v>0</v>
          </cell>
          <cell r="ED37">
            <v>0</v>
          </cell>
          <cell r="EE37">
            <v>0</v>
          </cell>
          <cell r="EF37">
            <v>0</v>
          </cell>
          <cell r="EG37">
            <v>0</v>
          </cell>
          <cell r="EH37">
            <v>0</v>
          </cell>
          <cell r="EI37">
            <v>0</v>
          </cell>
          <cell r="EJ37">
            <v>0</v>
          </cell>
          <cell r="EK37">
            <v>0</v>
          </cell>
          <cell r="EL37">
            <v>0</v>
          </cell>
          <cell r="EM37">
            <v>0</v>
          </cell>
          <cell r="EN37">
            <v>0</v>
          </cell>
          <cell r="EO37">
            <v>0</v>
          </cell>
          <cell r="EP37">
            <v>0</v>
          </cell>
          <cell r="EQ37">
            <v>0</v>
          </cell>
          <cell r="ER37">
            <v>0</v>
          </cell>
          <cell r="ES37">
            <v>0</v>
          </cell>
          <cell r="ET37">
            <v>0</v>
          </cell>
          <cell r="EU37">
            <v>0</v>
          </cell>
          <cell r="EV37">
            <v>0</v>
          </cell>
          <cell r="EW37">
            <v>0</v>
          </cell>
          <cell r="EX37">
            <v>0</v>
          </cell>
          <cell r="EY37">
            <v>0</v>
          </cell>
          <cell r="EZ37">
            <v>0</v>
          </cell>
          <cell r="FA37">
            <v>0</v>
          </cell>
          <cell r="FB37">
            <v>0</v>
          </cell>
          <cell r="FC37">
            <v>0</v>
          </cell>
          <cell r="FD37">
            <v>0</v>
          </cell>
          <cell r="FE37">
            <v>0</v>
          </cell>
          <cell r="FF37">
            <v>0</v>
          </cell>
          <cell r="FG37">
            <v>0</v>
          </cell>
          <cell r="FH37">
            <v>0</v>
          </cell>
          <cell r="FI37">
            <v>0</v>
          </cell>
          <cell r="FJ37">
            <v>0</v>
          </cell>
          <cell r="FK37">
            <v>0</v>
          </cell>
          <cell r="FL37">
            <v>0</v>
          </cell>
          <cell r="FM37">
            <v>0</v>
          </cell>
          <cell r="FN37">
            <v>0</v>
          </cell>
          <cell r="FO37">
            <v>0</v>
          </cell>
          <cell r="FP37">
            <v>0</v>
          </cell>
          <cell r="FQ37">
            <v>0</v>
          </cell>
          <cell r="FR37">
            <v>0</v>
          </cell>
          <cell r="FS37">
            <v>0</v>
          </cell>
          <cell r="FT37">
            <v>0</v>
          </cell>
          <cell r="FU37">
            <v>0</v>
          </cell>
          <cell r="FV37">
            <v>0</v>
          </cell>
          <cell r="FW37">
            <v>0</v>
          </cell>
          <cell r="FX37">
            <v>0</v>
          </cell>
          <cell r="FY37">
            <v>0</v>
          </cell>
          <cell r="FZ37">
            <v>0</v>
          </cell>
          <cell r="GA37">
            <v>0</v>
          </cell>
          <cell r="GB37">
            <v>0</v>
          </cell>
          <cell r="GC37">
            <v>0</v>
          </cell>
          <cell r="GD37">
            <v>0</v>
          </cell>
          <cell r="GE37">
            <v>0</v>
          </cell>
          <cell r="GF37">
            <v>0</v>
          </cell>
          <cell r="GG37">
            <v>0</v>
          </cell>
          <cell r="GH37">
            <v>0</v>
          </cell>
          <cell r="GI37">
            <v>0</v>
          </cell>
          <cell r="GJ37">
            <v>0</v>
          </cell>
          <cell r="GK37">
            <v>0</v>
          </cell>
          <cell r="GL37">
            <v>0</v>
          </cell>
          <cell r="GM37">
            <v>0</v>
          </cell>
          <cell r="GN37">
            <v>0</v>
          </cell>
          <cell r="GO37">
            <v>0</v>
          </cell>
          <cell r="GP37">
            <v>0</v>
          </cell>
          <cell r="GQ37">
            <v>0</v>
          </cell>
          <cell r="GR37">
            <v>0</v>
          </cell>
          <cell r="GS37">
            <v>0</v>
          </cell>
          <cell r="GT37">
            <v>0</v>
          </cell>
          <cell r="GU37">
            <v>0</v>
          </cell>
          <cell r="GV37">
            <v>0</v>
          </cell>
          <cell r="GW37">
            <v>0</v>
          </cell>
          <cell r="GX37">
            <v>0</v>
          </cell>
          <cell r="GY37">
            <v>0</v>
          </cell>
          <cell r="GZ37">
            <v>0</v>
          </cell>
          <cell r="HA37">
            <v>0</v>
          </cell>
          <cell r="HB37">
            <v>0</v>
          </cell>
          <cell r="HC37">
            <v>0</v>
          </cell>
          <cell r="HD37">
            <v>0</v>
          </cell>
          <cell r="HE37">
            <v>0</v>
          </cell>
          <cell r="HF37">
            <v>0</v>
          </cell>
          <cell r="HG37">
            <v>0</v>
          </cell>
          <cell r="HH37">
            <v>0</v>
          </cell>
          <cell r="HI37">
            <v>0</v>
          </cell>
          <cell r="HJ37">
            <v>0</v>
          </cell>
          <cell r="HK37">
            <v>0</v>
          </cell>
          <cell r="HL37">
            <v>0</v>
          </cell>
          <cell r="HM37">
            <v>0</v>
          </cell>
          <cell r="HN37">
            <v>0</v>
          </cell>
          <cell r="HO37">
            <v>0</v>
          </cell>
          <cell r="HP37">
            <v>0</v>
          </cell>
          <cell r="HQ37">
            <v>0</v>
          </cell>
          <cell r="HR37">
            <v>0</v>
          </cell>
          <cell r="HS37">
            <v>0</v>
          </cell>
          <cell r="HT37">
            <v>0</v>
          </cell>
          <cell r="HU37">
            <v>0</v>
          </cell>
          <cell r="HV37">
            <v>0</v>
          </cell>
          <cell r="HW37">
            <v>0</v>
          </cell>
          <cell r="HX37">
            <v>0</v>
          </cell>
          <cell r="HY37">
            <v>0</v>
          </cell>
          <cell r="HZ37">
            <v>0</v>
          </cell>
          <cell r="IA37">
            <v>0</v>
          </cell>
          <cell r="IB37">
            <v>0</v>
          </cell>
          <cell r="IC37">
            <v>0</v>
          </cell>
          <cell r="ID37">
            <v>0</v>
          </cell>
          <cell r="IE37">
            <v>0</v>
          </cell>
          <cell r="IF37">
            <v>0</v>
          </cell>
          <cell r="IG37">
            <v>0</v>
          </cell>
          <cell r="IH37">
            <v>0</v>
          </cell>
          <cell r="II37">
            <v>0</v>
          </cell>
          <cell r="IJ37">
            <v>0</v>
          </cell>
          <cell r="IK37">
            <v>0</v>
          </cell>
          <cell r="IL37">
            <v>0</v>
          </cell>
          <cell r="IM37">
            <v>0</v>
          </cell>
          <cell r="IN37">
            <v>0</v>
          </cell>
          <cell r="IO37">
            <v>0</v>
          </cell>
          <cell r="IP37">
            <v>0</v>
          </cell>
          <cell r="IQ37">
            <v>0</v>
          </cell>
          <cell r="IR37">
            <v>0</v>
          </cell>
          <cell r="IS37">
            <v>0</v>
          </cell>
          <cell r="IT37">
            <v>0</v>
          </cell>
          <cell r="IU37">
            <v>0</v>
          </cell>
          <cell r="IV37">
            <v>0</v>
          </cell>
          <cell r="IW37">
            <v>0</v>
          </cell>
          <cell r="IX37">
            <v>0</v>
          </cell>
          <cell r="IY37">
            <v>0</v>
          </cell>
          <cell r="IZ37">
            <v>0</v>
          </cell>
          <cell r="JA37">
            <v>0</v>
          </cell>
          <cell r="JB37">
            <v>0</v>
          </cell>
          <cell r="JC37">
            <v>0</v>
          </cell>
          <cell r="JD37">
            <v>0</v>
          </cell>
          <cell r="JE37">
            <v>0</v>
          </cell>
          <cell r="JF37">
            <v>0</v>
          </cell>
          <cell r="JG37">
            <v>0</v>
          </cell>
          <cell r="JH37">
            <v>0</v>
          </cell>
          <cell r="JI37">
            <v>0</v>
          </cell>
          <cell r="JJ37">
            <v>0</v>
          </cell>
          <cell r="JK37">
            <v>0</v>
          </cell>
          <cell r="JL37">
            <v>0</v>
          </cell>
          <cell r="JM37">
            <v>0</v>
          </cell>
          <cell r="JN37">
            <v>0</v>
          </cell>
          <cell r="JO37">
            <v>0</v>
          </cell>
          <cell r="JP37">
            <v>0</v>
          </cell>
          <cell r="JQ37">
            <v>0</v>
          </cell>
          <cell r="JR37">
            <v>0</v>
          </cell>
          <cell r="JS37">
            <v>0</v>
          </cell>
          <cell r="JT37">
            <v>0</v>
          </cell>
          <cell r="JU37">
            <v>0</v>
          </cell>
          <cell r="JV37">
            <v>0</v>
          </cell>
          <cell r="JW37">
            <v>0</v>
          </cell>
          <cell r="JX37">
            <v>0</v>
          </cell>
          <cell r="JY37">
            <v>0</v>
          </cell>
          <cell r="JZ37">
            <v>0</v>
          </cell>
          <cell r="KA37">
            <v>0</v>
          </cell>
          <cell r="KB37">
            <v>0</v>
          </cell>
          <cell r="KC37">
            <v>0</v>
          </cell>
          <cell r="KD37">
            <v>0</v>
          </cell>
          <cell r="KE37">
            <v>0</v>
          </cell>
          <cell r="KF37">
            <v>0</v>
          </cell>
          <cell r="KG37">
            <v>0</v>
          </cell>
          <cell r="KH37">
            <v>0</v>
          </cell>
          <cell r="KI37">
            <v>0</v>
          </cell>
          <cell r="KJ37">
            <v>0</v>
          </cell>
          <cell r="KK37">
            <v>0</v>
          </cell>
          <cell r="KL37">
            <v>0</v>
          </cell>
          <cell r="KM37">
            <v>0</v>
          </cell>
          <cell r="KN37">
            <v>0</v>
          </cell>
          <cell r="KO37">
            <v>0</v>
          </cell>
          <cell r="KP37">
            <v>0</v>
          </cell>
          <cell r="KQ37">
            <v>0</v>
          </cell>
          <cell r="KR37">
            <v>0</v>
          </cell>
          <cell r="KS37">
            <v>0</v>
          </cell>
          <cell r="KT37">
            <v>0</v>
          </cell>
          <cell r="KU37">
            <v>0</v>
          </cell>
          <cell r="KV37">
            <v>0</v>
          </cell>
          <cell r="KW37">
            <v>0</v>
          </cell>
          <cell r="KX37">
            <v>0</v>
          </cell>
          <cell r="KY37">
            <v>0</v>
          </cell>
          <cell r="KZ37">
            <v>0</v>
          </cell>
          <cell r="LA37">
            <v>0</v>
          </cell>
          <cell r="LB37">
            <v>0</v>
          </cell>
          <cell r="LC37">
            <v>0</v>
          </cell>
          <cell r="LD37">
            <v>0</v>
          </cell>
          <cell r="LE37">
            <v>0</v>
          </cell>
          <cell r="LF37">
            <v>0</v>
          </cell>
          <cell r="LG37">
            <v>0</v>
          </cell>
          <cell r="LH37">
            <v>0</v>
          </cell>
          <cell r="LI37">
            <v>0</v>
          </cell>
          <cell r="LJ37">
            <v>0</v>
          </cell>
          <cell r="LK37">
            <v>0</v>
          </cell>
          <cell r="LL37">
            <v>0</v>
          </cell>
          <cell r="LM37">
            <v>0</v>
          </cell>
          <cell r="LN37">
            <v>0</v>
          </cell>
          <cell r="LO37">
            <v>0</v>
          </cell>
          <cell r="LP37">
            <v>0</v>
          </cell>
          <cell r="LQ37">
            <v>0</v>
          </cell>
          <cell r="LR37">
            <v>0</v>
          </cell>
          <cell r="LS37">
            <v>0</v>
          </cell>
          <cell r="LT37">
            <v>0</v>
          </cell>
          <cell r="LU37">
            <v>0</v>
          </cell>
          <cell r="LV37">
            <v>0</v>
          </cell>
          <cell r="LW37">
            <v>0</v>
          </cell>
          <cell r="LX37">
            <v>0</v>
          </cell>
          <cell r="LY37">
            <v>0</v>
          </cell>
          <cell r="LZ37">
            <v>0</v>
          </cell>
          <cell r="MA37">
            <v>0</v>
          </cell>
          <cell r="MB37">
            <v>0</v>
          </cell>
          <cell r="MC37">
            <v>0</v>
          </cell>
          <cell r="MD37">
            <v>0</v>
          </cell>
          <cell r="ME37">
            <v>0</v>
          </cell>
          <cell r="MF37">
            <v>0</v>
          </cell>
          <cell r="MG37">
            <v>0</v>
          </cell>
          <cell r="MH37">
            <v>0</v>
          </cell>
          <cell r="MI37">
            <v>0</v>
          </cell>
          <cell r="MJ37">
            <v>0</v>
          </cell>
          <cell r="MK37">
            <v>0</v>
          </cell>
          <cell r="ML37">
            <v>0</v>
          </cell>
          <cell r="MM37">
            <v>0</v>
          </cell>
          <cell r="MN37">
            <v>0</v>
          </cell>
          <cell r="MO37">
            <v>0</v>
          </cell>
          <cell r="MP37">
            <v>0</v>
          </cell>
          <cell r="MQ37">
            <v>0</v>
          </cell>
          <cell r="MR37">
            <v>0</v>
          </cell>
          <cell r="MS37">
            <v>0</v>
          </cell>
          <cell r="MT37">
            <v>0</v>
          </cell>
          <cell r="MU37">
            <v>0</v>
          </cell>
          <cell r="MV37">
            <v>0</v>
          </cell>
          <cell r="MW37">
            <v>0</v>
          </cell>
          <cell r="MX37">
            <v>0</v>
          </cell>
          <cell r="MY37">
            <v>0</v>
          </cell>
          <cell r="MZ37">
            <v>0</v>
          </cell>
          <cell r="NA37">
            <v>0</v>
          </cell>
          <cell r="NB37">
            <v>0</v>
          </cell>
          <cell r="NC37">
            <v>0</v>
          </cell>
          <cell r="ND37">
            <v>0</v>
          </cell>
          <cell r="NE37">
            <v>0</v>
          </cell>
          <cell r="NF37">
            <v>0</v>
          </cell>
          <cell r="NG37">
            <v>0</v>
          </cell>
          <cell r="NH37">
            <v>0</v>
          </cell>
          <cell r="NI37">
            <v>0</v>
          </cell>
          <cell r="NJ37">
            <v>0</v>
          </cell>
          <cell r="NK37">
            <v>0</v>
          </cell>
          <cell r="NL37">
            <v>0</v>
          </cell>
          <cell r="NM37">
            <v>0</v>
          </cell>
          <cell r="NN37">
            <v>0</v>
          </cell>
          <cell r="NO37">
            <v>0</v>
          </cell>
          <cell r="NP37">
            <v>0</v>
          </cell>
          <cell r="NQ37">
            <v>0</v>
          </cell>
          <cell r="NR37">
            <v>0</v>
          </cell>
          <cell r="NS37">
            <v>0</v>
          </cell>
          <cell r="NT37">
            <v>0</v>
          </cell>
          <cell r="NU37">
            <v>0</v>
          </cell>
          <cell r="NV37">
            <v>0</v>
          </cell>
          <cell r="NW37">
            <v>0</v>
          </cell>
          <cell r="NX37">
            <v>0</v>
          </cell>
          <cell r="NY37">
            <v>0</v>
          </cell>
          <cell r="NZ37">
            <v>0</v>
          </cell>
          <cell r="OA37">
            <v>0</v>
          </cell>
          <cell r="OB37">
            <v>0</v>
          </cell>
          <cell r="OC37">
            <v>0</v>
          </cell>
          <cell r="OD37">
            <v>0</v>
          </cell>
          <cell r="OE37">
            <v>0</v>
          </cell>
          <cell r="OF37">
            <v>0</v>
          </cell>
          <cell r="OG37">
            <v>0</v>
          </cell>
          <cell r="OH37">
            <v>0</v>
          </cell>
          <cell r="OI37">
            <v>0</v>
          </cell>
          <cell r="OJ37">
            <v>0</v>
          </cell>
          <cell r="OK37">
            <v>0</v>
          </cell>
          <cell r="OL37">
            <v>0</v>
          </cell>
          <cell r="OM37">
            <v>0</v>
          </cell>
          <cell r="ON37">
            <v>0</v>
          </cell>
          <cell r="OO37">
            <v>0</v>
          </cell>
          <cell r="OP37">
            <v>0</v>
          </cell>
          <cell r="OQ37">
            <v>0</v>
          </cell>
          <cell r="OR37">
            <v>0</v>
          </cell>
          <cell r="OS37">
            <v>0</v>
          </cell>
          <cell r="OT37">
            <v>0</v>
          </cell>
          <cell r="OU37">
            <v>0</v>
          </cell>
          <cell r="OV37">
            <v>0</v>
          </cell>
          <cell r="OW37">
            <v>0</v>
          </cell>
          <cell r="OX37">
            <v>0</v>
          </cell>
          <cell r="OY37">
            <v>0</v>
          </cell>
          <cell r="OZ37">
            <v>0</v>
          </cell>
          <cell r="PA37">
            <v>0</v>
          </cell>
          <cell r="PB37">
            <v>0</v>
          </cell>
          <cell r="PC37">
            <v>0</v>
          </cell>
          <cell r="PD37">
            <v>0</v>
          </cell>
          <cell r="PE37">
            <v>0</v>
          </cell>
          <cell r="PF37">
            <v>0</v>
          </cell>
          <cell r="PG37">
            <v>0</v>
          </cell>
          <cell r="PH37">
            <v>0</v>
          </cell>
          <cell r="PI37">
            <v>0</v>
          </cell>
          <cell r="PJ37">
            <v>0</v>
          </cell>
          <cell r="PK37">
            <v>0</v>
          </cell>
          <cell r="PL37">
            <v>0</v>
          </cell>
          <cell r="PM37">
            <v>0</v>
          </cell>
          <cell r="PN37">
            <v>0</v>
          </cell>
          <cell r="PO37">
            <v>0</v>
          </cell>
          <cell r="PP37">
            <v>0</v>
          </cell>
          <cell r="PQ37">
            <v>0</v>
          </cell>
          <cell r="PR37">
            <v>0</v>
          </cell>
          <cell r="PS37">
            <v>0</v>
          </cell>
        </row>
        <row r="38"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  <cell r="AE38">
            <v>0</v>
          </cell>
          <cell r="AF38">
            <v>0</v>
          </cell>
          <cell r="AG38">
            <v>0</v>
          </cell>
          <cell r="AH38">
            <v>0</v>
          </cell>
          <cell r="AI38">
            <v>0</v>
          </cell>
          <cell r="AJ38">
            <v>0</v>
          </cell>
          <cell r="AK38">
            <v>0</v>
          </cell>
          <cell r="AL38">
            <v>0</v>
          </cell>
          <cell r="AM38">
            <v>0</v>
          </cell>
          <cell r="AN38">
            <v>0</v>
          </cell>
          <cell r="AO38">
            <v>0</v>
          </cell>
          <cell r="AP38">
            <v>0</v>
          </cell>
          <cell r="AQ38">
            <v>0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</v>
          </cell>
          <cell r="AX38">
            <v>0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  <cell r="BC38">
            <v>0</v>
          </cell>
          <cell r="BD38">
            <v>0</v>
          </cell>
          <cell r="BE38">
            <v>0</v>
          </cell>
          <cell r="BF38">
            <v>0</v>
          </cell>
          <cell r="BG38">
            <v>0</v>
          </cell>
          <cell r="BH38">
            <v>0</v>
          </cell>
          <cell r="BI38">
            <v>0</v>
          </cell>
          <cell r="BJ38">
            <v>0</v>
          </cell>
          <cell r="BK38">
            <v>0</v>
          </cell>
          <cell r="BL38">
            <v>0</v>
          </cell>
          <cell r="BM38">
            <v>0</v>
          </cell>
          <cell r="BN38">
            <v>0</v>
          </cell>
          <cell r="BO38">
            <v>0</v>
          </cell>
          <cell r="BP38">
            <v>0</v>
          </cell>
          <cell r="BQ38">
            <v>0</v>
          </cell>
          <cell r="BR38">
            <v>0</v>
          </cell>
          <cell r="BS38">
            <v>0</v>
          </cell>
          <cell r="BT38">
            <v>0</v>
          </cell>
          <cell r="BU38">
            <v>0</v>
          </cell>
          <cell r="BV38">
            <v>0</v>
          </cell>
          <cell r="BW38">
            <v>0</v>
          </cell>
          <cell r="BX38">
            <v>0</v>
          </cell>
          <cell r="BY38">
            <v>0</v>
          </cell>
          <cell r="BZ38">
            <v>0</v>
          </cell>
          <cell r="CA38">
            <v>0</v>
          </cell>
          <cell r="CB38">
            <v>0</v>
          </cell>
          <cell r="CC38">
            <v>0</v>
          </cell>
          <cell r="CD38">
            <v>0</v>
          </cell>
          <cell r="CE38">
            <v>0</v>
          </cell>
          <cell r="CF38">
            <v>0</v>
          </cell>
          <cell r="CG38">
            <v>0</v>
          </cell>
          <cell r="CH38">
            <v>0</v>
          </cell>
          <cell r="CI38">
            <v>0</v>
          </cell>
          <cell r="CJ38">
            <v>0</v>
          </cell>
          <cell r="CK38">
            <v>0</v>
          </cell>
          <cell r="CL38">
            <v>0</v>
          </cell>
          <cell r="CM38">
            <v>0</v>
          </cell>
          <cell r="CN38">
            <v>0</v>
          </cell>
          <cell r="CO38">
            <v>0</v>
          </cell>
          <cell r="CP38">
            <v>0</v>
          </cell>
          <cell r="CQ38">
            <v>0</v>
          </cell>
          <cell r="CR38">
            <v>0</v>
          </cell>
          <cell r="CS38">
            <v>0</v>
          </cell>
          <cell r="CT38">
            <v>0</v>
          </cell>
          <cell r="CU38">
            <v>0</v>
          </cell>
          <cell r="CV38">
            <v>0</v>
          </cell>
          <cell r="CW38">
            <v>0</v>
          </cell>
          <cell r="CX38">
            <v>0</v>
          </cell>
          <cell r="CY38">
            <v>0</v>
          </cell>
          <cell r="CZ38">
            <v>0</v>
          </cell>
          <cell r="DA38">
            <v>0</v>
          </cell>
          <cell r="DB38">
            <v>0</v>
          </cell>
          <cell r="DC38">
            <v>0</v>
          </cell>
          <cell r="DD38">
            <v>0</v>
          </cell>
          <cell r="DE38">
            <v>0</v>
          </cell>
          <cell r="DF38">
            <v>0</v>
          </cell>
          <cell r="DG38">
            <v>0</v>
          </cell>
          <cell r="DH38">
            <v>0</v>
          </cell>
          <cell r="DI38">
            <v>0</v>
          </cell>
          <cell r="DJ38">
            <v>0</v>
          </cell>
          <cell r="DK38">
            <v>0</v>
          </cell>
          <cell r="DL38">
            <v>0</v>
          </cell>
          <cell r="DM38">
            <v>0</v>
          </cell>
          <cell r="DN38">
            <v>0</v>
          </cell>
          <cell r="DO38">
            <v>0</v>
          </cell>
          <cell r="DP38">
            <v>0</v>
          </cell>
          <cell r="DQ38">
            <v>0</v>
          </cell>
          <cell r="DR38">
            <v>0</v>
          </cell>
          <cell r="DS38">
            <v>0</v>
          </cell>
          <cell r="DT38">
            <v>0</v>
          </cell>
          <cell r="DU38">
            <v>0</v>
          </cell>
          <cell r="DV38">
            <v>0</v>
          </cell>
          <cell r="DW38">
            <v>0</v>
          </cell>
          <cell r="DX38">
            <v>0</v>
          </cell>
          <cell r="DY38">
            <v>0</v>
          </cell>
          <cell r="DZ38">
            <v>0</v>
          </cell>
          <cell r="EA38">
            <v>0</v>
          </cell>
          <cell r="EB38">
            <v>0</v>
          </cell>
          <cell r="EC38">
            <v>0</v>
          </cell>
          <cell r="ED38">
            <v>0</v>
          </cell>
          <cell r="EE38">
            <v>0</v>
          </cell>
          <cell r="EF38">
            <v>0</v>
          </cell>
          <cell r="EG38">
            <v>0</v>
          </cell>
          <cell r="EH38">
            <v>0</v>
          </cell>
          <cell r="EI38">
            <v>0</v>
          </cell>
          <cell r="EJ38">
            <v>0</v>
          </cell>
          <cell r="EK38">
            <v>0</v>
          </cell>
          <cell r="EL38">
            <v>0</v>
          </cell>
          <cell r="EM38">
            <v>0</v>
          </cell>
          <cell r="EN38">
            <v>0</v>
          </cell>
          <cell r="EO38">
            <v>0</v>
          </cell>
          <cell r="EP38">
            <v>0</v>
          </cell>
          <cell r="EQ38">
            <v>0</v>
          </cell>
          <cell r="ER38">
            <v>0</v>
          </cell>
          <cell r="ES38">
            <v>0</v>
          </cell>
          <cell r="ET38">
            <v>0</v>
          </cell>
          <cell r="EU38">
            <v>0</v>
          </cell>
          <cell r="EV38">
            <v>0</v>
          </cell>
          <cell r="EW38">
            <v>0</v>
          </cell>
          <cell r="EX38">
            <v>0</v>
          </cell>
          <cell r="EY38">
            <v>0</v>
          </cell>
          <cell r="EZ38">
            <v>0</v>
          </cell>
          <cell r="FA38">
            <v>0</v>
          </cell>
          <cell r="FB38">
            <v>0</v>
          </cell>
          <cell r="FC38">
            <v>0</v>
          </cell>
          <cell r="FD38">
            <v>0</v>
          </cell>
          <cell r="FE38">
            <v>0</v>
          </cell>
          <cell r="FF38">
            <v>0</v>
          </cell>
          <cell r="FG38">
            <v>0</v>
          </cell>
          <cell r="FH38">
            <v>0</v>
          </cell>
          <cell r="FI38">
            <v>0</v>
          </cell>
          <cell r="FJ38">
            <v>0</v>
          </cell>
          <cell r="FK38">
            <v>0</v>
          </cell>
          <cell r="FL38">
            <v>0</v>
          </cell>
          <cell r="FM38">
            <v>0</v>
          </cell>
          <cell r="FN38">
            <v>0</v>
          </cell>
          <cell r="FO38">
            <v>0</v>
          </cell>
          <cell r="FP38">
            <v>0</v>
          </cell>
          <cell r="FQ38">
            <v>0</v>
          </cell>
          <cell r="FR38">
            <v>0</v>
          </cell>
          <cell r="FS38">
            <v>0</v>
          </cell>
          <cell r="FT38">
            <v>0</v>
          </cell>
          <cell r="FU38">
            <v>0</v>
          </cell>
          <cell r="FV38">
            <v>0</v>
          </cell>
          <cell r="FW38">
            <v>0</v>
          </cell>
          <cell r="FX38">
            <v>0</v>
          </cell>
          <cell r="FY38">
            <v>0</v>
          </cell>
          <cell r="FZ38">
            <v>0</v>
          </cell>
          <cell r="GA38">
            <v>0</v>
          </cell>
          <cell r="GB38">
            <v>0</v>
          </cell>
          <cell r="GC38">
            <v>0</v>
          </cell>
          <cell r="GD38">
            <v>0</v>
          </cell>
          <cell r="GE38">
            <v>0</v>
          </cell>
          <cell r="GF38">
            <v>0</v>
          </cell>
          <cell r="GG38">
            <v>0</v>
          </cell>
          <cell r="GH38">
            <v>0</v>
          </cell>
          <cell r="GI38">
            <v>0</v>
          </cell>
          <cell r="GJ38">
            <v>0</v>
          </cell>
          <cell r="GK38">
            <v>0</v>
          </cell>
          <cell r="GL38">
            <v>0</v>
          </cell>
          <cell r="GM38">
            <v>0</v>
          </cell>
          <cell r="GN38">
            <v>0</v>
          </cell>
          <cell r="GO38">
            <v>0</v>
          </cell>
          <cell r="GP38">
            <v>0</v>
          </cell>
          <cell r="GQ38">
            <v>0</v>
          </cell>
          <cell r="GR38">
            <v>0</v>
          </cell>
          <cell r="GS38">
            <v>0</v>
          </cell>
          <cell r="GT38">
            <v>0</v>
          </cell>
          <cell r="GU38">
            <v>0</v>
          </cell>
          <cell r="GV38">
            <v>0</v>
          </cell>
          <cell r="GW38">
            <v>0</v>
          </cell>
          <cell r="GX38">
            <v>0</v>
          </cell>
          <cell r="GY38">
            <v>0</v>
          </cell>
          <cell r="GZ38">
            <v>0</v>
          </cell>
          <cell r="HA38">
            <v>0</v>
          </cell>
          <cell r="HB38">
            <v>0</v>
          </cell>
          <cell r="HC38">
            <v>0</v>
          </cell>
          <cell r="HD38">
            <v>0</v>
          </cell>
          <cell r="HE38">
            <v>0</v>
          </cell>
          <cell r="HF38">
            <v>0</v>
          </cell>
          <cell r="HG38">
            <v>0</v>
          </cell>
          <cell r="HH38">
            <v>0</v>
          </cell>
          <cell r="HI38">
            <v>0</v>
          </cell>
          <cell r="HJ38">
            <v>0</v>
          </cell>
          <cell r="HK38">
            <v>0</v>
          </cell>
          <cell r="HL38">
            <v>0</v>
          </cell>
          <cell r="HM38">
            <v>0</v>
          </cell>
          <cell r="HN38">
            <v>0</v>
          </cell>
          <cell r="HO38">
            <v>0</v>
          </cell>
          <cell r="HP38">
            <v>0</v>
          </cell>
          <cell r="HQ38">
            <v>0</v>
          </cell>
          <cell r="HR38">
            <v>0</v>
          </cell>
          <cell r="HS38">
            <v>0</v>
          </cell>
          <cell r="HT38">
            <v>0</v>
          </cell>
          <cell r="HU38">
            <v>0</v>
          </cell>
          <cell r="HV38">
            <v>0</v>
          </cell>
          <cell r="HW38">
            <v>0</v>
          </cell>
          <cell r="HX38">
            <v>0</v>
          </cell>
          <cell r="HY38">
            <v>0</v>
          </cell>
          <cell r="HZ38">
            <v>0</v>
          </cell>
          <cell r="IA38">
            <v>0</v>
          </cell>
          <cell r="IB38">
            <v>0</v>
          </cell>
          <cell r="IC38">
            <v>0</v>
          </cell>
          <cell r="ID38">
            <v>0</v>
          </cell>
          <cell r="IE38">
            <v>0</v>
          </cell>
          <cell r="IF38">
            <v>0</v>
          </cell>
          <cell r="IG38">
            <v>0</v>
          </cell>
          <cell r="IH38">
            <v>0</v>
          </cell>
          <cell r="II38">
            <v>0</v>
          </cell>
          <cell r="IJ38">
            <v>0</v>
          </cell>
          <cell r="IK38">
            <v>0</v>
          </cell>
          <cell r="IL38">
            <v>0</v>
          </cell>
          <cell r="IM38">
            <v>0</v>
          </cell>
          <cell r="IN38">
            <v>0</v>
          </cell>
          <cell r="IO38">
            <v>0</v>
          </cell>
          <cell r="IP38">
            <v>0</v>
          </cell>
          <cell r="IQ38">
            <v>0</v>
          </cell>
          <cell r="IR38">
            <v>0</v>
          </cell>
          <cell r="IS38">
            <v>0</v>
          </cell>
          <cell r="IT38">
            <v>0</v>
          </cell>
          <cell r="IU38">
            <v>0</v>
          </cell>
          <cell r="IV38">
            <v>0</v>
          </cell>
          <cell r="IW38">
            <v>0</v>
          </cell>
          <cell r="IX38">
            <v>0</v>
          </cell>
          <cell r="IY38">
            <v>0</v>
          </cell>
          <cell r="IZ38">
            <v>0</v>
          </cell>
          <cell r="JA38">
            <v>0</v>
          </cell>
          <cell r="JB38">
            <v>0</v>
          </cell>
          <cell r="JC38">
            <v>0</v>
          </cell>
          <cell r="JD38">
            <v>0</v>
          </cell>
          <cell r="JE38">
            <v>0</v>
          </cell>
          <cell r="JF38">
            <v>0</v>
          </cell>
          <cell r="JG38">
            <v>0</v>
          </cell>
          <cell r="JH38">
            <v>0</v>
          </cell>
          <cell r="JI38">
            <v>0</v>
          </cell>
          <cell r="JJ38">
            <v>0</v>
          </cell>
          <cell r="JK38">
            <v>0</v>
          </cell>
          <cell r="JL38">
            <v>0</v>
          </cell>
          <cell r="JM38">
            <v>0</v>
          </cell>
          <cell r="JN38">
            <v>0</v>
          </cell>
          <cell r="JO38">
            <v>0</v>
          </cell>
          <cell r="JP38">
            <v>0</v>
          </cell>
          <cell r="JQ38">
            <v>0</v>
          </cell>
          <cell r="JR38">
            <v>0</v>
          </cell>
          <cell r="JS38">
            <v>0</v>
          </cell>
          <cell r="JT38">
            <v>0</v>
          </cell>
          <cell r="JU38">
            <v>0</v>
          </cell>
          <cell r="JV38">
            <v>0</v>
          </cell>
          <cell r="JW38">
            <v>0</v>
          </cell>
          <cell r="JX38">
            <v>0</v>
          </cell>
          <cell r="JY38">
            <v>0</v>
          </cell>
          <cell r="JZ38">
            <v>0</v>
          </cell>
          <cell r="KA38">
            <v>0</v>
          </cell>
          <cell r="KB38">
            <v>0</v>
          </cell>
          <cell r="KC38">
            <v>0</v>
          </cell>
          <cell r="KD38">
            <v>0</v>
          </cell>
          <cell r="KE38">
            <v>0</v>
          </cell>
          <cell r="KF38">
            <v>0</v>
          </cell>
          <cell r="KG38">
            <v>0</v>
          </cell>
          <cell r="KH38">
            <v>0</v>
          </cell>
          <cell r="KI38">
            <v>0</v>
          </cell>
          <cell r="KJ38">
            <v>0</v>
          </cell>
          <cell r="KK38">
            <v>0</v>
          </cell>
          <cell r="KL38">
            <v>0</v>
          </cell>
          <cell r="KM38">
            <v>0</v>
          </cell>
          <cell r="KN38">
            <v>0</v>
          </cell>
          <cell r="KO38">
            <v>0</v>
          </cell>
          <cell r="KP38">
            <v>0</v>
          </cell>
          <cell r="KQ38">
            <v>0</v>
          </cell>
          <cell r="KR38">
            <v>0</v>
          </cell>
          <cell r="KS38">
            <v>0</v>
          </cell>
          <cell r="KT38">
            <v>0</v>
          </cell>
          <cell r="KU38">
            <v>0</v>
          </cell>
          <cell r="KV38">
            <v>0</v>
          </cell>
          <cell r="KW38">
            <v>0</v>
          </cell>
          <cell r="KX38">
            <v>0</v>
          </cell>
          <cell r="KY38">
            <v>0</v>
          </cell>
          <cell r="KZ38">
            <v>0</v>
          </cell>
          <cell r="LA38">
            <v>0</v>
          </cell>
          <cell r="LB38">
            <v>0</v>
          </cell>
          <cell r="LC38">
            <v>0</v>
          </cell>
          <cell r="LD38">
            <v>0</v>
          </cell>
          <cell r="LE38">
            <v>0</v>
          </cell>
          <cell r="LF38">
            <v>0</v>
          </cell>
          <cell r="LG38">
            <v>0</v>
          </cell>
          <cell r="LH38">
            <v>0</v>
          </cell>
          <cell r="LI38">
            <v>0</v>
          </cell>
          <cell r="LJ38">
            <v>0</v>
          </cell>
          <cell r="LK38">
            <v>0</v>
          </cell>
          <cell r="LL38">
            <v>0</v>
          </cell>
          <cell r="LM38">
            <v>0</v>
          </cell>
          <cell r="LN38">
            <v>0</v>
          </cell>
          <cell r="LO38">
            <v>0</v>
          </cell>
          <cell r="LP38">
            <v>0</v>
          </cell>
          <cell r="LQ38">
            <v>0</v>
          </cell>
          <cell r="LR38">
            <v>0</v>
          </cell>
          <cell r="LS38">
            <v>0</v>
          </cell>
          <cell r="LT38">
            <v>0</v>
          </cell>
          <cell r="LU38">
            <v>0</v>
          </cell>
          <cell r="LV38">
            <v>0</v>
          </cell>
          <cell r="LW38">
            <v>0</v>
          </cell>
          <cell r="LX38">
            <v>0</v>
          </cell>
          <cell r="LY38">
            <v>0</v>
          </cell>
          <cell r="LZ38">
            <v>0</v>
          </cell>
          <cell r="MA38">
            <v>0</v>
          </cell>
          <cell r="MB38">
            <v>0</v>
          </cell>
          <cell r="MC38">
            <v>0</v>
          </cell>
          <cell r="MD38">
            <v>0</v>
          </cell>
          <cell r="ME38">
            <v>0</v>
          </cell>
          <cell r="MF38">
            <v>0</v>
          </cell>
          <cell r="MG38">
            <v>0</v>
          </cell>
          <cell r="MH38">
            <v>0</v>
          </cell>
          <cell r="MI38">
            <v>0</v>
          </cell>
          <cell r="MJ38">
            <v>0</v>
          </cell>
          <cell r="MK38">
            <v>0</v>
          </cell>
          <cell r="ML38">
            <v>0</v>
          </cell>
          <cell r="MM38">
            <v>0</v>
          </cell>
          <cell r="MN38">
            <v>0</v>
          </cell>
          <cell r="MO38">
            <v>0</v>
          </cell>
          <cell r="MP38">
            <v>0</v>
          </cell>
          <cell r="MQ38">
            <v>0</v>
          </cell>
          <cell r="MR38">
            <v>0</v>
          </cell>
          <cell r="MS38">
            <v>0</v>
          </cell>
          <cell r="MT38">
            <v>0</v>
          </cell>
          <cell r="MU38">
            <v>0</v>
          </cell>
          <cell r="MV38">
            <v>0</v>
          </cell>
          <cell r="MW38">
            <v>0</v>
          </cell>
          <cell r="MX38">
            <v>0</v>
          </cell>
          <cell r="MY38">
            <v>0</v>
          </cell>
          <cell r="MZ38">
            <v>0</v>
          </cell>
          <cell r="NA38">
            <v>0</v>
          </cell>
          <cell r="NB38">
            <v>0</v>
          </cell>
          <cell r="NC38">
            <v>0</v>
          </cell>
          <cell r="ND38">
            <v>0</v>
          </cell>
          <cell r="NE38">
            <v>0</v>
          </cell>
          <cell r="NF38">
            <v>0</v>
          </cell>
          <cell r="NG38">
            <v>0</v>
          </cell>
          <cell r="NH38">
            <v>0</v>
          </cell>
          <cell r="NI38">
            <v>0</v>
          </cell>
          <cell r="NJ38">
            <v>0</v>
          </cell>
          <cell r="NK38">
            <v>0</v>
          </cell>
          <cell r="NL38">
            <v>0</v>
          </cell>
          <cell r="NM38">
            <v>0</v>
          </cell>
          <cell r="NN38">
            <v>0</v>
          </cell>
          <cell r="NO38">
            <v>0</v>
          </cell>
          <cell r="NP38">
            <v>0</v>
          </cell>
          <cell r="NQ38">
            <v>0</v>
          </cell>
          <cell r="NR38">
            <v>0</v>
          </cell>
          <cell r="NS38">
            <v>0</v>
          </cell>
          <cell r="NT38">
            <v>0</v>
          </cell>
          <cell r="NU38">
            <v>0</v>
          </cell>
          <cell r="NV38">
            <v>0</v>
          </cell>
          <cell r="NW38">
            <v>0</v>
          </cell>
          <cell r="NX38">
            <v>0</v>
          </cell>
          <cell r="NY38">
            <v>0</v>
          </cell>
          <cell r="NZ38">
            <v>0</v>
          </cell>
          <cell r="OA38">
            <v>0</v>
          </cell>
          <cell r="OB38">
            <v>0</v>
          </cell>
          <cell r="OC38">
            <v>0</v>
          </cell>
          <cell r="OD38">
            <v>0</v>
          </cell>
          <cell r="OE38">
            <v>0</v>
          </cell>
          <cell r="OF38">
            <v>0</v>
          </cell>
          <cell r="OG38">
            <v>0</v>
          </cell>
          <cell r="OH38">
            <v>0</v>
          </cell>
          <cell r="OI38">
            <v>0</v>
          </cell>
          <cell r="OJ38">
            <v>0</v>
          </cell>
          <cell r="OK38">
            <v>0</v>
          </cell>
          <cell r="OL38">
            <v>0</v>
          </cell>
          <cell r="OM38">
            <v>0</v>
          </cell>
          <cell r="ON38">
            <v>0</v>
          </cell>
          <cell r="OO38">
            <v>0</v>
          </cell>
          <cell r="OP38">
            <v>0</v>
          </cell>
          <cell r="OQ38">
            <v>0</v>
          </cell>
          <cell r="OR38">
            <v>0</v>
          </cell>
          <cell r="OS38">
            <v>0</v>
          </cell>
          <cell r="OT38">
            <v>0</v>
          </cell>
          <cell r="OU38">
            <v>0</v>
          </cell>
          <cell r="OV38">
            <v>0</v>
          </cell>
          <cell r="OW38">
            <v>0</v>
          </cell>
          <cell r="OX38">
            <v>0</v>
          </cell>
          <cell r="OY38">
            <v>0</v>
          </cell>
          <cell r="OZ38">
            <v>0</v>
          </cell>
          <cell r="PA38">
            <v>0</v>
          </cell>
          <cell r="PB38">
            <v>0</v>
          </cell>
          <cell r="PC38">
            <v>0</v>
          </cell>
          <cell r="PD38">
            <v>0</v>
          </cell>
          <cell r="PE38">
            <v>0</v>
          </cell>
          <cell r="PF38">
            <v>0</v>
          </cell>
          <cell r="PG38">
            <v>0</v>
          </cell>
          <cell r="PH38">
            <v>0</v>
          </cell>
          <cell r="PI38">
            <v>0</v>
          </cell>
          <cell r="PJ38">
            <v>0</v>
          </cell>
          <cell r="PK38">
            <v>0</v>
          </cell>
          <cell r="PL38">
            <v>0</v>
          </cell>
          <cell r="PM38">
            <v>0</v>
          </cell>
          <cell r="PN38">
            <v>0</v>
          </cell>
          <cell r="PO38">
            <v>0</v>
          </cell>
          <cell r="PP38">
            <v>0</v>
          </cell>
          <cell r="PQ38">
            <v>0</v>
          </cell>
          <cell r="PR38">
            <v>0</v>
          </cell>
          <cell r="PS38">
            <v>0</v>
          </cell>
        </row>
        <row r="39"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  <cell r="BF39">
            <v>0</v>
          </cell>
          <cell r="BG39">
            <v>0</v>
          </cell>
          <cell r="BH39">
            <v>0</v>
          </cell>
          <cell r="BI39">
            <v>0</v>
          </cell>
          <cell r="BJ39">
            <v>0</v>
          </cell>
          <cell r="BK39">
            <v>0</v>
          </cell>
          <cell r="BL39">
            <v>0</v>
          </cell>
          <cell r="BM39">
            <v>0</v>
          </cell>
          <cell r="BN39">
            <v>0</v>
          </cell>
          <cell r="BO39">
            <v>0</v>
          </cell>
          <cell r="BP39">
            <v>0</v>
          </cell>
          <cell r="BQ39">
            <v>0</v>
          </cell>
          <cell r="BR39">
            <v>0</v>
          </cell>
          <cell r="BS39">
            <v>0</v>
          </cell>
          <cell r="BT39">
            <v>0</v>
          </cell>
          <cell r="BU39">
            <v>0</v>
          </cell>
          <cell r="BV39">
            <v>0</v>
          </cell>
          <cell r="BW39">
            <v>0</v>
          </cell>
          <cell r="BX39">
            <v>0</v>
          </cell>
          <cell r="BY39">
            <v>0</v>
          </cell>
          <cell r="BZ39">
            <v>0</v>
          </cell>
          <cell r="CA39">
            <v>0</v>
          </cell>
          <cell r="CB39">
            <v>0</v>
          </cell>
          <cell r="CC39">
            <v>0</v>
          </cell>
          <cell r="CD39">
            <v>0</v>
          </cell>
          <cell r="CE39">
            <v>0</v>
          </cell>
          <cell r="CF39">
            <v>0</v>
          </cell>
          <cell r="CG39">
            <v>0</v>
          </cell>
          <cell r="CH39">
            <v>0</v>
          </cell>
          <cell r="CI39">
            <v>0</v>
          </cell>
          <cell r="CJ39">
            <v>0</v>
          </cell>
          <cell r="CK39">
            <v>0</v>
          </cell>
          <cell r="CL39">
            <v>0</v>
          </cell>
          <cell r="CM39">
            <v>0</v>
          </cell>
          <cell r="CN39">
            <v>0</v>
          </cell>
          <cell r="CO39">
            <v>0</v>
          </cell>
          <cell r="CP39">
            <v>0</v>
          </cell>
          <cell r="CQ39">
            <v>0</v>
          </cell>
          <cell r="CR39">
            <v>0</v>
          </cell>
          <cell r="CS39">
            <v>0</v>
          </cell>
          <cell r="CT39">
            <v>0</v>
          </cell>
          <cell r="CU39">
            <v>0</v>
          </cell>
          <cell r="CV39">
            <v>0</v>
          </cell>
          <cell r="CW39">
            <v>0</v>
          </cell>
          <cell r="CX39">
            <v>0</v>
          </cell>
          <cell r="CY39">
            <v>0</v>
          </cell>
          <cell r="CZ39">
            <v>0</v>
          </cell>
          <cell r="DA39">
            <v>0</v>
          </cell>
          <cell r="DB39">
            <v>0</v>
          </cell>
          <cell r="DC39">
            <v>0</v>
          </cell>
          <cell r="DD39">
            <v>0</v>
          </cell>
          <cell r="DE39">
            <v>0</v>
          </cell>
          <cell r="DF39">
            <v>0</v>
          </cell>
          <cell r="DG39">
            <v>0</v>
          </cell>
          <cell r="DH39">
            <v>0</v>
          </cell>
          <cell r="DI39">
            <v>0</v>
          </cell>
          <cell r="DJ39">
            <v>0</v>
          </cell>
          <cell r="DK39">
            <v>0</v>
          </cell>
          <cell r="DL39">
            <v>0</v>
          </cell>
          <cell r="DM39">
            <v>0</v>
          </cell>
          <cell r="DN39">
            <v>0</v>
          </cell>
          <cell r="DO39">
            <v>0</v>
          </cell>
          <cell r="DP39">
            <v>0</v>
          </cell>
          <cell r="DQ39">
            <v>0</v>
          </cell>
          <cell r="DR39">
            <v>0</v>
          </cell>
          <cell r="DS39">
            <v>0</v>
          </cell>
          <cell r="DT39">
            <v>0</v>
          </cell>
          <cell r="DU39">
            <v>0</v>
          </cell>
          <cell r="DV39">
            <v>0</v>
          </cell>
          <cell r="DW39">
            <v>0</v>
          </cell>
          <cell r="DX39">
            <v>0</v>
          </cell>
          <cell r="DY39">
            <v>0</v>
          </cell>
          <cell r="DZ39">
            <v>0</v>
          </cell>
          <cell r="EA39">
            <v>0</v>
          </cell>
          <cell r="EB39">
            <v>0</v>
          </cell>
          <cell r="EC39">
            <v>0</v>
          </cell>
          <cell r="ED39">
            <v>0</v>
          </cell>
          <cell r="EE39">
            <v>0</v>
          </cell>
          <cell r="EF39">
            <v>0</v>
          </cell>
          <cell r="EG39">
            <v>0</v>
          </cell>
          <cell r="EH39">
            <v>0</v>
          </cell>
          <cell r="EI39">
            <v>0</v>
          </cell>
          <cell r="EJ39">
            <v>0</v>
          </cell>
          <cell r="EK39">
            <v>0</v>
          </cell>
          <cell r="EL39">
            <v>0</v>
          </cell>
          <cell r="EM39">
            <v>0</v>
          </cell>
          <cell r="EN39">
            <v>0</v>
          </cell>
          <cell r="EO39">
            <v>0</v>
          </cell>
          <cell r="EP39">
            <v>0</v>
          </cell>
          <cell r="EQ39">
            <v>0</v>
          </cell>
          <cell r="ER39">
            <v>0</v>
          </cell>
          <cell r="ES39">
            <v>0</v>
          </cell>
          <cell r="ET39">
            <v>0</v>
          </cell>
          <cell r="EU39">
            <v>0</v>
          </cell>
          <cell r="EV39">
            <v>0</v>
          </cell>
          <cell r="EW39">
            <v>0</v>
          </cell>
          <cell r="EX39">
            <v>0</v>
          </cell>
          <cell r="EY39">
            <v>0</v>
          </cell>
          <cell r="EZ39">
            <v>0</v>
          </cell>
          <cell r="FA39">
            <v>0</v>
          </cell>
          <cell r="FB39">
            <v>0</v>
          </cell>
          <cell r="FC39">
            <v>0</v>
          </cell>
          <cell r="FD39">
            <v>0</v>
          </cell>
          <cell r="FE39">
            <v>0</v>
          </cell>
          <cell r="FF39">
            <v>0</v>
          </cell>
          <cell r="FG39">
            <v>0</v>
          </cell>
          <cell r="FH39">
            <v>0</v>
          </cell>
          <cell r="FI39">
            <v>0</v>
          </cell>
          <cell r="FJ39">
            <v>0</v>
          </cell>
          <cell r="FK39">
            <v>0</v>
          </cell>
          <cell r="FL39">
            <v>0</v>
          </cell>
          <cell r="FM39">
            <v>0</v>
          </cell>
          <cell r="FN39">
            <v>0</v>
          </cell>
          <cell r="FO39">
            <v>0</v>
          </cell>
          <cell r="FP39">
            <v>0</v>
          </cell>
          <cell r="FQ39">
            <v>0</v>
          </cell>
          <cell r="FR39">
            <v>0</v>
          </cell>
          <cell r="FS39">
            <v>0</v>
          </cell>
          <cell r="FT39">
            <v>0</v>
          </cell>
          <cell r="FU39">
            <v>0</v>
          </cell>
          <cell r="FV39">
            <v>0</v>
          </cell>
          <cell r="FW39">
            <v>0</v>
          </cell>
          <cell r="FX39">
            <v>0</v>
          </cell>
          <cell r="FY39">
            <v>0</v>
          </cell>
          <cell r="FZ39">
            <v>0</v>
          </cell>
          <cell r="GA39">
            <v>0</v>
          </cell>
          <cell r="GB39">
            <v>0</v>
          </cell>
          <cell r="GC39">
            <v>0</v>
          </cell>
          <cell r="GD39">
            <v>0</v>
          </cell>
          <cell r="GE39">
            <v>0</v>
          </cell>
          <cell r="GF39">
            <v>0</v>
          </cell>
          <cell r="GG39">
            <v>0</v>
          </cell>
          <cell r="GH39">
            <v>0</v>
          </cell>
          <cell r="GI39">
            <v>0</v>
          </cell>
          <cell r="GJ39">
            <v>0</v>
          </cell>
          <cell r="GK39">
            <v>0</v>
          </cell>
          <cell r="GL39">
            <v>0</v>
          </cell>
          <cell r="GM39">
            <v>0</v>
          </cell>
          <cell r="GN39">
            <v>0</v>
          </cell>
          <cell r="GO39">
            <v>0</v>
          </cell>
          <cell r="GP39">
            <v>0</v>
          </cell>
          <cell r="GQ39">
            <v>0</v>
          </cell>
          <cell r="GR39">
            <v>0</v>
          </cell>
          <cell r="GS39">
            <v>0</v>
          </cell>
          <cell r="GT39">
            <v>0</v>
          </cell>
          <cell r="GU39">
            <v>0</v>
          </cell>
          <cell r="GV39">
            <v>0</v>
          </cell>
          <cell r="GW39">
            <v>0</v>
          </cell>
          <cell r="GX39">
            <v>0</v>
          </cell>
          <cell r="GY39">
            <v>0</v>
          </cell>
          <cell r="GZ39">
            <v>0</v>
          </cell>
          <cell r="HA39">
            <v>0</v>
          </cell>
          <cell r="HB39">
            <v>0</v>
          </cell>
          <cell r="HC39">
            <v>0</v>
          </cell>
          <cell r="HD39">
            <v>0</v>
          </cell>
          <cell r="HE39">
            <v>0</v>
          </cell>
          <cell r="HF39">
            <v>0</v>
          </cell>
          <cell r="HG39">
            <v>0</v>
          </cell>
          <cell r="HH39">
            <v>0</v>
          </cell>
          <cell r="HI39">
            <v>0</v>
          </cell>
          <cell r="HJ39">
            <v>0</v>
          </cell>
          <cell r="HK39">
            <v>0</v>
          </cell>
          <cell r="HL39">
            <v>0</v>
          </cell>
          <cell r="HM39">
            <v>0</v>
          </cell>
          <cell r="HN39">
            <v>0</v>
          </cell>
          <cell r="HO39">
            <v>0</v>
          </cell>
          <cell r="HP39">
            <v>0</v>
          </cell>
          <cell r="HQ39">
            <v>0</v>
          </cell>
          <cell r="HR39">
            <v>0</v>
          </cell>
          <cell r="HS39">
            <v>0</v>
          </cell>
          <cell r="HT39">
            <v>0</v>
          </cell>
          <cell r="HU39">
            <v>0</v>
          </cell>
          <cell r="HV39">
            <v>0</v>
          </cell>
          <cell r="HW39">
            <v>0</v>
          </cell>
          <cell r="HX39">
            <v>0</v>
          </cell>
          <cell r="HY39">
            <v>0</v>
          </cell>
          <cell r="HZ39">
            <v>0</v>
          </cell>
          <cell r="IA39">
            <v>0</v>
          </cell>
          <cell r="IB39">
            <v>0</v>
          </cell>
          <cell r="IC39">
            <v>0</v>
          </cell>
          <cell r="ID39">
            <v>0</v>
          </cell>
          <cell r="IE39">
            <v>0</v>
          </cell>
          <cell r="IF39">
            <v>0</v>
          </cell>
          <cell r="IG39">
            <v>0</v>
          </cell>
          <cell r="IH39">
            <v>0</v>
          </cell>
          <cell r="II39">
            <v>0</v>
          </cell>
          <cell r="IJ39">
            <v>0</v>
          </cell>
          <cell r="IK39">
            <v>0</v>
          </cell>
          <cell r="IL39">
            <v>0</v>
          </cell>
          <cell r="IM39">
            <v>0</v>
          </cell>
          <cell r="IN39">
            <v>0</v>
          </cell>
          <cell r="IO39">
            <v>0</v>
          </cell>
          <cell r="IP39">
            <v>0</v>
          </cell>
          <cell r="IQ39">
            <v>0</v>
          </cell>
          <cell r="IR39">
            <v>0</v>
          </cell>
          <cell r="IS39">
            <v>0</v>
          </cell>
          <cell r="IT39">
            <v>0</v>
          </cell>
          <cell r="IU39">
            <v>0</v>
          </cell>
          <cell r="IV39">
            <v>0</v>
          </cell>
          <cell r="IW39">
            <v>0</v>
          </cell>
          <cell r="IX39">
            <v>0</v>
          </cell>
          <cell r="IY39">
            <v>0</v>
          </cell>
          <cell r="IZ39">
            <v>0</v>
          </cell>
          <cell r="JA39">
            <v>0</v>
          </cell>
          <cell r="JB39">
            <v>0</v>
          </cell>
          <cell r="JC39">
            <v>0</v>
          </cell>
          <cell r="JD39">
            <v>0</v>
          </cell>
          <cell r="JE39">
            <v>0</v>
          </cell>
          <cell r="JF39">
            <v>0</v>
          </cell>
          <cell r="JG39">
            <v>0</v>
          </cell>
          <cell r="JH39">
            <v>0</v>
          </cell>
          <cell r="JI39">
            <v>0</v>
          </cell>
          <cell r="JJ39">
            <v>0</v>
          </cell>
          <cell r="JK39">
            <v>0</v>
          </cell>
          <cell r="JL39">
            <v>0</v>
          </cell>
          <cell r="JM39">
            <v>0</v>
          </cell>
          <cell r="JN39">
            <v>0</v>
          </cell>
          <cell r="JO39">
            <v>0</v>
          </cell>
          <cell r="JP39">
            <v>0</v>
          </cell>
          <cell r="JQ39">
            <v>0</v>
          </cell>
          <cell r="JR39">
            <v>0</v>
          </cell>
          <cell r="JS39">
            <v>0</v>
          </cell>
          <cell r="JT39">
            <v>0</v>
          </cell>
          <cell r="JU39">
            <v>0</v>
          </cell>
          <cell r="JV39">
            <v>0</v>
          </cell>
          <cell r="JW39">
            <v>0</v>
          </cell>
          <cell r="JX39">
            <v>0</v>
          </cell>
          <cell r="JY39">
            <v>0</v>
          </cell>
          <cell r="JZ39">
            <v>0</v>
          </cell>
          <cell r="KA39">
            <v>0</v>
          </cell>
          <cell r="KB39">
            <v>0</v>
          </cell>
          <cell r="KC39">
            <v>0</v>
          </cell>
          <cell r="KD39">
            <v>0</v>
          </cell>
          <cell r="KE39">
            <v>0</v>
          </cell>
          <cell r="KF39">
            <v>0</v>
          </cell>
          <cell r="KG39">
            <v>0</v>
          </cell>
          <cell r="KH39">
            <v>0</v>
          </cell>
          <cell r="KI39">
            <v>0</v>
          </cell>
          <cell r="KJ39">
            <v>0</v>
          </cell>
          <cell r="KK39">
            <v>0</v>
          </cell>
          <cell r="KL39">
            <v>0</v>
          </cell>
          <cell r="KM39">
            <v>0</v>
          </cell>
          <cell r="KN39">
            <v>0</v>
          </cell>
          <cell r="KO39">
            <v>0</v>
          </cell>
          <cell r="KP39">
            <v>0</v>
          </cell>
          <cell r="KQ39">
            <v>0</v>
          </cell>
          <cell r="KR39">
            <v>0</v>
          </cell>
          <cell r="KS39">
            <v>0</v>
          </cell>
          <cell r="KT39">
            <v>0</v>
          </cell>
          <cell r="KU39">
            <v>0</v>
          </cell>
          <cell r="KV39">
            <v>0</v>
          </cell>
          <cell r="KW39">
            <v>0</v>
          </cell>
          <cell r="KX39">
            <v>0</v>
          </cell>
          <cell r="KY39">
            <v>0</v>
          </cell>
          <cell r="KZ39">
            <v>0</v>
          </cell>
          <cell r="LA39">
            <v>0</v>
          </cell>
          <cell r="LB39">
            <v>0</v>
          </cell>
          <cell r="LC39">
            <v>0</v>
          </cell>
          <cell r="LD39">
            <v>0</v>
          </cell>
          <cell r="LE39">
            <v>0</v>
          </cell>
          <cell r="LF39">
            <v>0</v>
          </cell>
          <cell r="LG39">
            <v>0</v>
          </cell>
          <cell r="LH39">
            <v>0</v>
          </cell>
          <cell r="LI39">
            <v>0</v>
          </cell>
          <cell r="LJ39">
            <v>0</v>
          </cell>
          <cell r="LK39">
            <v>0</v>
          </cell>
          <cell r="LL39">
            <v>0</v>
          </cell>
          <cell r="LM39">
            <v>0</v>
          </cell>
          <cell r="LN39">
            <v>0</v>
          </cell>
          <cell r="LO39">
            <v>0</v>
          </cell>
          <cell r="LP39">
            <v>0</v>
          </cell>
          <cell r="LQ39">
            <v>0</v>
          </cell>
          <cell r="LR39">
            <v>0</v>
          </cell>
          <cell r="LS39">
            <v>0</v>
          </cell>
          <cell r="LT39">
            <v>0</v>
          </cell>
          <cell r="LU39">
            <v>0</v>
          </cell>
          <cell r="LV39">
            <v>0</v>
          </cell>
          <cell r="LW39">
            <v>0</v>
          </cell>
          <cell r="LX39">
            <v>0</v>
          </cell>
          <cell r="LY39">
            <v>0</v>
          </cell>
          <cell r="LZ39">
            <v>0</v>
          </cell>
          <cell r="MA39">
            <v>0</v>
          </cell>
          <cell r="MB39">
            <v>0</v>
          </cell>
          <cell r="MC39">
            <v>0</v>
          </cell>
          <cell r="MD39">
            <v>0</v>
          </cell>
          <cell r="ME39">
            <v>0</v>
          </cell>
          <cell r="MF39">
            <v>0</v>
          </cell>
          <cell r="MG39">
            <v>0</v>
          </cell>
          <cell r="MH39">
            <v>0</v>
          </cell>
          <cell r="MI39">
            <v>0</v>
          </cell>
          <cell r="MJ39">
            <v>0</v>
          </cell>
          <cell r="MK39">
            <v>0</v>
          </cell>
          <cell r="ML39">
            <v>0</v>
          </cell>
          <cell r="MM39">
            <v>0</v>
          </cell>
          <cell r="MN39">
            <v>0</v>
          </cell>
          <cell r="MO39">
            <v>0</v>
          </cell>
          <cell r="MP39">
            <v>0</v>
          </cell>
          <cell r="MQ39">
            <v>0</v>
          </cell>
          <cell r="MR39">
            <v>0</v>
          </cell>
          <cell r="MS39">
            <v>0</v>
          </cell>
          <cell r="MT39">
            <v>0</v>
          </cell>
          <cell r="MU39">
            <v>0</v>
          </cell>
          <cell r="MV39">
            <v>0</v>
          </cell>
          <cell r="MW39">
            <v>0</v>
          </cell>
          <cell r="MX39">
            <v>0</v>
          </cell>
          <cell r="MY39">
            <v>0</v>
          </cell>
          <cell r="MZ39">
            <v>0</v>
          </cell>
          <cell r="NA39">
            <v>0</v>
          </cell>
          <cell r="NB39">
            <v>0</v>
          </cell>
          <cell r="NC39">
            <v>0</v>
          </cell>
          <cell r="ND39">
            <v>0</v>
          </cell>
          <cell r="NE39">
            <v>0</v>
          </cell>
          <cell r="NF39">
            <v>0</v>
          </cell>
          <cell r="NG39">
            <v>0</v>
          </cell>
          <cell r="NH39">
            <v>0</v>
          </cell>
          <cell r="NI39">
            <v>0</v>
          </cell>
          <cell r="NJ39">
            <v>0</v>
          </cell>
          <cell r="NK39">
            <v>0</v>
          </cell>
          <cell r="NL39">
            <v>0</v>
          </cell>
          <cell r="NM39">
            <v>0</v>
          </cell>
          <cell r="NN39">
            <v>0</v>
          </cell>
          <cell r="NO39">
            <v>0</v>
          </cell>
          <cell r="NP39">
            <v>0</v>
          </cell>
          <cell r="NQ39">
            <v>0</v>
          </cell>
          <cell r="NR39">
            <v>0</v>
          </cell>
          <cell r="NS39">
            <v>0</v>
          </cell>
          <cell r="NT39">
            <v>0</v>
          </cell>
          <cell r="NU39">
            <v>0</v>
          </cell>
          <cell r="NV39">
            <v>0</v>
          </cell>
          <cell r="NW39">
            <v>0</v>
          </cell>
          <cell r="NX39">
            <v>0</v>
          </cell>
          <cell r="NY39">
            <v>0</v>
          </cell>
          <cell r="NZ39">
            <v>0</v>
          </cell>
          <cell r="OA39">
            <v>0</v>
          </cell>
          <cell r="OB39">
            <v>0</v>
          </cell>
          <cell r="OC39">
            <v>0</v>
          </cell>
          <cell r="OD39">
            <v>0</v>
          </cell>
          <cell r="OE39">
            <v>0</v>
          </cell>
          <cell r="OF39">
            <v>0</v>
          </cell>
          <cell r="OG39">
            <v>0</v>
          </cell>
          <cell r="OH39">
            <v>0</v>
          </cell>
          <cell r="OI39">
            <v>0</v>
          </cell>
          <cell r="OJ39">
            <v>0</v>
          </cell>
          <cell r="OK39">
            <v>0</v>
          </cell>
          <cell r="OL39">
            <v>0</v>
          </cell>
          <cell r="OM39">
            <v>0</v>
          </cell>
          <cell r="ON39">
            <v>0</v>
          </cell>
          <cell r="OO39">
            <v>0</v>
          </cell>
          <cell r="OP39">
            <v>0</v>
          </cell>
          <cell r="OQ39">
            <v>0</v>
          </cell>
          <cell r="OR39">
            <v>0</v>
          </cell>
          <cell r="OS39">
            <v>0</v>
          </cell>
          <cell r="OT39">
            <v>0</v>
          </cell>
          <cell r="OU39">
            <v>0</v>
          </cell>
          <cell r="OV39">
            <v>0</v>
          </cell>
          <cell r="OW39">
            <v>0</v>
          </cell>
          <cell r="OX39">
            <v>0</v>
          </cell>
          <cell r="OY39">
            <v>0</v>
          </cell>
          <cell r="OZ39">
            <v>0</v>
          </cell>
          <cell r="PA39">
            <v>0</v>
          </cell>
          <cell r="PB39">
            <v>0</v>
          </cell>
          <cell r="PC39">
            <v>0</v>
          </cell>
          <cell r="PD39">
            <v>0</v>
          </cell>
          <cell r="PE39">
            <v>0</v>
          </cell>
          <cell r="PF39">
            <v>0</v>
          </cell>
          <cell r="PG39">
            <v>0</v>
          </cell>
          <cell r="PH39">
            <v>0</v>
          </cell>
          <cell r="PI39">
            <v>0</v>
          </cell>
          <cell r="PJ39">
            <v>0</v>
          </cell>
          <cell r="PK39">
            <v>0</v>
          </cell>
          <cell r="PL39">
            <v>0</v>
          </cell>
          <cell r="PM39">
            <v>0</v>
          </cell>
          <cell r="PN39">
            <v>0</v>
          </cell>
          <cell r="PO39">
            <v>0</v>
          </cell>
          <cell r="PP39">
            <v>0</v>
          </cell>
          <cell r="PQ39">
            <v>0</v>
          </cell>
          <cell r="PR39">
            <v>0</v>
          </cell>
          <cell r="PS39">
            <v>0</v>
          </cell>
        </row>
        <row r="40"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  <cell r="BF40">
            <v>0</v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  <cell r="BK40">
            <v>0</v>
          </cell>
          <cell r="BL40">
            <v>0</v>
          </cell>
          <cell r="BM40">
            <v>0</v>
          </cell>
          <cell r="BN40">
            <v>0</v>
          </cell>
          <cell r="BO40">
            <v>0</v>
          </cell>
          <cell r="BP40">
            <v>0</v>
          </cell>
          <cell r="BQ40">
            <v>0</v>
          </cell>
          <cell r="BR40">
            <v>0</v>
          </cell>
          <cell r="BS40">
            <v>0</v>
          </cell>
          <cell r="BT40">
            <v>0</v>
          </cell>
          <cell r="BU40">
            <v>0</v>
          </cell>
          <cell r="BV40">
            <v>0</v>
          </cell>
          <cell r="BW40">
            <v>0</v>
          </cell>
          <cell r="BX40">
            <v>0</v>
          </cell>
          <cell r="BY40">
            <v>0</v>
          </cell>
          <cell r="BZ40">
            <v>0</v>
          </cell>
          <cell r="CA40">
            <v>0</v>
          </cell>
          <cell r="CB40">
            <v>0</v>
          </cell>
          <cell r="CC40">
            <v>0</v>
          </cell>
          <cell r="CD40">
            <v>0</v>
          </cell>
          <cell r="CE40">
            <v>0</v>
          </cell>
          <cell r="CF40">
            <v>0</v>
          </cell>
          <cell r="CG40">
            <v>0</v>
          </cell>
          <cell r="CH40">
            <v>0</v>
          </cell>
          <cell r="CI40">
            <v>0</v>
          </cell>
          <cell r="CJ40">
            <v>0</v>
          </cell>
          <cell r="CK40">
            <v>0</v>
          </cell>
          <cell r="CL40">
            <v>0</v>
          </cell>
          <cell r="CM40">
            <v>0</v>
          </cell>
          <cell r="CN40">
            <v>0</v>
          </cell>
          <cell r="CO40">
            <v>0</v>
          </cell>
          <cell r="CP40">
            <v>0</v>
          </cell>
          <cell r="CQ40">
            <v>0</v>
          </cell>
          <cell r="CR40">
            <v>0</v>
          </cell>
          <cell r="CS40">
            <v>0</v>
          </cell>
          <cell r="CT40">
            <v>0</v>
          </cell>
          <cell r="CU40">
            <v>0</v>
          </cell>
          <cell r="CV40">
            <v>0</v>
          </cell>
          <cell r="CW40">
            <v>0</v>
          </cell>
          <cell r="CX40">
            <v>0</v>
          </cell>
          <cell r="CY40">
            <v>0</v>
          </cell>
          <cell r="CZ40">
            <v>0</v>
          </cell>
          <cell r="DA40">
            <v>0</v>
          </cell>
          <cell r="DB40">
            <v>0</v>
          </cell>
          <cell r="DC40">
            <v>0</v>
          </cell>
          <cell r="DD40">
            <v>0</v>
          </cell>
          <cell r="DE40">
            <v>0</v>
          </cell>
          <cell r="DF40">
            <v>0</v>
          </cell>
          <cell r="DG40">
            <v>0</v>
          </cell>
          <cell r="DH40">
            <v>0</v>
          </cell>
          <cell r="DI40">
            <v>0</v>
          </cell>
          <cell r="DJ40">
            <v>0</v>
          </cell>
          <cell r="DK40">
            <v>0</v>
          </cell>
          <cell r="DL40">
            <v>0</v>
          </cell>
          <cell r="DM40">
            <v>0</v>
          </cell>
          <cell r="DN40">
            <v>0</v>
          </cell>
          <cell r="DO40">
            <v>0</v>
          </cell>
          <cell r="DP40">
            <v>0</v>
          </cell>
          <cell r="DQ40">
            <v>0</v>
          </cell>
          <cell r="DR40">
            <v>0</v>
          </cell>
          <cell r="DS40">
            <v>0</v>
          </cell>
          <cell r="DT40">
            <v>0</v>
          </cell>
          <cell r="DU40">
            <v>0</v>
          </cell>
          <cell r="DV40">
            <v>0</v>
          </cell>
          <cell r="DW40">
            <v>0</v>
          </cell>
          <cell r="DX40">
            <v>0</v>
          </cell>
          <cell r="DY40">
            <v>0</v>
          </cell>
          <cell r="DZ40">
            <v>0</v>
          </cell>
          <cell r="EA40">
            <v>0</v>
          </cell>
          <cell r="EB40">
            <v>0</v>
          </cell>
          <cell r="EC40">
            <v>0</v>
          </cell>
          <cell r="ED40">
            <v>0</v>
          </cell>
          <cell r="EE40">
            <v>0</v>
          </cell>
          <cell r="EF40">
            <v>0</v>
          </cell>
          <cell r="EG40">
            <v>0</v>
          </cell>
          <cell r="EH40">
            <v>0</v>
          </cell>
          <cell r="EI40">
            <v>0</v>
          </cell>
          <cell r="EJ40">
            <v>0</v>
          </cell>
          <cell r="EK40">
            <v>0</v>
          </cell>
          <cell r="EL40">
            <v>0</v>
          </cell>
          <cell r="EM40">
            <v>0</v>
          </cell>
          <cell r="EN40">
            <v>0</v>
          </cell>
          <cell r="EO40">
            <v>0</v>
          </cell>
          <cell r="EP40">
            <v>0</v>
          </cell>
          <cell r="EQ40">
            <v>0</v>
          </cell>
          <cell r="ER40">
            <v>0</v>
          </cell>
          <cell r="ES40">
            <v>0</v>
          </cell>
          <cell r="ET40">
            <v>0</v>
          </cell>
          <cell r="EU40">
            <v>0</v>
          </cell>
          <cell r="EV40">
            <v>0</v>
          </cell>
          <cell r="EW40">
            <v>0</v>
          </cell>
          <cell r="EX40">
            <v>0</v>
          </cell>
          <cell r="EY40">
            <v>0</v>
          </cell>
          <cell r="EZ40">
            <v>0</v>
          </cell>
          <cell r="FA40">
            <v>0</v>
          </cell>
          <cell r="FB40">
            <v>0</v>
          </cell>
          <cell r="FC40">
            <v>0</v>
          </cell>
          <cell r="FD40">
            <v>0</v>
          </cell>
          <cell r="FE40">
            <v>0</v>
          </cell>
          <cell r="FF40">
            <v>0</v>
          </cell>
          <cell r="FG40">
            <v>0</v>
          </cell>
          <cell r="FH40">
            <v>0</v>
          </cell>
          <cell r="FI40">
            <v>0</v>
          </cell>
          <cell r="FJ40">
            <v>0</v>
          </cell>
          <cell r="FK40">
            <v>0</v>
          </cell>
          <cell r="FL40">
            <v>0</v>
          </cell>
          <cell r="FM40">
            <v>0</v>
          </cell>
          <cell r="FN40">
            <v>0</v>
          </cell>
          <cell r="FO40">
            <v>0</v>
          </cell>
          <cell r="FP40">
            <v>0</v>
          </cell>
          <cell r="FQ40">
            <v>0</v>
          </cell>
          <cell r="FR40">
            <v>0</v>
          </cell>
          <cell r="FS40">
            <v>0</v>
          </cell>
          <cell r="FT40">
            <v>0</v>
          </cell>
          <cell r="FU40">
            <v>0</v>
          </cell>
          <cell r="FV40">
            <v>0</v>
          </cell>
          <cell r="FW40">
            <v>0</v>
          </cell>
          <cell r="FX40">
            <v>0</v>
          </cell>
          <cell r="FY40">
            <v>0</v>
          </cell>
          <cell r="FZ40">
            <v>0</v>
          </cell>
          <cell r="GA40">
            <v>0</v>
          </cell>
          <cell r="GB40">
            <v>0</v>
          </cell>
          <cell r="GC40">
            <v>0</v>
          </cell>
          <cell r="GD40">
            <v>0</v>
          </cell>
          <cell r="GE40">
            <v>0</v>
          </cell>
          <cell r="GF40">
            <v>0</v>
          </cell>
          <cell r="GG40">
            <v>0</v>
          </cell>
          <cell r="GH40">
            <v>0</v>
          </cell>
          <cell r="GI40">
            <v>0</v>
          </cell>
          <cell r="GJ40">
            <v>0</v>
          </cell>
          <cell r="GK40">
            <v>0</v>
          </cell>
          <cell r="GL40">
            <v>0</v>
          </cell>
          <cell r="GM40">
            <v>0</v>
          </cell>
          <cell r="GN40">
            <v>0</v>
          </cell>
          <cell r="GO40">
            <v>0</v>
          </cell>
          <cell r="GP40">
            <v>0</v>
          </cell>
          <cell r="GQ40">
            <v>0</v>
          </cell>
          <cell r="GR40">
            <v>0</v>
          </cell>
          <cell r="GS40">
            <v>0</v>
          </cell>
          <cell r="GT40">
            <v>0</v>
          </cell>
          <cell r="GU40">
            <v>0</v>
          </cell>
          <cell r="GV40">
            <v>0</v>
          </cell>
          <cell r="GW40">
            <v>0</v>
          </cell>
          <cell r="GX40">
            <v>0</v>
          </cell>
          <cell r="GY40">
            <v>0</v>
          </cell>
          <cell r="GZ40">
            <v>0</v>
          </cell>
          <cell r="HA40">
            <v>0</v>
          </cell>
          <cell r="HB40">
            <v>0</v>
          </cell>
          <cell r="HC40">
            <v>0</v>
          </cell>
          <cell r="HD40">
            <v>0</v>
          </cell>
          <cell r="HE40">
            <v>0</v>
          </cell>
          <cell r="HF40">
            <v>0</v>
          </cell>
          <cell r="HG40">
            <v>0</v>
          </cell>
          <cell r="HH40">
            <v>0</v>
          </cell>
          <cell r="HI40">
            <v>0</v>
          </cell>
          <cell r="HJ40">
            <v>0</v>
          </cell>
          <cell r="HK40">
            <v>0</v>
          </cell>
          <cell r="HL40">
            <v>0</v>
          </cell>
          <cell r="HM40">
            <v>0</v>
          </cell>
          <cell r="HN40">
            <v>0</v>
          </cell>
          <cell r="HO40">
            <v>0</v>
          </cell>
          <cell r="HP40">
            <v>0</v>
          </cell>
          <cell r="HQ40">
            <v>0</v>
          </cell>
          <cell r="HR40">
            <v>0</v>
          </cell>
          <cell r="HS40">
            <v>0</v>
          </cell>
          <cell r="HT40">
            <v>0</v>
          </cell>
          <cell r="HU40">
            <v>0</v>
          </cell>
          <cell r="HV40">
            <v>0</v>
          </cell>
          <cell r="HW40">
            <v>0</v>
          </cell>
          <cell r="HX40">
            <v>0</v>
          </cell>
          <cell r="HY40">
            <v>0</v>
          </cell>
          <cell r="HZ40">
            <v>0</v>
          </cell>
          <cell r="IA40">
            <v>0</v>
          </cell>
          <cell r="IB40">
            <v>0</v>
          </cell>
          <cell r="IC40">
            <v>0</v>
          </cell>
          <cell r="ID40">
            <v>0</v>
          </cell>
          <cell r="IE40">
            <v>0</v>
          </cell>
          <cell r="IF40">
            <v>0</v>
          </cell>
          <cell r="IG40">
            <v>0</v>
          </cell>
          <cell r="IH40">
            <v>0</v>
          </cell>
          <cell r="II40">
            <v>0</v>
          </cell>
          <cell r="IJ40">
            <v>0</v>
          </cell>
          <cell r="IK40">
            <v>0</v>
          </cell>
          <cell r="IL40">
            <v>0</v>
          </cell>
          <cell r="IM40">
            <v>0</v>
          </cell>
          <cell r="IN40">
            <v>0</v>
          </cell>
          <cell r="IO40">
            <v>0</v>
          </cell>
          <cell r="IP40">
            <v>0</v>
          </cell>
          <cell r="IQ40">
            <v>0</v>
          </cell>
          <cell r="IR40">
            <v>0</v>
          </cell>
          <cell r="IS40">
            <v>0</v>
          </cell>
          <cell r="IT40">
            <v>0</v>
          </cell>
          <cell r="IU40">
            <v>0</v>
          </cell>
          <cell r="IV40">
            <v>0</v>
          </cell>
          <cell r="IW40">
            <v>0</v>
          </cell>
          <cell r="IX40">
            <v>0</v>
          </cell>
          <cell r="IY40">
            <v>0</v>
          </cell>
          <cell r="IZ40">
            <v>0</v>
          </cell>
          <cell r="JA40">
            <v>0</v>
          </cell>
          <cell r="JB40">
            <v>0</v>
          </cell>
          <cell r="JC40">
            <v>0</v>
          </cell>
          <cell r="JD40">
            <v>0</v>
          </cell>
          <cell r="JE40">
            <v>0</v>
          </cell>
          <cell r="JF40">
            <v>0</v>
          </cell>
          <cell r="JG40">
            <v>0</v>
          </cell>
          <cell r="JH40">
            <v>0</v>
          </cell>
          <cell r="JI40">
            <v>0</v>
          </cell>
          <cell r="JJ40">
            <v>0</v>
          </cell>
          <cell r="JK40">
            <v>0</v>
          </cell>
          <cell r="JL40">
            <v>0</v>
          </cell>
          <cell r="JM40">
            <v>0</v>
          </cell>
          <cell r="JN40">
            <v>0</v>
          </cell>
          <cell r="JO40">
            <v>0</v>
          </cell>
          <cell r="JP40">
            <v>0</v>
          </cell>
          <cell r="JQ40">
            <v>0</v>
          </cell>
          <cell r="JR40">
            <v>0</v>
          </cell>
          <cell r="JS40">
            <v>0</v>
          </cell>
          <cell r="JT40">
            <v>0</v>
          </cell>
          <cell r="JU40">
            <v>0</v>
          </cell>
          <cell r="JV40">
            <v>0</v>
          </cell>
          <cell r="JW40">
            <v>0</v>
          </cell>
          <cell r="JX40">
            <v>0</v>
          </cell>
          <cell r="JY40">
            <v>0</v>
          </cell>
          <cell r="JZ40">
            <v>0</v>
          </cell>
          <cell r="KA40">
            <v>0</v>
          </cell>
          <cell r="KB40">
            <v>0</v>
          </cell>
          <cell r="KC40">
            <v>0</v>
          </cell>
          <cell r="KD40">
            <v>0</v>
          </cell>
          <cell r="KE40">
            <v>0</v>
          </cell>
          <cell r="KF40">
            <v>0</v>
          </cell>
          <cell r="KG40">
            <v>0</v>
          </cell>
          <cell r="KH40">
            <v>0</v>
          </cell>
          <cell r="KI40">
            <v>0</v>
          </cell>
          <cell r="KJ40">
            <v>0</v>
          </cell>
          <cell r="KK40">
            <v>0</v>
          </cell>
          <cell r="KL40">
            <v>0</v>
          </cell>
          <cell r="KM40">
            <v>0</v>
          </cell>
          <cell r="KN40">
            <v>0</v>
          </cell>
          <cell r="KO40">
            <v>0</v>
          </cell>
          <cell r="KP40">
            <v>0</v>
          </cell>
          <cell r="KQ40">
            <v>0</v>
          </cell>
          <cell r="KR40">
            <v>0</v>
          </cell>
          <cell r="KS40">
            <v>0</v>
          </cell>
          <cell r="KT40">
            <v>0</v>
          </cell>
          <cell r="KU40">
            <v>0</v>
          </cell>
          <cell r="KV40">
            <v>0</v>
          </cell>
          <cell r="KW40">
            <v>0</v>
          </cell>
          <cell r="KX40">
            <v>0</v>
          </cell>
          <cell r="KY40">
            <v>0</v>
          </cell>
          <cell r="KZ40">
            <v>0</v>
          </cell>
          <cell r="LA40">
            <v>0</v>
          </cell>
          <cell r="LB40">
            <v>0</v>
          </cell>
          <cell r="LC40">
            <v>0</v>
          </cell>
          <cell r="LD40">
            <v>0</v>
          </cell>
          <cell r="LE40">
            <v>0</v>
          </cell>
          <cell r="LF40">
            <v>0</v>
          </cell>
          <cell r="LG40">
            <v>0</v>
          </cell>
          <cell r="LH40">
            <v>0</v>
          </cell>
          <cell r="LI40">
            <v>0</v>
          </cell>
          <cell r="LJ40">
            <v>0</v>
          </cell>
          <cell r="LK40">
            <v>0</v>
          </cell>
          <cell r="LL40">
            <v>0</v>
          </cell>
          <cell r="LM40">
            <v>0</v>
          </cell>
          <cell r="LN40">
            <v>0</v>
          </cell>
          <cell r="LO40">
            <v>0</v>
          </cell>
          <cell r="LP40">
            <v>0</v>
          </cell>
          <cell r="LQ40">
            <v>0</v>
          </cell>
          <cell r="LR40">
            <v>0</v>
          </cell>
          <cell r="LS40">
            <v>0</v>
          </cell>
          <cell r="LT40">
            <v>0</v>
          </cell>
          <cell r="LU40">
            <v>0</v>
          </cell>
          <cell r="LV40">
            <v>0</v>
          </cell>
          <cell r="LW40">
            <v>0</v>
          </cell>
          <cell r="LX40">
            <v>0</v>
          </cell>
          <cell r="LY40">
            <v>0</v>
          </cell>
          <cell r="LZ40">
            <v>0</v>
          </cell>
          <cell r="MA40">
            <v>0</v>
          </cell>
          <cell r="MB40">
            <v>0</v>
          </cell>
          <cell r="MC40">
            <v>0</v>
          </cell>
          <cell r="MD40">
            <v>0</v>
          </cell>
          <cell r="ME40">
            <v>0</v>
          </cell>
          <cell r="MF40">
            <v>0</v>
          </cell>
          <cell r="MG40">
            <v>0</v>
          </cell>
          <cell r="MH40">
            <v>0</v>
          </cell>
          <cell r="MI40">
            <v>0</v>
          </cell>
          <cell r="MJ40">
            <v>0</v>
          </cell>
          <cell r="MK40">
            <v>0</v>
          </cell>
          <cell r="ML40">
            <v>0</v>
          </cell>
          <cell r="MM40">
            <v>0</v>
          </cell>
          <cell r="MN40">
            <v>0</v>
          </cell>
          <cell r="MO40">
            <v>0</v>
          </cell>
          <cell r="MP40">
            <v>0</v>
          </cell>
          <cell r="MQ40">
            <v>0</v>
          </cell>
          <cell r="MR40">
            <v>0</v>
          </cell>
          <cell r="MS40">
            <v>0</v>
          </cell>
          <cell r="MT40">
            <v>0</v>
          </cell>
          <cell r="MU40">
            <v>0</v>
          </cell>
          <cell r="MV40">
            <v>0</v>
          </cell>
          <cell r="MW40">
            <v>0</v>
          </cell>
          <cell r="MX40">
            <v>0</v>
          </cell>
          <cell r="MY40">
            <v>0</v>
          </cell>
          <cell r="MZ40">
            <v>0</v>
          </cell>
          <cell r="NA40">
            <v>0</v>
          </cell>
          <cell r="NB40">
            <v>0</v>
          </cell>
          <cell r="NC40">
            <v>0</v>
          </cell>
          <cell r="ND40">
            <v>0</v>
          </cell>
          <cell r="NE40">
            <v>0</v>
          </cell>
          <cell r="NF40">
            <v>0</v>
          </cell>
          <cell r="NG40">
            <v>0</v>
          </cell>
          <cell r="NH40">
            <v>0</v>
          </cell>
          <cell r="NI40">
            <v>0</v>
          </cell>
          <cell r="NJ40">
            <v>0</v>
          </cell>
          <cell r="NK40">
            <v>0</v>
          </cell>
          <cell r="NL40">
            <v>0</v>
          </cell>
          <cell r="NM40">
            <v>0</v>
          </cell>
          <cell r="NN40">
            <v>0</v>
          </cell>
          <cell r="NO40">
            <v>0</v>
          </cell>
          <cell r="NP40">
            <v>0</v>
          </cell>
          <cell r="NQ40">
            <v>0</v>
          </cell>
          <cell r="NR40">
            <v>0</v>
          </cell>
          <cell r="NS40">
            <v>0</v>
          </cell>
          <cell r="NT40">
            <v>0</v>
          </cell>
          <cell r="NU40">
            <v>0</v>
          </cell>
          <cell r="NV40">
            <v>0</v>
          </cell>
          <cell r="NW40">
            <v>0</v>
          </cell>
          <cell r="NX40">
            <v>0</v>
          </cell>
          <cell r="NY40">
            <v>0</v>
          </cell>
          <cell r="NZ40">
            <v>0</v>
          </cell>
          <cell r="OA40">
            <v>0</v>
          </cell>
          <cell r="OB40">
            <v>0</v>
          </cell>
          <cell r="OC40">
            <v>0</v>
          </cell>
          <cell r="OD40">
            <v>0</v>
          </cell>
          <cell r="OE40">
            <v>0</v>
          </cell>
          <cell r="OF40">
            <v>0</v>
          </cell>
          <cell r="OG40">
            <v>0</v>
          </cell>
          <cell r="OH40">
            <v>0</v>
          </cell>
          <cell r="OI40">
            <v>0</v>
          </cell>
          <cell r="OJ40">
            <v>0</v>
          </cell>
          <cell r="OK40">
            <v>0</v>
          </cell>
          <cell r="OL40">
            <v>0</v>
          </cell>
          <cell r="OM40">
            <v>0</v>
          </cell>
          <cell r="ON40">
            <v>0</v>
          </cell>
          <cell r="OO40">
            <v>0</v>
          </cell>
          <cell r="OP40">
            <v>0</v>
          </cell>
          <cell r="OQ40">
            <v>0</v>
          </cell>
          <cell r="OR40">
            <v>0</v>
          </cell>
          <cell r="OS40">
            <v>0</v>
          </cell>
          <cell r="OT40">
            <v>0</v>
          </cell>
          <cell r="OU40">
            <v>0</v>
          </cell>
          <cell r="OV40">
            <v>0</v>
          </cell>
          <cell r="OW40">
            <v>0</v>
          </cell>
          <cell r="OX40">
            <v>0</v>
          </cell>
          <cell r="OY40">
            <v>0</v>
          </cell>
          <cell r="OZ40">
            <v>0</v>
          </cell>
          <cell r="PA40">
            <v>0</v>
          </cell>
          <cell r="PB40">
            <v>0</v>
          </cell>
          <cell r="PC40">
            <v>0</v>
          </cell>
          <cell r="PD40">
            <v>0</v>
          </cell>
          <cell r="PE40">
            <v>0</v>
          </cell>
          <cell r="PF40">
            <v>0</v>
          </cell>
          <cell r="PG40">
            <v>0</v>
          </cell>
          <cell r="PH40">
            <v>0</v>
          </cell>
          <cell r="PI40">
            <v>0</v>
          </cell>
          <cell r="PJ40">
            <v>0</v>
          </cell>
          <cell r="PK40">
            <v>0</v>
          </cell>
          <cell r="PL40">
            <v>0</v>
          </cell>
          <cell r="PM40">
            <v>0</v>
          </cell>
          <cell r="PN40">
            <v>0</v>
          </cell>
          <cell r="PO40">
            <v>0</v>
          </cell>
          <cell r="PP40">
            <v>0</v>
          </cell>
          <cell r="PQ40">
            <v>0</v>
          </cell>
          <cell r="PR40">
            <v>0</v>
          </cell>
          <cell r="PS40">
            <v>0</v>
          </cell>
        </row>
        <row r="41"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  <cell r="AA41">
            <v>0</v>
          </cell>
          <cell r="AB41">
            <v>0</v>
          </cell>
          <cell r="AC41">
            <v>0</v>
          </cell>
          <cell r="AD41">
            <v>0</v>
          </cell>
          <cell r="AE41">
            <v>0</v>
          </cell>
          <cell r="AF41">
            <v>0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K41">
            <v>0</v>
          </cell>
          <cell r="AL41">
            <v>0</v>
          </cell>
          <cell r="AM41">
            <v>0</v>
          </cell>
          <cell r="AN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  <cell r="BF41">
            <v>0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  <cell r="BK41">
            <v>0</v>
          </cell>
          <cell r="BL41">
            <v>0</v>
          </cell>
          <cell r="BM41">
            <v>0</v>
          </cell>
          <cell r="BN41">
            <v>0</v>
          </cell>
          <cell r="BO41">
            <v>0</v>
          </cell>
          <cell r="BP41">
            <v>0</v>
          </cell>
          <cell r="BQ41">
            <v>0</v>
          </cell>
          <cell r="BR41">
            <v>0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</v>
          </cell>
          <cell r="BX41">
            <v>0</v>
          </cell>
          <cell r="BY41">
            <v>0</v>
          </cell>
          <cell r="BZ41">
            <v>0</v>
          </cell>
          <cell r="CA41">
            <v>0</v>
          </cell>
          <cell r="CB41">
            <v>0</v>
          </cell>
          <cell r="CC41">
            <v>0</v>
          </cell>
          <cell r="CD41">
            <v>0</v>
          </cell>
          <cell r="CE41">
            <v>0</v>
          </cell>
          <cell r="CF41">
            <v>0</v>
          </cell>
          <cell r="CG41">
            <v>0</v>
          </cell>
          <cell r="CH41">
            <v>0</v>
          </cell>
          <cell r="CI41">
            <v>0</v>
          </cell>
          <cell r="CJ41">
            <v>0</v>
          </cell>
          <cell r="CK41">
            <v>0</v>
          </cell>
          <cell r="CL41">
            <v>0</v>
          </cell>
          <cell r="CM41">
            <v>0</v>
          </cell>
          <cell r="CN41">
            <v>0</v>
          </cell>
          <cell r="CO41">
            <v>0</v>
          </cell>
          <cell r="CP41">
            <v>0</v>
          </cell>
          <cell r="CQ41">
            <v>0</v>
          </cell>
          <cell r="CR41">
            <v>0</v>
          </cell>
          <cell r="CS41">
            <v>0</v>
          </cell>
          <cell r="CT41">
            <v>0</v>
          </cell>
          <cell r="CU41">
            <v>0</v>
          </cell>
          <cell r="CV41">
            <v>0</v>
          </cell>
          <cell r="CW41">
            <v>0</v>
          </cell>
          <cell r="CX41">
            <v>0</v>
          </cell>
          <cell r="CY41">
            <v>0</v>
          </cell>
          <cell r="CZ41">
            <v>0</v>
          </cell>
          <cell r="DA41">
            <v>0</v>
          </cell>
          <cell r="DB41">
            <v>0</v>
          </cell>
          <cell r="DC41">
            <v>0</v>
          </cell>
          <cell r="DD41">
            <v>0</v>
          </cell>
          <cell r="DE41">
            <v>0</v>
          </cell>
          <cell r="DF41">
            <v>0</v>
          </cell>
          <cell r="DG41">
            <v>0</v>
          </cell>
          <cell r="DH41">
            <v>0</v>
          </cell>
          <cell r="DI41">
            <v>0</v>
          </cell>
          <cell r="DJ41">
            <v>0</v>
          </cell>
          <cell r="DK41">
            <v>0</v>
          </cell>
          <cell r="DL41">
            <v>0</v>
          </cell>
          <cell r="DM41">
            <v>0</v>
          </cell>
          <cell r="DN41">
            <v>0</v>
          </cell>
          <cell r="DO41">
            <v>0</v>
          </cell>
          <cell r="DP41">
            <v>0</v>
          </cell>
          <cell r="DQ41">
            <v>0</v>
          </cell>
          <cell r="DR41">
            <v>0</v>
          </cell>
          <cell r="DS41">
            <v>0</v>
          </cell>
          <cell r="DT41">
            <v>0</v>
          </cell>
          <cell r="DU41">
            <v>0</v>
          </cell>
          <cell r="DV41">
            <v>0</v>
          </cell>
          <cell r="DW41">
            <v>0</v>
          </cell>
          <cell r="DX41">
            <v>0</v>
          </cell>
          <cell r="DY41">
            <v>0</v>
          </cell>
          <cell r="DZ41">
            <v>0</v>
          </cell>
          <cell r="EA41">
            <v>0</v>
          </cell>
          <cell r="EB41">
            <v>0</v>
          </cell>
          <cell r="EC41">
            <v>0</v>
          </cell>
          <cell r="ED41">
            <v>0</v>
          </cell>
          <cell r="EE41">
            <v>0</v>
          </cell>
          <cell r="EF41">
            <v>0</v>
          </cell>
          <cell r="EG41">
            <v>0</v>
          </cell>
          <cell r="EH41">
            <v>0</v>
          </cell>
          <cell r="EI41">
            <v>0</v>
          </cell>
          <cell r="EJ41">
            <v>0</v>
          </cell>
          <cell r="EK41">
            <v>0</v>
          </cell>
          <cell r="EL41">
            <v>0</v>
          </cell>
          <cell r="EM41">
            <v>0</v>
          </cell>
          <cell r="EN41">
            <v>0</v>
          </cell>
          <cell r="EO41">
            <v>0</v>
          </cell>
          <cell r="EP41">
            <v>0</v>
          </cell>
          <cell r="EQ41">
            <v>0</v>
          </cell>
          <cell r="ER41">
            <v>0</v>
          </cell>
          <cell r="ES41">
            <v>0</v>
          </cell>
          <cell r="ET41">
            <v>0</v>
          </cell>
          <cell r="EU41">
            <v>0</v>
          </cell>
          <cell r="EV41">
            <v>0</v>
          </cell>
          <cell r="EW41">
            <v>0</v>
          </cell>
          <cell r="EX41">
            <v>0</v>
          </cell>
          <cell r="EY41">
            <v>0</v>
          </cell>
          <cell r="EZ41">
            <v>0</v>
          </cell>
          <cell r="FA41">
            <v>0</v>
          </cell>
          <cell r="FB41">
            <v>0</v>
          </cell>
          <cell r="FC41">
            <v>0</v>
          </cell>
          <cell r="FD41">
            <v>0</v>
          </cell>
          <cell r="FE41">
            <v>0</v>
          </cell>
          <cell r="FF41">
            <v>0</v>
          </cell>
          <cell r="FG41">
            <v>0</v>
          </cell>
          <cell r="FH41">
            <v>0</v>
          </cell>
          <cell r="FI41">
            <v>0</v>
          </cell>
          <cell r="FJ41">
            <v>0</v>
          </cell>
          <cell r="FK41">
            <v>0</v>
          </cell>
          <cell r="FL41">
            <v>0</v>
          </cell>
          <cell r="FM41">
            <v>0</v>
          </cell>
          <cell r="FN41">
            <v>0</v>
          </cell>
          <cell r="FO41">
            <v>0</v>
          </cell>
          <cell r="FP41">
            <v>0</v>
          </cell>
          <cell r="FQ41">
            <v>0</v>
          </cell>
          <cell r="FR41">
            <v>0</v>
          </cell>
          <cell r="FS41">
            <v>0</v>
          </cell>
          <cell r="FT41">
            <v>0</v>
          </cell>
          <cell r="FU41">
            <v>0</v>
          </cell>
          <cell r="FV41">
            <v>0</v>
          </cell>
          <cell r="FW41">
            <v>0</v>
          </cell>
          <cell r="FX41">
            <v>0</v>
          </cell>
          <cell r="FY41">
            <v>0</v>
          </cell>
          <cell r="FZ41">
            <v>0</v>
          </cell>
          <cell r="GA41">
            <v>0</v>
          </cell>
          <cell r="GB41">
            <v>0</v>
          </cell>
          <cell r="GC41">
            <v>0</v>
          </cell>
          <cell r="GD41">
            <v>0</v>
          </cell>
          <cell r="GE41">
            <v>0</v>
          </cell>
          <cell r="GF41">
            <v>0</v>
          </cell>
          <cell r="GG41">
            <v>0</v>
          </cell>
          <cell r="GH41">
            <v>0</v>
          </cell>
          <cell r="GI41">
            <v>0</v>
          </cell>
          <cell r="GJ41">
            <v>0</v>
          </cell>
          <cell r="GK41">
            <v>0</v>
          </cell>
          <cell r="GL41">
            <v>0</v>
          </cell>
          <cell r="GM41">
            <v>0</v>
          </cell>
          <cell r="GN41">
            <v>0</v>
          </cell>
          <cell r="GO41">
            <v>0</v>
          </cell>
          <cell r="GP41">
            <v>0</v>
          </cell>
          <cell r="GQ41">
            <v>0</v>
          </cell>
          <cell r="GR41">
            <v>0</v>
          </cell>
          <cell r="GS41">
            <v>0</v>
          </cell>
          <cell r="GT41">
            <v>0</v>
          </cell>
          <cell r="GU41">
            <v>0</v>
          </cell>
          <cell r="GV41">
            <v>0</v>
          </cell>
          <cell r="GW41">
            <v>0</v>
          </cell>
          <cell r="GX41">
            <v>0</v>
          </cell>
          <cell r="GY41">
            <v>0</v>
          </cell>
          <cell r="GZ41">
            <v>0</v>
          </cell>
          <cell r="HA41">
            <v>0</v>
          </cell>
          <cell r="HB41">
            <v>0</v>
          </cell>
          <cell r="HC41">
            <v>0</v>
          </cell>
          <cell r="HD41">
            <v>0</v>
          </cell>
          <cell r="HE41">
            <v>0</v>
          </cell>
          <cell r="HF41">
            <v>0</v>
          </cell>
          <cell r="HG41">
            <v>0</v>
          </cell>
          <cell r="HH41">
            <v>0</v>
          </cell>
          <cell r="HI41">
            <v>0</v>
          </cell>
          <cell r="HJ41">
            <v>0</v>
          </cell>
          <cell r="HK41">
            <v>0</v>
          </cell>
          <cell r="HL41">
            <v>0</v>
          </cell>
          <cell r="HM41">
            <v>0</v>
          </cell>
          <cell r="HN41">
            <v>0</v>
          </cell>
          <cell r="HO41">
            <v>0</v>
          </cell>
          <cell r="HP41">
            <v>0</v>
          </cell>
          <cell r="HQ41">
            <v>0</v>
          </cell>
          <cell r="HR41">
            <v>0</v>
          </cell>
          <cell r="HS41">
            <v>0</v>
          </cell>
          <cell r="HT41">
            <v>0</v>
          </cell>
          <cell r="HU41">
            <v>0</v>
          </cell>
          <cell r="HV41">
            <v>0</v>
          </cell>
          <cell r="HW41">
            <v>0</v>
          </cell>
          <cell r="HX41">
            <v>0</v>
          </cell>
          <cell r="HY41">
            <v>0</v>
          </cell>
          <cell r="HZ41">
            <v>0</v>
          </cell>
          <cell r="IA41">
            <v>0</v>
          </cell>
          <cell r="IB41">
            <v>0</v>
          </cell>
          <cell r="IC41">
            <v>0</v>
          </cell>
          <cell r="ID41">
            <v>0</v>
          </cell>
          <cell r="IE41">
            <v>0</v>
          </cell>
          <cell r="IF41">
            <v>0</v>
          </cell>
          <cell r="IG41">
            <v>0</v>
          </cell>
          <cell r="IH41">
            <v>0</v>
          </cell>
          <cell r="II41">
            <v>0</v>
          </cell>
          <cell r="IJ41">
            <v>0</v>
          </cell>
          <cell r="IK41">
            <v>0</v>
          </cell>
          <cell r="IL41">
            <v>0</v>
          </cell>
          <cell r="IM41">
            <v>0</v>
          </cell>
          <cell r="IN41">
            <v>0</v>
          </cell>
          <cell r="IO41">
            <v>0</v>
          </cell>
          <cell r="IP41">
            <v>0</v>
          </cell>
          <cell r="IQ41">
            <v>0</v>
          </cell>
          <cell r="IR41">
            <v>0</v>
          </cell>
          <cell r="IS41">
            <v>0</v>
          </cell>
          <cell r="IT41">
            <v>0</v>
          </cell>
          <cell r="IU41">
            <v>0</v>
          </cell>
          <cell r="IV41">
            <v>0</v>
          </cell>
          <cell r="IW41">
            <v>0</v>
          </cell>
          <cell r="IX41">
            <v>0</v>
          </cell>
          <cell r="IY41">
            <v>0</v>
          </cell>
          <cell r="IZ41">
            <v>0</v>
          </cell>
          <cell r="JA41">
            <v>0</v>
          </cell>
          <cell r="JB41">
            <v>0</v>
          </cell>
          <cell r="JC41">
            <v>0</v>
          </cell>
          <cell r="JD41">
            <v>0</v>
          </cell>
          <cell r="JE41">
            <v>0</v>
          </cell>
          <cell r="JF41">
            <v>0</v>
          </cell>
          <cell r="JG41">
            <v>0</v>
          </cell>
          <cell r="JH41">
            <v>0</v>
          </cell>
          <cell r="JI41">
            <v>0</v>
          </cell>
          <cell r="JJ41">
            <v>0</v>
          </cell>
          <cell r="JK41">
            <v>0</v>
          </cell>
          <cell r="JL41">
            <v>0</v>
          </cell>
          <cell r="JM41">
            <v>0</v>
          </cell>
          <cell r="JN41">
            <v>0</v>
          </cell>
          <cell r="JO41">
            <v>0</v>
          </cell>
          <cell r="JP41">
            <v>0</v>
          </cell>
          <cell r="JQ41">
            <v>0</v>
          </cell>
          <cell r="JR41">
            <v>0</v>
          </cell>
          <cell r="JS41">
            <v>0</v>
          </cell>
          <cell r="JT41">
            <v>0</v>
          </cell>
          <cell r="JU41">
            <v>0</v>
          </cell>
          <cell r="JV41">
            <v>0</v>
          </cell>
          <cell r="JW41">
            <v>0</v>
          </cell>
          <cell r="JX41">
            <v>0</v>
          </cell>
          <cell r="JY41">
            <v>0</v>
          </cell>
          <cell r="JZ41">
            <v>0</v>
          </cell>
          <cell r="KA41">
            <v>0</v>
          </cell>
          <cell r="KB41">
            <v>0</v>
          </cell>
          <cell r="KC41">
            <v>0</v>
          </cell>
          <cell r="KD41">
            <v>0</v>
          </cell>
          <cell r="KE41">
            <v>0</v>
          </cell>
          <cell r="KF41">
            <v>0</v>
          </cell>
          <cell r="KG41">
            <v>0</v>
          </cell>
          <cell r="KH41">
            <v>0</v>
          </cell>
          <cell r="KI41">
            <v>0</v>
          </cell>
          <cell r="KJ41">
            <v>0</v>
          </cell>
          <cell r="KK41">
            <v>0</v>
          </cell>
          <cell r="KL41">
            <v>0</v>
          </cell>
          <cell r="KM41">
            <v>0</v>
          </cell>
          <cell r="KN41">
            <v>0</v>
          </cell>
          <cell r="KO41">
            <v>0</v>
          </cell>
          <cell r="KP41">
            <v>0</v>
          </cell>
          <cell r="KQ41">
            <v>0</v>
          </cell>
          <cell r="KR41">
            <v>0</v>
          </cell>
          <cell r="KS41">
            <v>0</v>
          </cell>
          <cell r="KT41">
            <v>0</v>
          </cell>
          <cell r="KU41">
            <v>0</v>
          </cell>
          <cell r="KV41">
            <v>0</v>
          </cell>
          <cell r="KW41">
            <v>0</v>
          </cell>
          <cell r="KX41">
            <v>0</v>
          </cell>
          <cell r="KY41">
            <v>0</v>
          </cell>
          <cell r="KZ41">
            <v>0</v>
          </cell>
          <cell r="LA41">
            <v>0</v>
          </cell>
          <cell r="LB41">
            <v>0</v>
          </cell>
          <cell r="LC41">
            <v>0</v>
          </cell>
          <cell r="LD41">
            <v>0</v>
          </cell>
          <cell r="LE41">
            <v>0</v>
          </cell>
          <cell r="LF41">
            <v>0</v>
          </cell>
          <cell r="LG41">
            <v>0</v>
          </cell>
          <cell r="LH41">
            <v>0</v>
          </cell>
          <cell r="LI41">
            <v>0</v>
          </cell>
          <cell r="LJ41">
            <v>0</v>
          </cell>
          <cell r="LK41">
            <v>0</v>
          </cell>
          <cell r="LL41">
            <v>0</v>
          </cell>
          <cell r="LM41">
            <v>0</v>
          </cell>
          <cell r="LN41">
            <v>0</v>
          </cell>
          <cell r="LO41">
            <v>0</v>
          </cell>
          <cell r="LP41">
            <v>0</v>
          </cell>
          <cell r="LQ41">
            <v>0</v>
          </cell>
          <cell r="LR41">
            <v>0</v>
          </cell>
          <cell r="LS41">
            <v>0</v>
          </cell>
          <cell r="LT41">
            <v>0</v>
          </cell>
          <cell r="LU41">
            <v>0</v>
          </cell>
          <cell r="LV41">
            <v>0</v>
          </cell>
          <cell r="LW41">
            <v>0</v>
          </cell>
          <cell r="LX41">
            <v>0</v>
          </cell>
          <cell r="LY41">
            <v>0</v>
          </cell>
          <cell r="LZ41">
            <v>0</v>
          </cell>
          <cell r="MA41">
            <v>0</v>
          </cell>
          <cell r="MB41">
            <v>0</v>
          </cell>
          <cell r="MC41">
            <v>0</v>
          </cell>
          <cell r="MD41">
            <v>0</v>
          </cell>
          <cell r="ME41">
            <v>0</v>
          </cell>
          <cell r="MF41">
            <v>0</v>
          </cell>
          <cell r="MG41">
            <v>0</v>
          </cell>
          <cell r="MH41">
            <v>0</v>
          </cell>
          <cell r="MI41">
            <v>0</v>
          </cell>
          <cell r="MJ41">
            <v>0</v>
          </cell>
          <cell r="MK41">
            <v>0</v>
          </cell>
          <cell r="ML41">
            <v>0</v>
          </cell>
          <cell r="MM41">
            <v>0</v>
          </cell>
          <cell r="MN41">
            <v>0</v>
          </cell>
          <cell r="MO41">
            <v>0</v>
          </cell>
          <cell r="MP41">
            <v>0</v>
          </cell>
          <cell r="MQ41">
            <v>0</v>
          </cell>
          <cell r="MR41">
            <v>0</v>
          </cell>
          <cell r="MS41">
            <v>0</v>
          </cell>
          <cell r="MT41">
            <v>0</v>
          </cell>
          <cell r="MU41">
            <v>0</v>
          </cell>
          <cell r="MV41">
            <v>0</v>
          </cell>
          <cell r="MW41">
            <v>0</v>
          </cell>
          <cell r="MX41">
            <v>0</v>
          </cell>
          <cell r="MY41">
            <v>0</v>
          </cell>
          <cell r="MZ41">
            <v>0</v>
          </cell>
          <cell r="NA41">
            <v>0</v>
          </cell>
          <cell r="NB41">
            <v>0</v>
          </cell>
          <cell r="NC41">
            <v>0</v>
          </cell>
          <cell r="ND41">
            <v>0</v>
          </cell>
          <cell r="NE41">
            <v>0</v>
          </cell>
          <cell r="NF41">
            <v>0</v>
          </cell>
          <cell r="NG41">
            <v>0</v>
          </cell>
          <cell r="NH41">
            <v>0</v>
          </cell>
          <cell r="NI41">
            <v>0</v>
          </cell>
          <cell r="NJ41">
            <v>0</v>
          </cell>
          <cell r="NK41">
            <v>0</v>
          </cell>
          <cell r="NL41">
            <v>0</v>
          </cell>
          <cell r="NM41">
            <v>0</v>
          </cell>
          <cell r="NN41">
            <v>0</v>
          </cell>
          <cell r="NO41">
            <v>0</v>
          </cell>
          <cell r="NP41">
            <v>0</v>
          </cell>
          <cell r="NQ41">
            <v>0</v>
          </cell>
          <cell r="NR41">
            <v>0</v>
          </cell>
          <cell r="NS41">
            <v>0</v>
          </cell>
          <cell r="NT41">
            <v>0</v>
          </cell>
          <cell r="NU41">
            <v>0</v>
          </cell>
          <cell r="NV41">
            <v>0</v>
          </cell>
          <cell r="NW41">
            <v>0</v>
          </cell>
          <cell r="NX41">
            <v>0</v>
          </cell>
          <cell r="NY41">
            <v>0</v>
          </cell>
          <cell r="NZ41">
            <v>0</v>
          </cell>
          <cell r="OA41">
            <v>0</v>
          </cell>
          <cell r="OB41">
            <v>0</v>
          </cell>
          <cell r="OC41">
            <v>0</v>
          </cell>
          <cell r="OD41">
            <v>0</v>
          </cell>
          <cell r="OE41">
            <v>0</v>
          </cell>
          <cell r="OF41">
            <v>0</v>
          </cell>
          <cell r="OG41">
            <v>0</v>
          </cell>
          <cell r="OH41">
            <v>0</v>
          </cell>
          <cell r="OI41">
            <v>0</v>
          </cell>
          <cell r="OJ41">
            <v>0</v>
          </cell>
          <cell r="OK41">
            <v>0</v>
          </cell>
          <cell r="OL41">
            <v>0</v>
          </cell>
          <cell r="OM41">
            <v>0</v>
          </cell>
          <cell r="ON41">
            <v>0</v>
          </cell>
          <cell r="OO41">
            <v>0</v>
          </cell>
          <cell r="OP41">
            <v>0</v>
          </cell>
          <cell r="OQ41">
            <v>0</v>
          </cell>
          <cell r="OR41">
            <v>0</v>
          </cell>
          <cell r="OS41">
            <v>0</v>
          </cell>
          <cell r="OT41">
            <v>0</v>
          </cell>
          <cell r="OU41">
            <v>0</v>
          </cell>
          <cell r="OV41">
            <v>0</v>
          </cell>
          <cell r="OW41">
            <v>0</v>
          </cell>
          <cell r="OX41">
            <v>0</v>
          </cell>
          <cell r="OY41">
            <v>0</v>
          </cell>
          <cell r="OZ41">
            <v>0</v>
          </cell>
          <cell r="PA41">
            <v>0</v>
          </cell>
          <cell r="PB41">
            <v>0</v>
          </cell>
          <cell r="PC41">
            <v>0</v>
          </cell>
          <cell r="PD41">
            <v>0</v>
          </cell>
          <cell r="PE41">
            <v>0</v>
          </cell>
          <cell r="PF41">
            <v>0</v>
          </cell>
          <cell r="PG41">
            <v>0</v>
          </cell>
          <cell r="PH41">
            <v>0</v>
          </cell>
          <cell r="PI41">
            <v>0</v>
          </cell>
          <cell r="PJ41">
            <v>0</v>
          </cell>
          <cell r="PK41">
            <v>0</v>
          </cell>
          <cell r="PL41">
            <v>0</v>
          </cell>
          <cell r="PM41">
            <v>0</v>
          </cell>
          <cell r="PN41">
            <v>0</v>
          </cell>
          <cell r="PO41">
            <v>0</v>
          </cell>
          <cell r="PP41">
            <v>0</v>
          </cell>
          <cell r="PQ41">
            <v>0</v>
          </cell>
          <cell r="PR41">
            <v>0</v>
          </cell>
          <cell r="PS41">
            <v>0</v>
          </cell>
        </row>
        <row r="42"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  <cell r="BF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  <cell r="BK42">
            <v>0</v>
          </cell>
          <cell r="BL42">
            <v>0</v>
          </cell>
          <cell r="BM42">
            <v>0</v>
          </cell>
          <cell r="BN42">
            <v>0</v>
          </cell>
          <cell r="BO42">
            <v>0</v>
          </cell>
          <cell r="BP42">
            <v>0</v>
          </cell>
          <cell r="BQ42">
            <v>0</v>
          </cell>
          <cell r="BR42">
            <v>0</v>
          </cell>
          <cell r="BS42">
            <v>0</v>
          </cell>
          <cell r="BT42">
            <v>0</v>
          </cell>
          <cell r="BU42">
            <v>0</v>
          </cell>
          <cell r="BV42">
            <v>0</v>
          </cell>
          <cell r="BW42">
            <v>0</v>
          </cell>
          <cell r="BX42">
            <v>0</v>
          </cell>
          <cell r="BY42">
            <v>0</v>
          </cell>
          <cell r="BZ42">
            <v>0</v>
          </cell>
          <cell r="CA42">
            <v>0</v>
          </cell>
          <cell r="CB42">
            <v>0</v>
          </cell>
          <cell r="CC42">
            <v>0</v>
          </cell>
          <cell r="CD42">
            <v>0</v>
          </cell>
          <cell r="CE42">
            <v>0</v>
          </cell>
          <cell r="CF42">
            <v>0</v>
          </cell>
          <cell r="CG42">
            <v>0</v>
          </cell>
          <cell r="CH42">
            <v>0</v>
          </cell>
          <cell r="CI42">
            <v>0</v>
          </cell>
          <cell r="CJ42">
            <v>0</v>
          </cell>
          <cell r="CK42">
            <v>0</v>
          </cell>
          <cell r="CL42">
            <v>0</v>
          </cell>
          <cell r="CM42">
            <v>0</v>
          </cell>
          <cell r="CN42">
            <v>0</v>
          </cell>
          <cell r="CO42">
            <v>0</v>
          </cell>
          <cell r="CP42">
            <v>0</v>
          </cell>
          <cell r="CQ42">
            <v>0</v>
          </cell>
          <cell r="CR42">
            <v>0</v>
          </cell>
          <cell r="CS42">
            <v>0</v>
          </cell>
          <cell r="CT42">
            <v>0</v>
          </cell>
          <cell r="CU42">
            <v>0</v>
          </cell>
          <cell r="CV42">
            <v>0</v>
          </cell>
          <cell r="CW42">
            <v>0</v>
          </cell>
          <cell r="CX42">
            <v>0</v>
          </cell>
          <cell r="CY42">
            <v>0</v>
          </cell>
          <cell r="CZ42">
            <v>0</v>
          </cell>
          <cell r="DA42">
            <v>0</v>
          </cell>
          <cell r="DB42">
            <v>0</v>
          </cell>
          <cell r="DC42">
            <v>0</v>
          </cell>
          <cell r="DD42">
            <v>0</v>
          </cell>
          <cell r="DE42">
            <v>0</v>
          </cell>
          <cell r="DF42">
            <v>0</v>
          </cell>
          <cell r="DG42">
            <v>0</v>
          </cell>
          <cell r="DH42">
            <v>0</v>
          </cell>
          <cell r="DI42">
            <v>0</v>
          </cell>
          <cell r="DJ42">
            <v>0</v>
          </cell>
          <cell r="DK42">
            <v>0</v>
          </cell>
          <cell r="DL42">
            <v>0</v>
          </cell>
          <cell r="DM42">
            <v>0</v>
          </cell>
          <cell r="DN42">
            <v>0</v>
          </cell>
          <cell r="DO42">
            <v>0</v>
          </cell>
          <cell r="DP42">
            <v>0</v>
          </cell>
          <cell r="DQ42">
            <v>0</v>
          </cell>
          <cell r="DR42">
            <v>0</v>
          </cell>
          <cell r="DS42">
            <v>0</v>
          </cell>
          <cell r="DT42">
            <v>0</v>
          </cell>
          <cell r="DU42">
            <v>0</v>
          </cell>
          <cell r="DV42">
            <v>0</v>
          </cell>
          <cell r="DW42">
            <v>0</v>
          </cell>
          <cell r="DX42">
            <v>0</v>
          </cell>
          <cell r="DY42">
            <v>0</v>
          </cell>
          <cell r="DZ42">
            <v>0</v>
          </cell>
          <cell r="EA42">
            <v>0</v>
          </cell>
          <cell r="EB42">
            <v>0</v>
          </cell>
          <cell r="EC42">
            <v>0</v>
          </cell>
          <cell r="ED42">
            <v>0</v>
          </cell>
          <cell r="EE42">
            <v>0</v>
          </cell>
          <cell r="EF42">
            <v>0</v>
          </cell>
          <cell r="EG42">
            <v>0</v>
          </cell>
          <cell r="EH42">
            <v>0</v>
          </cell>
          <cell r="EI42">
            <v>0</v>
          </cell>
          <cell r="EJ42">
            <v>0</v>
          </cell>
          <cell r="EK42">
            <v>0</v>
          </cell>
          <cell r="EL42">
            <v>0</v>
          </cell>
          <cell r="EM42">
            <v>0</v>
          </cell>
          <cell r="EN42">
            <v>0</v>
          </cell>
          <cell r="EO42">
            <v>0</v>
          </cell>
          <cell r="EP42">
            <v>0</v>
          </cell>
          <cell r="EQ42">
            <v>0</v>
          </cell>
          <cell r="ER42">
            <v>0</v>
          </cell>
          <cell r="ES42">
            <v>0</v>
          </cell>
          <cell r="ET42">
            <v>0</v>
          </cell>
          <cell r="EU42">
            <v>0</v>
          </cell>
          <cell r="EV42">
            <v>0</v>
          </cell>
          <cell r="EW42">
            <v>0</v>
          </cell>
          <cell r="EX42">
            <v>0</v>
          </cell>
          <cell r="EY42">
            <v>0</v>
          </cell>
          <cell r="EZ42">
            <v>0</v>
          </cell>
          <cell r="FA42">
            <v>0</v>
          </cell>
          <cell r="FB42">
            <v>0</v>
          </cell>
          <cell r="FC42">
            <v>0</v>
          </cell>
          <cell r="FD42">
            <v>0</v>
          </cell>
          <cell r="FE42">
            <v>0</v>
          </cell>
          <cell r="FF42">
            <v>0</v>
          </cell>
          <cell r="FG42">
            <v>0</v>
          </cell>
          <cell r="FH42">
            <v>0</v>
          </cell>
          <cell r="FI42">
            <v>0</v>
          </cell>
          <cell r="FJ42">
            <v>0</v>
          </cell>
          <cell r="FK42">
            <v>0</v>
          </cell>
          <cell r="FL42">
            <v>0</v>
          </cell>
          <cell r="FM42">
            <v>0</v>
          </cell>
          <cell r="FN42">
            <v>0</v>
          </cell>
          <cell r="FO42">
            <v>0</v>
          </cell>
          <cell r="FP42">
            <v>0</v>
          </cell>
          <cell r="FQ42">
            <v>0</v>
          </cell>
          <cell r="FR42">
            <v>0</v>
          </cell>
          <cell r="FS42">
            <v>0</v>
          </cell>
          <cell r="FT42">
            <v>0</v>
          </cell>
          <cell r="FU42">
            <v>0</v>
          </cell>
          <cell r="FV42">
            <v>0</v>
          </cell>
          <cell r="FW42">
            <v>0</v>
          </cell>
          <cell r="FX42">
            <v>0</v>
          </cell>
          <cell r="FY42">
            <v>0</v>
          </cell>
          <cell r="FZ42">
            <v>0</v>
          </cell>
          <cell r="GA42">
            <v>0</v>
          </cell>
          <cell r="GB42">
            <v>0</v>
          </cell>
          <cell r="GC42">
            <v>0</v>
          </cell>
          <cell r="GD42">
            <v>0</v>
          </cell>
          <cell r="GE42">
            <v>0</v>
          </cell>
          <cell r="GF42">
            <v>0</v>
          </cell>
          <cell r="GG42">
            <v>0</v>
          </cell>
          <cell r="GH42">
            <v>0</v>
          </cell>
          <cell r="GI42">
            <v>0</v>
          </cell>
          <cell r="GJ42">
            <v>0</v>
          </cell>
          <cell r="GK42">
            <v>0</v>
          </cell>
          <cell r="GL42">
            <v>0</v>
          </cell>
          <cell r="GM42">
            <v>0</v>
          </cell>
          <cell r="GN42">
            <v>0</v>
          </cell>
          <cell r="GO42">
            <v>0</v>
          </cell>
          <cell r="GP42">
            <v>0</v>
          </cell>
          <cell r="GQ42">
            <v>0</v>
          </cell>
          <cell r="GR42">
            <v>0</v>
          </cell>
          <cell r="GS42">
            <v>0</v>
          </cell>
          <cell r="GT42">
            <v>0</v>
          </cell>
          <cell r="GU42">
            <v>0</v>
          </cell>
          <cell r="GV42">
            <v>0</v>
          </cell>
          <cell r="GW42">
            <v>0</v>
          </cell>
          <cell r="GX42">
            <v>0</v>
          </cell>
          <cell r="GY42">
            <v>0</v>
          </cell>
          <cell r="GZ42">
            <v>0</v>
          </cell>
          <cell r="HA42">
            <v>0</v>
          </cell>
          <cell r="HB42">
            <v>0</v>
          </cell>
          <cell r="HC42">
            <v>0</v>
          </cell>
          <cell r="HD42">
            <v>0</v>
          </cell>
          <cell r="HE42">
            <v>0</v>
          </cell>
          <cell r="HF42">
            <v>0</v>
          </cell>
          <cell r="HG42">
            <v>0</v>
          </cell>
          <cell r="HH42">
            <v>0</v>
          </cell>
          <cell r="HI42">
            <v>0</v>
          </cell>
          <cell r="HJ42">
            <v>0</v>
          </cell>
          <cell r="HK42">
            <v>0</v>
          </cell>
          <cell r="HL42">
            <v>0</v>
          </cell>
          <cell r="HM42">
            <v>0</v>
          </cell>
          <cell r="HN42">
            <v>0</v>
          </cell>
          <cell r="HO42">
            <v>0</v>
          </cell>
          <cell r="HP42">
            <v>0</v>
          </cell>
          <cell r="HQ42">
            <v>0</v>
          </cell>
          <cell r="HR42">
            <v>0</v>
          </cell>
          <cell r="HS42">
            <v>0</v>
          </cell>
          <cell r="HT42">
            <v>0</v>
          </cell>
          <cell r="HU42">
            <v>0</v>
          </cell>
          <cell r="HV42">
            <v>0</v>
          </cell>
          <cell r="HW42">
            <v>0</v>
          </cell>
          <cell r="HX42">
            <v>0</v>
          </cell>
          <cell r="HY42">
            <v>0</v>
          </cell>
          <cell r="HZ42">
            <v>0</v>
          </cell>
          <cell r="IA42">
            <v>0</v>
          </cell>
          <cell r="IB42">
            <v>0</v>
          </cell>
          <cell r="IC42">
            <v>0</v>
          </cell>
          <cell r="ID42">
            <v>0</v>
          </cell>
          <cell r="IE42">
            <v>0</v>
          </cell>
          <cell r="IF42">
            <v>0</v>
          </cell>
          <cell r="IG42">
            <v>0</v>
          </cell>
          <cell r="IH42">
            <v>0</v>
          </cell>
          <cell r="II42">
            <v>0</v>
          </cell>
          <cell r="IJ42">
            <v>0</v>
          </cell>
          <cell r="IK42">
            <v>0</v>
          </cell>
          <cell r="IL42">
            <v>0</v>
          </cell>
          <cell r="IM42">
            <v>0</v>
          </cell>
          <cell r="IN42">
            <v>0</v>
          </cell>
          <cell r="IO42">
            <v>0</v>
          </cell>
          <cell r="IP42">
            <v>0</v>
          </cell>
          <cell r="IQ42">
            <v>0</v>
          </cell>
          <cell r="IR42">
            <v>0</v>
          </cell>
          <cell r="IS42">
            <v>0</v>
          </cell>
          <cell r="IT42">
            <v>0</v>
          </cell>
          <cell r="IU42">
            <v>0</v>
          </cell>
          <cell r="IV42">
            <v>0</v>
          </cell>
          <cell r="IW42">
            <v>0</v>
          </cell>
          <cell r="IX42">
            <v>0</v>
          </cell>
          <cell r="IY42">
            <v>0</v>
          </cell>
          <cell r="IZ42">
            <v>0</v>
          </cell>
          <cell r="JA42">
            <v>0</v>
          </cell>
          <cell r="JB42">
            <v>0</v>
          </cell>
          <cell r="JC42">
            <v>0</v>
          </cell>
          <cell r="JD42">
            <v>0</v>
          </cell>
          <cell r="JE42">
            <v>0</v>
          </cell>
          <cell r="JF42">
            <v>0</v>
          </cell>
          <cell r="JG42">
            <v>0</v>
          </cell>
          <cell r="JH42">
            <v>0</v>
          </cell>
          <cell r="JI42">
            <v>0</v>
          </cell>
          <cell r="JJ42">
            <v>0</v>
          </cell>
          <cell r="JK42">
            <v>0</v>
          </cell>
          <cell r="JL42">
            <v>0</v>
          </cell>
          <cell r="JM42">
            <v>0</v>
          </cell>
          <cell r="JN42">
            <v>0</v>
          </cell>
          <cell r="JO42">
            <v>0</v>
          </cell>
          <cell r="JP42">
            <v>0</v>
          </cell>
          <cell r="JQ42">
            <v>0</v>
          </cell>
          <cell r="JR42">
            <v>0</v>
          </cell>
          <cell r="JS42">
            <v>0</v>
          </cell>
          <cell r="JT42">
            <v>0</v>
          </cell>
          <cell r="JU42">
            <v>0</v>
          </cell>
          <cell r="JV42">
            <v>0</v>
          </cell>
          <cell r="JW42">
            <v>0</v>
          </cell>
          <cell r="JX42">
            <v>0</v>
          </cell>
          <cell r="JY42">
            <v>0</v>
          </cell>
          <cell r="JZ42">
            <v>0</v>
          </cell>
          <cell r="KA42">
            <v>0</v>
          </cell>
          <cell r="KB42">
            <v>0</v>
          </cell>
          <cell r="KC42">
            <v>0</v>
          </cell>
          <cell r="KD42">
            <v>0</v>
          </cell>
          <cell r="KE42">
            <v>0</v>
          </cell>
          <cell r="KF42">
            <v>0</v>
          </cell>
          <cell r="KG42">
            <v>0</v>
          </cell>
          <cell r="KH42">
            <v>0</v>
          </cell>
          <cell r="KI42">
            <v>0</v>
          </cell>
          <cell r="KJ42">
            <v>0</v>
          </cell>
          <cell r="KK42">
            <v>0</v>
          </cell>
          <cell r="KL42">
            <v>0</v>
          </cell>
          <cell r="KM42">
            <v>0</v>
          </cell>
          <cell r="KN42">
            <v>0</v>
          </cell>
          <cell r="KO42">
            <v>0</v>
          </cell>
          <cell r="KP42">
            <v>0</v>
          </cell>
          <cell r="KQ42">
            <v>0</v>
          </cell>
          <cell r="KR42">
            <v>0</v>
          </cell>
          <cell r="KS42">
            <v>0</v>
          </cell>
          <cell r="KT42">
            <v>0</v>
          </cell>
          <cell r="KU42">
            <v>0</v>
          </cell>
          <cell r="KV42">
            <v>0</v>
          </cell>
          <cell r="KW42">
            <v>0</v>
          </cell>
          <cell r="KX42">
            <v>0</v>
          </cell>
          <cell r="KY42">
            <v>0</v>
          </cell>
          <cell r="KZ42">
            <v>0</v>
          </cell>
          <cell r="LA42">
            <v>0</v>
          </cell>
          <cell r="LB42">
            <v>0</v>
          </cell>
          <cell r="LC42">
            <v>0</v>
          </cell>
          <cell r="LD42">
            <v>0</v>
          </cell>
          <cell r="LE42">
            <v>0</v>
          </cell>
          <cell r="LF42">
            <v>0</v>
          </cell>
          <cell r="LG42">
            <v>0</v>
          </cell>
          <cell r="LH42">
            <v>0</v>
          </cell>
          <cell r="LI42">
            <v>0</v>
          </cell>
          <cell r="LJ42">
            <v>0</v>
          </cell>
          <cell r="LK42">
            <v>0</v>
          </cell>
          <cell r="LL42">
            <v>0</v>
          </cell>
          <cell r="LM42">
            <v>0</v>
          </cell>
          <cell r="LN42">
            <v>0</v>
          </cell>
          <cell r="LO42">
            <v>0</v>
          </cell>
          <cell r="LP42">
            <v>0</v>
          </cell>
          <cell r="LQ42">
            <v>0</v>
          </cell>
          <cell r="LR42">
            <v>0</v>
          </cell>
          <cell r="LS42">
            <v>0</v>
          </cell>
          <cell r="LT42">
            <v>0</v>
          </cell>
          <cell r="LU42">
            <v>0</v>
          </cell>
          <cell r="LV42">
            <v>0</v>
          </cell>
          <cell r="LW42">
            <v>0</v>
          </cell>
          <cell r="LX42">
            <v>0</v>
          </cell>
          <cell r="LY42">
            <v>0</v>
          </cell>
          <cell r="LZ42">
            <v>0</v>
          </cell>
          <cell r="MA42">
            <v>0</v>
          </cell>
          <cell r="MB42">
            <v>0</v>
          </cell>
          <cell r="MC42">
            <v>0</v>
          </cell>
          <cell r="MD42">
            <v>0</v>
          </cell>
          <cell r="ME42">
            <v>0</v>
          </cell>
          <cell r="MF42">
            <v>0</v>
          </cell>
          <cell r="MG42">
            <v>0</v>
          </cell>
          <cell r="MH42">
            <v>0</v>
          </cell>
          <cell r="MI42">
            <v>0</v>
          </cell>
          <cell r="MJ42">
            <v>0</v>
          </cell>
          <cell r="MK42">
            <v>0</v>
          </cell>
          <cell r="ML42">
            <v>0</v>
          </cell>
          <cell r="MM42">
            <v>0</v>
          </cell>
          <cell r="MN42">
            <v>0</v>
          </cell>
          <cell r="MO42">
            <v>0</v>
          </cell>
          <cell r="MP42">
            <v>0</v>
          </cell>
          <cell r="MQ42">
            <v>0</v>
          </cell>
          <cell r="MR42">
            <v>0</v>
          </cell>
          <cell r="MS42">
            <v>0</v>
          </cell>
          <cell r="MT42">
            <v>0</v>
          </cell>
          <cell r="MU42">
            <v>0</v>
          </cell>
          <cell r="MV42">
            <v>0</v>
          </cell>
          <cell r="MW42">
            <v>0</v>
          </cell>
          <cell r="MX42">
            <v>0</v>
          </cell>
          <cell r="MY42">
            <v>0</v>
          </cell>
          <cell r="MZ42">
            <v>0</v>
          </cell>
          <cell r="NA42">
            <v>0</v>
          </cell>
          <cell r="NB42">
            <v>0</v>
          </cell>
          <cell r="NC42">
            <v>0</v>
          </cell>
          <cell r="ND42">
            <v>0</v>
          </cell>
          <cell r="NE42">
            <v>0</v>
          </cell>
          <cell r="NF42">
            <v>0</v>
          </cell>
          <cell r="NG42">
            <v>0</v>
          </cell>
          <cell r="NH42">
            <v>0</v>
          </cell>
          <cell r="NI42">
            <v>0</v>
          </cell>
          <cell r="NJ42">
            <v>0</v>
          </cell>
          <cell r="NK42">
            <v>0</v>
          </cell>
          <cell r="NL42">
            <v>0</v>
          </cell>
          <cell r="NM42">
            <v>0</v>
          </cell>
          <cell r="NN42">
            <v>0</v>
          </cell>
          <cell r="NO42">
            <v>0</v>
          </cell>
          <cell r="NP42">
            <v>0</v>
          </cell>
          <cell r="NQ42">
            <v>0</v>
          </cell>
          <cell r="NR42">
            <v>0</v>
          </cell>
          <cell r="NS42">
            <v>0</v>
          </cell>
          <cell r="NT42">
            <v>0</v>
          </cell>
          <cell r="NU42">
            <v>0</v>
          </cell>
          <cell r="NV42">
            <v>0</v>
          </cell>
          <cell r="NW42">
            <v>0</v>
          </cell>
          <cell r="NX42">
            <v>0</v>
          </cell>
          <cell r="NY42">
            <v>0</v>
          </cell>
          <cell r="NZ42">
            <v>0</v>
          </cell>
          <cell r="OA42">
            <v>0</v>
          </cell>
          <cell r="OB42">
            <v>0</v>
          </cell>
          <cell r="OC42">
            <v>0</v>
          </cell>
          <cell r="OD42">
            <v>0</v>
          </cell>
          <cell r="OE42">
            <v>0</v>
          </cell>
          <cell r="OF42">
            <v>0</v>
          </cell>
          <cell r="OG42">
            <v>0</v>
          </cell>
          <cell r="OH42">
            <v>0</v>
          </cell>
          <cell r="OI42">
            <v>0</v>
          </cell>
          <cell r="OJ42">
            <v>0</v>
          </cell>
          <cell r="OK42">
            <v>0</v>
          </cell>
          <cell r="OL42">
            <v>0</v>
          </cell>
          <cell r="OM42">
            <v>0</v>
          </cell>
          <cell r="ON42">
            <v>0</v>
          </cell>
          <cell r="OO42">
            <v>0</v>
          </cell>
          <cell r="OP42">
            <v>0</v>
          </cell>
          <cell r="OQ42">
            <v>0</v>
          </cell>
          <cell r="OR42">
            <v>0</v>
          </cell>
          <cell r="OS42">
            <v>0</v>
          </cell>
          <cell r="OT42">
            <v>0</v>
          </cell>
          <cell r="OU42">
            <v>0</v>
          </cell>
          <cell r="OV42">
            <v>0</v>
          </cell>
          <cell r="OW42">
            <v>0</v>
          </cell>
          <cell r="OX42">
            <v>0</v>
          </cell>
          <cell r="OY42">
            <v>0</v>
          </cell>
          <cell r="OZ42">
            <v>0</v>
          </cell>
          <cell r="PA42">
            <v>0</v>
          </cell>
          <cell r="PB42">
            <v>0</v>
          </cell>
          <cell r="PC42">
            <v>0</v>
          </cell>
          <cell r="PD42">
            <v>0</v>
          </cell>
          <cell r="PE42">
            <v>0</v>
          </cell>
          <cell r="PF42">
            <v>0</v>
          </cell>
          <cell r="PG42">
            <v>0</v>
          </cell>
          <cell r="PH42">
            <v>0</v>
          </cell>
          <cell r="PI42">
            <v>0</v>
          </cell>
          <cell r="PJ42">
            <v>0</v>
          </cell>
          <cell r="PK42">
            <v>0</v>
          </cell>
          <cell r="PL42">
            <v>0</v>
          </cell>
          <cell r="PM42">
            <v>0</v>
          </cell>
          <cell r="PN42">
            <v>0</v>
          </cell>
          <cell r="PO42">
            <v>0</v>
          </cell>
          <cell r="PP42">
            <v>0</v>
          </cell>
          <cell r="PQ42">
            <v>0</v>
          </cell>
          <cell r="PR42">
            <v>0</v>
          </cell>
          <cell r="PS42">
            <v>0</v>
          </cell>
        </row>
        <row r="43"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  <cell r="BF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  <cell r="BK43">
            <v>0</v>
          </cell>
          <cell r="BL43">
            <v>0</v>
          </cell>
          <cell r="BM43">
            <v>0</v>
          </cell>
          <cell r="BN43">
            <v>0</v>
          </cell>
          <cell r="BO43">
            <v>0</v>
          </cell>
          <cell r="BP43">
            <v>0</v>
          </cell>
          <cell r="BQ43">
            <v>0</v>
          </cell>
          <cell r="BR43">
            <v>0</v>
          </cell>
          <cell r="BS43">
            <v>0</v>
          </cell>
          <cell r="BT43">
            <v>0</v>
          </cell>
          <cell r="BU43">
            <v>0</v>
          </cell>
          <cell r="BV43">
            <v>0</v>
          </cell>
          <cell r="BW43">
            <v>0</v>
          </cell>
          <cell r="BX43">
            <v>0</v>
          </cell>
          <cell r="BY43">
            <v>0</v>
          </cell>
          <cell r="BZ43">
            <v>0</v>
          </cell>
          <cell r="CA43">
            <v>0</v>
          </cell>
          <cell r="CB43">
            <v>0</v>
          </cell>
          <cell r="CC43">
            <v>0</v>
          </cell>
          <cell r="CD43">
            <v>0</v>
          </cell>
          <cell r="CE43">
            <v>0</v>
          </cell>
          <cell r="CF43">
            <v>0</v>
          </cell>
          <cell r="CG43">
            <v>0</v>
          </cell>
          <cell r="CH43">
            <v>0</v>
          </cell>
          <cell r="CI43">
            <v>0</v>
          </cell>
          <cell r="CJ43">
            <v>0</v>
          </cell>
          <cell r="CK43">
            <v>0</v>
          </cell>
          <cell r="CL43">
            <v>0</v>
          </cell>
          <cell r="CM43">
            <v>0</v>
          </cell>
          <cell r="CN43">
            <v>0</v>
          </cell>
          <cell r="CO43">
            <v>0</v>
          </cell>
          <cell r="CP43">
            <v>0</v>
          </cell>
          <cell r="CQ43">
            <v>0</v>
          </cell>
          <cell r="CR43">
            <v>0</v>
          </cell>
          <cell r="CS43">
            <v>0</v>
          </cell>
          <cell r="CT43">
            <v>0</v>
          </cell>
          <cell r="CU43">
            <v>0</v>
          </cell>
          <cell r="CV43">
            <v>0</v>
          </cell>
          <cell r="CW43">
            <v>0</v>
          </cell>
          <cell r="CX43">
            <v>0</v>
          </cell>
          <cell r="CY43">
            <v>0</v>
          </cell>
          <cell r="CZ43">
            <v>0</v>
          </cell>
          <cell r="DA43">
            <v>0</v>
          </cell>
          <cell r="DB43">
            <v>0</v>
          </cell>
          <cell r="DC43">
            <v>0</v>
          </cell>
          <cell r="DD43">
            <v>0</v>
          </cell>
          <cell r="DE43">
            <v>0</v>
          </cell>
          <cell r="DF43">
            <v>0</v>
          </cell>
          <cell r="DG43">
            <v>0</v>
          </cell>
          <cell r="DH43">
            <v>0</v>
          </cell>
          <cell r="DI43">
            <v>0</v>
          </cell>
          <cell r="DJ43">
            <v>0</v>
          </cell>
          <cell r="DK43">
            <v>0</v>
          </cell>
          <cell r="DL43">
            <v>0</v>
          </cell>
          <cell r="DM43">
            <v>0</v>
          </cell>
          <cell r="DN43">
            <v>0</v>
          </cell>
          <cell r="DO43">
            <v>0</v>
          </cell>
          <cell r="DP43">
            <v>0</v>
          </cell>
          <cell r="DQ43">
            <v>0</v>
          </cell>
          <cell r="DR43">
            <v>0</v>
          </cell>
          <cell r="DS43">
            <v>0</v>
          </cell>
          <cell r="DT43">
            <v>0</v>
          </cell>
          <cell r="DU43">
            <v>0</v>
          </cell>
          <cell r="DV43">
            <v>0</v>
          </cell>
          <cell r="DW43">
            <v>0</v>
          </cell>
          <cell r="DX43">
            <v>0</v>
          </cell>
          <cell r="DY43">
            <v>0</v>
          </cell>
          <cell r="DZ43">
            <v>0</v>
          </cell>
          <cell r="EA43">
            <v>0</v>
          </cell>
          <cell r="EB43">
            <v>0</v>
          </cell>
          <cell r="EC43">
            <v>0</v>
          </cell>
          <cell r="ED43">
            <v>0</v>
          </cell>
          <cell r="EE43">
            <v>0</v>
          </cell>
          <cell r="EF43">
            <v>0</v>
          </cell>
          <cell r="EG43">
            <v>0</v>
          </cell>
          <cell r="EH43">
            <v>0</v>
          </cell>
          <cell r="EI43">
            <v>0</v>
          </cell>
          <cell r="EJ43">
            <v>0</v>
          </cell>
          <cell r="EK43">
            <v>0</v>
          </cell>
          <cell r="EL43">
            <v>0</v>
          </cell>
          <cell r="EM43">
            <v>0</v>
          </cell>
          <cell r="EN43">
            <v>0</v>
          </cell>
          <cell r="EO43">
            <v>0</v>
          </cell>
          <cell r="EP43">
            <v>0</v>
          </cell>
          <cell r="EQ43">
            <v>0</v>
          </cell>
          <cell r="ER43">
            <v>0</v>
          </cell>
          <cell r="ES43">
            <v>0</v>
          </cell>
          <cell r="ET43">
            <v>0</v>
          </cell>
          <cell r="EU43">
            <v>0</v>
          </cell>
          <cell r="EV43">
            <v>0</v>
          </cell>
          <cell r="EW43">
            <v>0</v>
          </cell>
          <cell r="EX43">
            <v>0</v>
          </cell>
          <cell r="EY43">
            <v>0</v>
          </cell>
          <cell r="EZ43">
            <v>0</v>
          </cell>
          <cell r="FA43">
            <v>0</v>
          </cell>
          <cell r="FB43">
            <v>0</v>
          </cell>
          <cell r="FC43">
            <v>0</v>
          </cell>
          <cell r="FD43">
            <v>0</v>
          </cell>
          <cell r="FE43">
            <v>0</v>
          </cell>
          <cell r="FF43">
            <v>0</v>
          </cell>
          <cell r="FG43">
            <v>0</v>
          </cell>
          <cell r="FH43">
            <v>0</v>
          </cell>
          <cell r="FI43">
            <v>0</v>
          </cell>
          <cell r="FJ43">
            <v>0</v>
          </cell>
          <cell r="FK43">
            <v>0</v>
          </cell>
          <cell r="FL43">
            <v>0</v>
          </cell>
          <cell r="FM43">
            <v>0</v>
          </cell>
          <cell r="FN43">
            <v>0</v>
          </cell>
          <cell r="FO43">
            <v>0</v>
          </cell>
          <cell r="FP43">
            <v>0</v>
          </cell>
          <cell r="FQ43">
            <v>0</v>
          </cell>
          <cell r="FR43">
            <v>0</v>
          </cell>
          <cell r="FS43">
            <v>0</v>
          </cell>
          <cell r="FT43">
            <v>0</v>
          </cell>
          <cell r="FU43">
            <v>0</v>
          </cell>
          <cell r="FV43">
            <v>0</v>
          </cell>
          <cell r="FW43">
            <v>0</v>
          </cell>
          <cell r="FX43">
            <v>0</v>
          </cell>
          <cell r="FY43">
            <v>0</v>
          </cell>
          <cell r="FZ43">
            <v>0</v>
          </cell>
          <cell r="GA43">
            <v>0</v>
          </cell>
          <cell r="GB43">
            <v>0</v>
          </cell>
          <cell r="GC43">
            <v>0</v>
          </cell>
          <cell r="GD43">
            <v>0</v>
          </cell>
          <cell r="GE43">
            <v>0</v>
          </cell>
          <cell r="GF43">
            <v>0</v>
          </cell>
          <cell r="GG43">
            <v>0</v>
          </cell>
          <cell r="GH43">
            <v>0</v>
          </cell>
          <cell r="GI43">
            <v>0</v>
          </cell>
          <cell r="GJ43">
            <v>0</v>
          </cell>
          <cell r="GK43">
            <v>0</v>
          </cell>
          <cell r="GL43">
            <v>0</v>
          </cell>
          <cell r="GM43">
            <v>0</v>
          </cell>
          <cell r="GN43">
            <v>0</v>
          </cell>
          <cell r="GO43">
            <v>0</v>
          </cell>
          <cell r="GP43">
            <v>0</v>
          </cell>
          <cell r="GQ43">
            <v>0</v>
          </cell>
          <cell r="GR43">
            <v>0</v>
          </cell>
          <cell r="GS43">
            <v>0</v>
          </cell>
          <cell r="GT43">
            <v>0</v>
          </cell>
          <cell r="GU43">
            <v>0</v>
          </cell>
          <cell r="GV43">
            <v>0</v>
          </cell>
          <cell r="GW43">
            <v>0</v>
          </cell>
          <cell r="GX43">
            <v>0</v>
          </cell>
          <cell r="GY43">
            <v>0</v>
          </cell>
          <cell r="GZ43">
            <v>0</v>
          </cell>
          <cell r="HA43">
            <v>0</v>
          </cell>
          <cell r="HB43">
            <v>0</v>
          </cell>
          <cell r="HC43">
            <v>0</v>
          </cell>
          <cell r="HD43">
            <v>0</v>
          </cell>
          <cell r="HE43">
            <v>0</v>
          </cell>
          <cell r="HF43">
            <v>0</v>
          </cell>
          <cell r="HG43">
            <v>0</v>
          </cell>
          <cell r="HH43">
            <v>0</v>
          </cell>
          <cell r="HI43">
            <v>0</v>
          </cell>
          <cell r="HJ43">
            <v>0</v>
          </cell>
          <cell r="HK43">
            <v>0</v>
          </cell>
          <cell r="HL43">
            <v>0</v>
          </cell>
          <cell r="HM43">
            <v>0</v>
          </cell>
          <cell r="HN43">
            <v>0</v>
          </cell>
          <cell r="HO43">
            <v>0</v>
          </cell>
          <cell r="HP43">
            <v>0</v>
          </cell>
          <cell r="HQ43">
            <v>0</v>
          </cell>
          <cell r="HR43">
            <v>0</v>
          </cell>
          <cell r="HS43">
            <v>0</v>
          </cell>
          <cell r="HT43">
            <v>0</v>
          </cell>
          <cell r="HU43">
            <v>0</v>
          </cell>
          <cell r="HV43">
            <v>0</v>
          </cell>
          <cell r="HW43">
            <v>0</v>
          </cell>
          <cell r="HX43">
            <v>0</v>
          </cell>
          <cell r="HY43">
            <v>0</v>
          </cell>
          <cell r="HZ43">
            <v>0</v>
          </cell>
          <cell r="IA43">
            <v>0</v>
          </cell>
          <cell r="IB43">
            <v>0</v>
          </cell>
          <cell r="IC43">
            <v>0</v>
          </cell>
          <cell r="ID43">
            <v>0</v>
          </cell>
          <cell r="IE43">
            <v>0</v>
          </cell>
          <cell r="IF43">
            <v>0</v>
          </cell>
          <cell r="IG43">
            <v>0</v>
          </cell>
          <cell r="IH43">
            <v>0</v>
          </cell>
          <cell r="II43">
            <v>0</v>
          </cell>
          <cell r="IJ43">
            <v>0</v>
          </cell>
          <cell r="IK43">
            <v>0</v>
          </cell>
          <cell r="IL43">
            <v>0</v>
          </cell>
          <cell r="IM43">
            <v>0</v>
          </cell>
          <cell r="IN43">
            <v>0</v>
          </cell>
          <cell r="IO43">
            <v>0</v>
          </cell>
          <cell r="IP43">
            <v>0</v>
          </cell>
          <cell r="IQ43">
            <v>0</v>
          </cell>
          <cell r="IR43">
            <v>0</v>
          </cell>
          <cell r="IS43">
            <v>0</v>
          </cell>
          <cell r="IT43">
            <v>0</v>
          </cell>
          <cell r="IU43">
            <v>0</v>
          </cell>
          <cell r="IV43">
            <v>0</v>
          </cell>
          <cell r="IW43">
            <v>0</v>
          </cell>
          <cell r="IX43">
            <v>0</v>
          </cell>
          <cell r="IY43">
            <v>0</v>
          </cell>
          <cell r="IZ43">
            <v>0</v>
          </cell>
          <cell r="JA43">
            <v>0</v>
          </cell>
          <cell r="JB43">
            <v>0</v>
          </cell>
          <cell r="JC43">
            <v>0</v>
          </cell>
          <cell r="JD43">
            <v>0</v>
          </cell>
          <cell r="JE43">
            <v>0</v>
          </cell>
          <cell r="JF43">
            <v>0</v>
          </cell>
          <cell r="JG43">
            <v>0</v>
          </cell>
          <cell r="JH43">
            <v>0</v>
          </cell>
          <cell r="JI43">
            <v>0</v>
          </cell>
          <cell r="JJ43">
            <v>0</v>
          </cell>
          <cell r="JK43">
            <v>0</v>
          </cell>
          <cell r="JL43">
            <v>0</v>
          </cell>
          <cell r="JM43">
            <v>0</v>
          </cell>
          <cell r="JN43">
            <v>0</v>
          </cell>
          <cell r="JO43">
            <v>0</v>
          </cell>
          <cell r="JP43">
            <v>0</v>
          </cell>
          <cell r="JQ43">
            <v>0</v>
          </cell>
          <cell r="JR43">
            <v>0</v>
          </cell>
          <cell r="JS43">
            <v>0</v>
          </cell>
          <cell r="JT43">
            <v>0</v>
          </cell>
          <cell r="JU43">
            <v>0</v>
          </cell>
          <cell r="JV43">
            <v>0</v>
          </cell>
          <cell r="JW43">
            <v>0</v>
          </cell>
          <cell r="JX43">
            <v>0</v>
          </cell>
          <cell r="JY43">
            <v>0</v>
          </cell>
          <cell r="JZ43">
            <v>0</v>
          </cell>
          <cell r="KA43">
            <v>0</v>
          </cell>
          <cell r="KB43">
            <v>0</v>
          </cell>
          <cell r="KC43">
            <v>0</v>
          </cell>
          <cell r="KD43">
            <v>0</v>
          </cell>
          <cell r="KE43">
            <v>0</v>
          </cell>
          <cell r="KF43">
            <v>0</v>
          </cell>
          <cell r="KG43">
            <v>0</v>
          </cell>
          <cell r="KH43">
            <v>0</v>
          </cell>
          <cell r="KI43">
            <v>0</v>
          </cell>
          <cell r="KJ43">
            <v>0</v>
          </cell>
          <cell r="KK43">
            <v>0</v>
          </cell>
          <cell r="KL43">
            <v>0</v>
          </cell>
          <cell r="KM43">
            <v>0</v>
          </cell>
          <cell r="KN43">
            <v>0</v>
          </cell>
          <cell r="KO43">
            <v>0</v>
          </cell>
          <cell r="KP43">
            <v>0</v>
          </cell>
          <cell r="KQ43">
            <v>0</v>
          </cell>
          <cell r="KR43">
            <v>0</v>
          </cell>
          <cell r="KS43">
            <v>0</v>
          </cell>
          <cell r="KT43">
            <v>0</v>
          </cell>
          <cell r="KU43">
            <v>0</v>
          </cell>
          <cell r="KV43">
            <v>0</v>
          </cell>
          <cell r="KW43">
            <v>0</v>
          </cell>
          <cell r="KX43">
            <v>0</v>
          </cell>
          <cell r="KY43">
            <v>0</v>
          </cell>
          <cell r="KZ43">
            <v>0</v>
          </cell>
          <cell r="LA43">
            <v>0</v>
          </cell>
          <cell r="LB43">
            <v>0</v>
          </cell>
          <cell r="LC43">
            <v>0</v>
          </cell>
          <cell r="LD43">
            <v>0</v>
          </cell>
          <cell r="LE43">
            <v>0</v>
          </cell>
          <cell r="LF43">
            <v>0</v>
          </cell>
          <cell r="LG43">
            <v>0</v>
          </cell>
          <cell r="LH43">
            <v>0</v>
          </cell>
          <cell r="LI43">
            <v>0</v>
          </cell>
          <cell r="LJ43">
            <v>0</v>
          </cell>
          <cell r="LK43">
            <v>0</v>
          </cell>
          <cell r="LL43">
            <v>0</v>
          </cell>
          <cell r="LM43">
            <v>0</v>
          </cell>
          <cell r="LN43">
            <v>0</v>
          </cell>
          <cell r="LO43">
            <v>0</v>
          </cell>
          <cell r="LP43">
            <v>0</v>
          </cell>
          <cell r="LQ43">
            <v>0</v>
          </cell>
          <cell r="LR43">
            <v>0</v>
          </cell>
          <cell r="LS43">
            <v>0</v>
          </cell>
          <cell r="LT43">
            <v>0</v>
          </cell>
          <cell r="LU43">
            <v>0</v>
          </cell>
          <cell r="LV43">
            <v>0</v>
          </cell>
          <cell r="LW43">
            <v>0</v>
          </cell>
          <cell r="LX43">
            <v>0</v>
          </cell>
          <cell r="LY43">
            <v>0</v>
          </cell>
          <cell r="LZ43">
            <v>0</v>
          </cell>
          <cell r="MA43">
            <v>0</v>
          </cell>
          <cell r="MB43">
            <v>0</v>
          </cell>
          <cell r="MC43">
            <v>0</v>
          </cell>
          <cell r="MD43">
            <v>0</v>
          </cell>
          <cell r="ME43">
            <v>0</v>
          </cell>
          <cell r="MF43">
            <v>0</v>
          </cell>
          <cell r="MG43">
            <v>0</v>
          </cell>
          <cell r="MH43">
            <v>0</v>
          </cell>
          <cell r="MI43">
            <v>0</v>
          </cell>
          <cell r="MJ43">
            <v>0</v>
          </cell>
          <cell r="MK43">
            <v>0</v>
          </cell>
          <cell r="ML43">
            <v>0</v>
          </cell>
          <cell r="MM43">
            <v>0</v>
          </cell>
          <cell r="MN43">
            <v>0</v>
          </cell>
          <cell r="MO43">
            <v>0</v>
          </cell>
          <cell r="MP43">
            <v>0</v>
          </cell>
          <cell r="MQ43">
            <v>0</v>
          </cell>
          <cell r="MR43">
            <v>0</v>
          </cell>
          <cell r="MS43">
            <v>0</v>
          </cell>
          <cell r="MT43">
            <v>0</v>
          </cell>
          <cell r="MU43">
            <v>0</v>
          </cell>
          <cell r="MV43">
            <v>0</v>
          </cell>
          <cell r="MW43">
            <v>0</v>
          </cell>
          <cell r="MX43">
            <v>0</v>
          </cell>
          <cell r="MY43">
            <v>0</v>
          </cell>
          <cell r="MZ43">
            <v>0</v>
          </cell>
          <cell r="NA43">
            <v>0</v>
          </cell>
          <cell r="NB43">
            <v>0</v>
          </cell>
          <cell r="NC43">
            <v>0</v>
          </cell>
          <cell r="ND43">
            <v>0</v>
          </cell>
          <cell r="NE43">
            <v>0</v>
          </cell>
          <cell r="NF43">
            <v>0</v>
          </cell>
          <cell r="NG43">
            <v>0</v>
          </cell>
          <cell r="NH43">
            <v>0</v>
          </cell>
          <cell r="NI43">
            <v>0</v>
          </cell>
          <cell r="NJ43">
            <v>0</v>
          </cell>
          <cell r="NK43">
            <v>0</v>
          </cell>
          <cell r="NL43">
            <v>0</v>
          </cell>
          <cell r="NM43">
            <v>0</v>
          </cell>
          <cell r="NN43">
            <v>0</v>
          </cell>
          <cell r="NO43">
            <v>0</v>
          </cell>
          <cell r="NP43">
            <v>0</v>
          </cell>
          <cell r="NQ43">
            <v>0</v>
          </cell>
          <cell r="NR43">
            <v>0</v>
          </cell>
          <cell r="NS43">
            <v>0</v>
          </cell>
          <cell r="NT43">
            <v>0</v>
          </cell>
          <cell r="NU43">
            <v>0</v>
          </cell>
          <cell r="NV43">
            <v>0</v>
          </cell>
          <cell r="NW43">
            <v>0</v>
          </cell>
          <cell r="NX43">
            <v>0</v>
          </cell>
          <cell r="NY43">
            <v>0</v>
          </cell>
          <cell r="NZ43">
            <v>0</v>
          </cell>
          <cell r="OA43">
            <v>0</v>
          </cell>
          <cell r="OB43">
            <v>0</v>
          </cell>
          <cell r="OC43">
            <v>0</v>
          </cell>
          <cell r="OD43">
            <v>0</v>
          </cell>
          <cell r="OE43">
            <v>0</v>
          </cell>
          <cell r="OF43">
            <v>0</v>
          </cell>
          <cell r="OG43">
            <v>0</v>
          </cell>
          <cell r="OH43">
            <v>0</v>
          </cell>
          <cell r="OI43">
            <v>0</v>
          </cell>
          <cell r="OJ43">
            <v>0</v>
          </cell>
          <cell r="OK43">
            <v>0</v>
          </cell>
          <cell r="OL43">
            <v>0</v>
          </cell>
          <cell r="OM43">
            <v>0</v>
          </cell>
          <cell r="ON43">
            <v>0</v>
          </cell>
          <cell r="OO43">
            <v>0</v>
          </cell>
          <cell r="OP43">
            <v>0</v>
          </cell>
          <cell r="OQ43">
            <v>0</v>
          </cell>
          <cell r="OR43">
            <v>0</v>
          </cell>
          <cell r="OS43">
            <v>0</v>
          </cell>
          <cell r="OT43">
            <v>0</v>
          </cell>
          <cell r="OU43">
            <v>0</v>
          </cell>
          <cell r="OV43">
            <v>0</v>
          </cell>
          <cell r="OW43">
            <v>0</v>
          </cell>
          <cell r="OX43">
            <v>0</v>
          </cell>
          <cell r="OY43">
            <v>0</v>
          </cell>
          <cell r="OZ43">
            <v>0</v>
          </cell>
          <cell r="PA43">
            <v>0</v>
          </cell>
          <cell r="PB43">
            <v>0</v>
          </cell>
          <cell r="PC43">
            <v>0</v>
          </cell>
          <cell r="PD43">
            <v>0</v>
          </cell>
          <cell r="PE43">
            <v>0</v>
          </cell>
          <cell r="PF43">
            <v>0</v>
          </cell>
          <cell r="PG43">
            <v>0</v>
          </cell>
          <cell r="PH43">
            <v>0</v>
          </cell>
          <cell r="PI43">
            <v>0</v>
          </cell>
          <cell r="PJ43">
            <v>0</v>
          </cell>
          <cell r="PK43">
            <v>0</v>
          </cell>
          <cell r="PL43">
            <v>0</v>
          </cell>
          <cell r="PM43">
            <v>0</v>
          </cell>
          <cell r="PN43">
            <v>0</v>
          </cell>
          <cell r="PO43">
            <v>0</v>
          </cell>
          <cell r="PP43">
            <v>0</v>
          </cell>
          <cell r="PQ43">
            <v>0</v>
          </cell>
          <cell r="PR43">
            <v>0</v>
          </cell>
          <cell r="PS43">
            <v>0</v>
          </cell>
        </row>
        <row r="44"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K44">
            <v>0</v>
          </cell>
          <cell r="AL44">
            <v>0</v>
          </cell>
          <cell r="AM44">
            <v>0</v>
          </cell>
          <cell r="AN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  <cell r="BF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  <cell r="BK44">
            <v>0</v>
          </cell>
          <cell r="BL44">
            <v>0</v>
          </cell>
          <cell r="BM44">
            <v>0</v>
          </cell>
          <cell r="BN44">
            <v>0</v>
          </cell>
          <cell r="BO44">
            <v>0</v>
          </cell>
          <cell r="BP44">
            <v>0</v>
          </cell>
          <cell r="BQ44">
            <v>0</v>
          </cell>
          <cell r="BR44">
            <v>0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</v>
          </cell>
          <cell r="BX44">
            <v>0</v>
          </cell>
          <cell r="BY44">
            <v>0</v>
          </cell>
          <cell r="BZ44">
            <v>0</v>
          </cell>
          <cell r="CA44">
            <v>0</v>
          </cell>
          <cell r="CB44">
            <v>0</v>
          </cell>
          <cell r="CC44">
            <v>0</v>
          </cell>
          <cell r="CD44">
            <v>0</v>
          </cell>
          <cell r="CE44">
            <v>0</v>
          </cell>
          <cell r="CF44">
            <v>0</v>
          </cell>
          <cell r="CG44">
            <v>0</v>
          </cell>
          <cell r="CH44">
            <v>0</v>
          </cell>
          <cell r="CI44">
            <v>0</v>
          </cell>
          <cell r="CJ44">
            <v>0</v>
          </cell>
          <cell r="CK44">
            <v>0</v>
          </cell>
          <cell r="CL44">
            <v>0</v>
          </cell>
          <cell r="CM44">
            <v>0</v>
          </cell>
          <cell r="CN44">
            <v>0</v>
          </cell>
          <cell r="CO44">
            <v>0</v>
          </cell>
          <cell r="CP44">
            <v>0</v>
          </cell>
          <cell r="CQ44">
            <v>0</v>
          </cell>
          <cell r="CR44">
            <v>0</v>
          </cell>
          <cell r="CS44">
            <v>0</v>
          </cell>
          <cell r="CT44">
            <v>0</v>
          </cell>
          <cell r="CU44">
            <v>0</v>
          </cell>
          <cell r="CV44">
            <v>0</v>
          </cell>
          <cell r="CW44">
            <v>0</v>
          </cell>
          <cell r="CX44">
            <v>0</v>
          </cell>
          <cell r="CY44">
            <v>0</v>
          </cell>
          <cell r="CZ44">
            <v>0</v>
          </cell>
          <cell r="DA44">
            <v>0</v>
          </cell>
          <cell r="DB44">
            <v>0</v>
          </cell>
          <cell r="DC44">
            <v>0</v>
          </cell>
          <cell r="DD44">
            <v>0</v>
          </cell>
          <cell r="DE44">
            <v>0</v>
          </cell>
          <cell r="DF44">
            <v>0</v>
          </cell>
          <cell r="DG44">
            <v>0</v>
          </cell>
          <cell r="DH44">
            <v>0</v>
          </cell>
          <cell r="DI44">
            <v>0</v>
          </cell>
          <cell r="DJ44">
            <v>0</v>
          </cell>
          <cell r="DK44">
            <v>0</v>
          </cell>
          <cell r="DL44">
            <v>0</v>
          </cell>
          <cell r="DM44">
            <v>0</v>
          </cell>
          <cell r="DN44">
            <v>0</v>
          </cell>
          <cell r="DO44">
            <v>0</v>
          </cell>
          <cell r="DP44">
            <v>0</v>
          </cell>
          <cell r="DQ44">
            <v>0</v>
          </cell>
          <cell r="DR44">
            <v>0</v>
          </cell>
          <cell r="DS44">
            <v>0</v>
          </cell>
          <cell r="DT44">
            <v>0</v>
          </cell>
          <cell r="DU44">
            <v>0</v>
          </cell>
          <cell r="DV44">
            <v>0</v>
          </cell>
          <cell r="DW44">
            <v>0</v>
          </cell>
          <cell r="DX44">
            <v>0</v>
          </cell>
          <cell r="DY44">
            <v>0</v>
          </cell>
          <cell r="DZ44">
            <v>0</v>
          </cell>
          <cell r="EA44">
            <v>0</v>
          </cell>
          <cell r="EB44">
            <v>0</v>
          </cell>
          <cell r="EC44">
            <v>0</v>
          </cell>
          <cell r="ED44">
            <v>0</v>
          </cell>
          <cell r="EE44">
            <v>0</v>
          </cell>
          <cell r="EF44">
            <v>0</v>
          </cell>
          <cell r="EG44">
            <v>0</v>
          </cell>
          <cell r="EH44">
            <v>0</v>
          </cell>
          <cell r="EI44">
            <v>0</v>
          </cell>
          <cell r="EJ44">
            <v>0</v>
          </cell>
          <cell r="EK44">
            <v>0</v>
          </cell>
          <cell r="EL44">
            <v>0</v>
          </cell>
          <cell r="EM44">
            <v>0</v>
          </cell>
          <cell r="EN44">
            <v>0</v>
          </cell>
          <cell r="EO44">
            <v>0</v>
          </cell>
          <cell r="EP44">
            <v>0</v>
          </cell>
          <cell r="EQ44">
            <v>0</v>
          </cell>
          <cell r="ER44">
            <v>0</v>
          </cell>
          <cell r="ES44">
            <v>0</v>
          </cell>
          <cell r="ET44">
            <v>0</v>
          </cell>
          <cell r="EU44">
            <v>0</v>
          </cell>
          <cell r="EV44">
            <v>0</v>
          </cell>
          <cell r="EW44">
            <v>0</v>
          </cell>
          <cell r="EX44">
            <v>0</v>
          </cell>
          <cell r="EY44">
            <v>0</v>
          </cell>
          <cell r="EZ44">
            <v>0</v>
          </cell>
          <cell r="FA44">
            <v>0</v>
          </cell>
          <cell r="FB44">
            <v>0</v>
          </cell>
          <cell r="FC44">
            <v>0</v>
          </cell>
          <cell r="FD44">
            <v>0</v>
          </cell>
          <cell r="FE44">
            <v>0</v>
          </cell>
          <cell r="FF44">
            <v>0</v>
          </cell>
          <cell r="FG44">
            <v>0</v>
          </cell>
          <cell r="FH44">
            <v>0</v>
          </cell>
          <cell r="FI44">
            <v>0</v>
          </cell>
          <cell r="FJ44">
            <v>0</v>
          </cell>
          <cell r="FK44">
            <v>0</v>
          </cell>
          <cell r="FL44">
            <v>0</v>
          </cell>
          <cell r="FM44">
            <v>0</v>
          </cell>
          <cell r="FN44">
            <v>0</v>
          </cell>
          <cell r="FO44">
            <v>0</v>
          </cell>
          <cell r="FP44">
            <v>0</v>
          </cell>
          <cell r="FQ44">
            <v>0</v>
          </cell>
          <cell r="FR44">
            <v>0</v>
          </cell>
          <cell r="FS44">
            <v>0</v>
          </cell>
          <cell r="FT44">
            <v>0</v>
          </cell>
          <cell r="FU44">
            <v>0</v>
          </cell>
          <cell r="FV44">
            <v>0</v>
          </cell>
          <cell r="FW44">
            <v>0</v>
          </cell>
          <cell r="FX44">
            <v>0</v>
          </cell>
          <cell r="FY44">
            <v>0</v>
          </cell>
          <cell r="FZ44">
            <v>0</v>
          </cell>
          <cell r="GA44">
            <v>0</v>
          </cell>
          <cell r="GB44">
            <v>0</v>
          </cell>
          <cell r="GC44">
            <v>0</v>
          </cell>
          <cell r="GD44">
            <v>0</v>
          </cell>
          <cell r="GE44">
            <v>0</v>
          </cell>
          <cell r="GF44">
            <v>0</v>
          </cell>
          <cell r="GG44">
            <v>0</v>
          </cell>
          <cell r="GH44">
            <v>0</v>
          </cell>
          <cell r="GI44">
            <v>0</v>
          </cell>
          <cell r="GJ44">
            <v>0</v>
          </cell>
          <cell r="GK44">
            <v>0</v>
          </cell>
          <cell r="GL44">
            <v>0</v>
          </cell>
          <cell r="GM44">
            <v>0</v>
          </cell>
          <cell r="GN44">
            <v>0</v>
          </cell>
          <cell r="GO44">
            <v>0</v>
          </cell>
          <cell r="GP44">
            <v>0</v>
          </cell>
          <cell r="GQ44">
            <v>0</v>
          </cell>
          <cell r="GR44">
            <v>0</v>
          </cell>
          <cell r="GS44">
            <v>0</v>
          </cell>
          <cell r="GT44">
            <v>0</v>
          </cell>
          <cell r="GU44">
            <v>0</v>
          </cell>
          <cell r="GV44">
            <v>0</v>
          </cell>
          <cell r="GW44">
            <v>0</v>
          </cell>
          <cell r="GX44">
            <v>0</v>
          </cell>
          <cell r="GY44">
            <v>0</v>
          </cell>
          <cell r="GZ44">
            <v>0</v>
          </cell>
          <cell r="HA44">
            <v>0</v>
          </cell>
          <cell r="HB44">
            <v>0</v>
          </cell>
          <cell r="HC44">
            <v>0</v>
          </cell>
          <cell r="HD44">
            <v>0</v>
          </cell>
          <cell r="HE44">
            <v>0</v>
          </cell>
          <cell r="HF44">
            <v>0</v>
          </cell>
          <cell r="HG44">
            <v>0</v>
          </cell>
          <cell r="HH44">
            <v>0</v>
          </cell>
          <cell r="HI44">
            <v>0</v>
          </cell>
          <cell r="HJ44">
            <v>0</v>
          </cell>
          <cell r="HK44">
            <v>0</v>
          </cell>
          <cell r="HL44">
            <v>0</v>
          </cell>
          <cell r="HM44">
            <v>0</v>
          </cell>
          <cell r="HN44">
            <v>0</v>
          </cell>
          <cell r="HO44">
            <v>0</v>
          </cell>
          <cell r="HP44">
            <v>0</v>
          </cell>
          <cell r="HQ44">
            <v>0</v>
          </cell>
          <cell r="HR44">
            <v>0</v>
          </cell>
          <cell r="HS44">
            <v>0</v>
          </cell>
          <cell r="HT44">
            <v>0</v>
          </cell>
          <cell r="HU44">
            <v>0</v>
          </cell>
          <cell r="HV44">
            <v>0</v>
          </cell>
          <cell r="HW44">
            <v>0</v>
          </cell>
          <cell r="HX44">
            <v>0</v>
          </cell>
          <cell r="HY44">
            <v>0</v>
          </cell>
          <cell r="HZ44">
            <v>0</v>
          </cell>
          <cell r="IA44">
            <v>0</v>
          </cell>
          <cell r="IB44">
            <v>0</v>
          </cell>
          <cell r="IC44">
            <v>0</v>
          </cell>
          <cell r="ID44">
            <v>0</v>
          </cell>
          <cell r="IE44">
            <v>0</v>
          </cell>
          <cell r="IF44">
            <v>0</v>
          </cell>
          <cell r="IG44">
            <v>0</v>
          </cell>
          <cell r="IH44">
            <v>0</v>
          </cell>
          <cell r="II44">
            <v>0</v>
          </cell>
          <cell r="IJ44">
            <v>0</v>
          </cell>
          <cell r="IK44">
            <v>0</v>
          </cell>
          <cell r="IL44">
            <v>0</v>
          </cell>
          <cell r="IM44">
            <v>0</v>
          </cell>
          <cell r="IN44">
            <v>0</v>
          </cell>
          <cell r="IO44">
            <v>0</v>
          </cell>
          <cell r="IP44">
            <v>0</v>
          </cell>
          <cell r="IQ44">
            <v>0</v>
          </cell>
          <cell r="IR44">
            <v>0</v>
          </cell>
          <cell r="IS44">
            <v>0</v>
          </cell>
          <cell r="IT44">
            <v>0</v>
          </cell>
          <cell r="IU44">
            <v>0</v>
          </cell>
          <cell r="IV44">
            <v>0</v>
          </cell>
          <cell r="IW44">
            <v>0</v>
          </cell>
          <cell r="IX44">
            <v>0</v>
          </cell>
          <cell r="IY44">
            <v>0</v>
          </cell>
          <cell r="IZ44">
            <v>0</v>
          </cell>
          <cell r="JA44">
            <v>0</v>
          </cell>
          <cell r="JB44">
            <v>0</v>
          </cell>
          <cell r="JC44">
            <v>0</v>
          </cell>
          <cell r="JD44">
            <v>0</v>
          </cell>
          <cell r="JE44">
            <v>0</v>
          </cell>
          <cell r="JF44">
            <v>0</v>
          </cell>
          <cell r="JG44">
            <v>0</v>
          </cell>
          <cell r="JH44">
            <v>0</v>
          </cell>
          <cell r="JI44">
            <v>0</v>
          </cell>
          <cell r="JJ44">
            <v>0</v>
          </cell>
          <cell r="JK44">
            <v>0</v>
          </cell>
          <cell r="JL44">
            <v>0</v>
          </cell>
          <cell r="JM44">
            <v>0</v>
          </cell>
          <cell r="JN44">
            <v>0</v>
          </cell>
          <cell r="JO44">
            <v>0</v>
          </cell>
          <cell r="JP44">
            <v>0</v>
          </cell>
          <cell r="JQ44">
            <v>0</v>
          </cell>
          <cell r="JR44">
            <v>0</v>
          </cell>
          <cell r="JS44">
            <v>0</v>
          </cell>
          <cell r="JT44">
            <v>0</v>
          </cell>
          <cell r="JU44">
            <v>0</v>
          </cell>
          <cell r="JV44">
            <v>0</v>
          </cell>
          <cell r="JW44">
            <v>0</v>
          </cell>
          <cell r="JX44">
            <v>0</v>
          </cell>
          <cell r="JY44">
            <v>0</v>
          </cell>
          <cell r="JZ44">
            <v>0</v>
          </cell>
          <cell r="KA44">
            <v>0</v>
          </cell>
          <cell r="KB44">
            <v>0</v>
          </cell>
          <cell r="KC44">
            <v>0</v>
          </cell>
          <cell r="KD44">
            <v>0</v>
          </cell>
          <cell r="KE44">
            <v>0</v>
          </cell>
          <cell r="KF44">
            <v>0</v>
          </cell>
          <cell r="KG44">
            <v>0</v>
          </cell>
          <cell r="KH44">
            <v>0</v>
          </cell>
          <cell r="KI44">
            <v>0</v>
          </cell>
          <cell r="KJ44">
            <v>0</v>
          </cell>
          <cell r="KK44">
            <v>0</v>
          </cell>
          <cell r="KL44">
            <v>0</v>
          </cell>
          <cell r="KM44">
            <v>0</v>
          </cell>
          <cell r="KN44">
            <v>0</v>
          </cell>
          <cell r="KO44">
            <v>0</v>
          </cell>
          <cell r="KP44">
            <v>0</v>
          </cell>
          <cell r="KQ44">
            <v>0</v>
          </cell>
          <cell r="KR44">
            <v>0</v>
          </cell>
          <cell r="KS44">
            <v>0</v>
          </cell>
          <cell r="KT44">
            <v>0</v>
          </cell>
          <cell r="KU44">
            <v>0</v>
          </cell>
          <cell r="KV44">
            <v>0</v>
          </cell>
          <cell r="KW44">
            <v>0</v>
          </cell>
          <cell r="KX44">
            <v>0</v>
          </cell>
          <cell r="KY44">
            <v>0</v>
          </cell>
          <cell r="KZ44">
            <v>0</v>
          </cell>
          <cell r="LA44">
            <v>0</v>
          </cell>
          <cell r="LB44">
            <v>0</v>
          </cell>
          <cell r="LC44">
            <v>0</v>
          </cell>
          <cell r="LD44">
            <v>0</v>
          </cell>
          <cell r="LE44">
            <v>0</v>
          </cell>
          <cell r="LF44">
            <v>0</v>
          </cell>
          <cell r="LG44">
            <v>0</v>
          </cell>
          <cell r="LH44">
            <v>0</v>
          </cell>
          <cell r="LI44">
            <v>0</v>
          </cell>
          <cell r="LJ44">
            <v>0</v>
          </cell>
          <cell r="LK44">
            <v>0</v>
          </cell>
          <cell r="LL44">
            <v>0</v>
          </cell>
          <cell r="LM44">
            <v>0</v>
          </cell>
          <cell r="LN44">
            <v>0</v>
          </cell>
          <cell r="LO44">
            <v>0</v>
          </cell>
          <cell r="LP44">
            <v>0</v>
          </cell>
          <cell r="LQ44">
            <v>0</v>
          </cell>
          <cell r="LR44">
            <v>0</v>
          </cell>
          <cell r="LS44">
            <v>0</v>
          </cell>
          <cell r="LT44">
            <v>0</v>
          </cell>
          <cell r="LU44">
            <v>0</v>
          </cell>
          <cell r="LV44">
            <v>0</v>
          </cell>
          <cell r="LW44">
            <v>0</v>
          </cell>
          <cell r="LX44">
            <v>0</v>
          </cell>
          <cell r="LY44">
            <v>0</v>
          </cell>
          <cell r="LZ44">
            <v>0</v>
          </cell>
          <cell r="MA44">
            <v>0</v>
          </cell>
          <cell r="MB44">
            <v>0</v>
          </cell>
          <cell r="MC44">
            <v>0</v>
          </cell>
          <cell r="MD44">
            <v>0</v>
          </cell>
          <cell r="ME44">
            <v>0</v>
          </cell>
          <cell r="MF44">
            <v>0</v>
          </cell>
          <cell r="MG44">
            <v>0</v>
          </cell>
          <cell r="MH44">
            <v>0</v>
          </cell>
          <cell r="MI44">
            <v>0</v>
          </cell>
          <cell r="MJ44">
            <v>0</v>
          </cell>
          <cell r="MK44">
            <v>0</v>
          </cell>
          <cell r="ML44">
            <v>0</v>
          </cell>
          <cell r="MM44">
            <v>0</v>
          </cell>
          <cell r="MN44">
            <v>0</v>
          </cell>
          <cell r="MO44">
            <v>0</v>
          </cell>
          <cell r="MP44">
            <v>0</v>
          </cell>
          <cell r="MQ44">
            <v>0</v>
          </cell>
          <cell r="MR44">
            <v>0</v>
          </cell>
          <cell r="MS44">
            <v>0</v>
          </cell>
          <cell r="MT44">
            <v>0</v>
          </cell>
          <cell r="MU44">
            <v>0</v>
          </cell>
          <cell r="MV44">
            <v>0</v>
          </cell>
          <cell r="MW44">
            <v>0</v>
          </cell>
          <cell r="MX44">
            <v>0</v>
          </cell>
          <cell r="MY44">
            <v>0</v>
          </cell>
          <cell r="MZ44">
            <v>0</v>
          </cell>
          <cell r="NA44">
            <v>0</v>
          </cell>
          <cell r="NB44">
            <v>0</v>
          </cell>
          <cell r="NC44">
            <v>0</v>
          </cell>
          <cell r="ND44">
            <v>0</v>
          </cell>
          <cell r="NE44">
            <v>0</v>
          </cell>
          <cell r="NF44">
            <v>0</v>
          </cell>
          <cell r="NG44">
            <v>0</v>
          </cell>
          <cell r="NH44">
            <v>0</v>
          </cell>
          <cell r="NI44">
            <v>0</v>
          </cell>
          <cell r="NJ44">
            <v>0</v>
          </cell>
          <cell r="NK44">
            <v>0</v>
          </cell>
          <cell r="NL44">
            <v>0</v>
          </cell>
          <cell r="NM44">
            <v>0</v>
          </cell>
          <cell r="NN44">
            <v>0</v>
          </cell>
          <cell r="NO44">
            <v>0</v>
          </cell>
          <cell r="NP44">
            <v>0</v>
          </cell>
          <cell r="NQ44">
            <v>0</v>
          </cell>
          <cell r="NR44">
            <v>0</v>
          </cell>
          <cell r="NS44">
            <v>0</v>
          </cell>
          <cell r="NT44">
            <v>0</v>
          </cell>
          <cell r="NU44">
            <v>0</v>
          </cell>
          <cell r="NV44">
            <v>0</v>
          </cell>
          <cell r="NW44">
            <v>0</v>
          </cell>
          <cell r="NX44">
            <v>0</v>
          </cell>
          <cell r="NY44">
            <v>0</v>
          </cell>
          <cell r="NZ44">
            <v>0</v>
          </cell>
          <cell r="OA44">
            <v>0</v>
          </cell>
          <cell r="OB44">
            <v>0</v>
          </cell>
          <cell r="OC44">
            <v>0</v>
          </cell>
          <cell r="OD44">
            <v>0</v>
          </cell>
          <cell r="OE44">
            <v>0</v>
          </cell>
          <cell r="OF44">
            <v>0</v>
          </cell>
          <cell r="OG44">
            <v>0</v>
          </cell>
          <cell r="OH44">
            <v>0</v>
          </cell>
          <cell r="OI44">
            <v>0</v>
          </cell>
          <cell r="OJ44">
            <v>0</v>
          </cell>
          <cell r="OK44">
            <v>0</v>
          </cell>
          <cell r="OL44">
            <v>0</v>
          </cell>
          <cell r="OM44">
            <v>0</v>
          </cell>
          <cell r="ON44">
            <v>0</v>
          </cell>
          <cell r="OO44">
            <v>0</v>
          </cell>
          <cell r="OP44">
            <v>0</v>
          </cell>
          <cell r="OQ44">
            <v>0</v>
          </cell>
          <cell r="OR44">
            <v>0</v>
          </cell>
          <cell r="OS44">
            <v>0</v>
          </cell>
          <cell r="OT44">
            <v>0</v>
          </cell>
          <cell r="OU44">
            <v>0</v>
          </cell>
          <cell r="OV44">
            <v>0</v>
          </cell>
          <cell r="OW44">
            <v>0</v>
          </cell>
          <cell r="OX44">
            <v>0</v>
          </cell>
          <cell r="OY44">
            <v>0</v>
          </cell>
          <cell r="OZ44">
            <v>0</v>
          </cell>
          <cell r="PA44">
            <v>0</v>
          </cell>
          <cell r="PB44">
            <v>0</v>
          </cell>
          <cell r="PC44">
            <v>0</v>
          </cell>
          <cell r="PD44">
            <v>0</v>
          </cell>
          <cell r="PE44">
            <v>0</v>
          </cell>
          <cell r="PF44">
            <v>0</v>
          </cell>
          <cell r="PG44">
            <v>0</v>
          </cell>
          <cell r="PH44">
            <v>0</v>
          </cell>
          <cell r="PI44">
            <v>0</v>
          </cell>
          <cell r="PJ44">
            <v>0</v>
          </cell>
          <cell r="PK44">
            <v>0</v>
          </cell>
          <cell r="PL44">
            <v>0</v>
          </cell>
          <cell r="PM44">
            <v>0</v>
          </cell>
          <cell r="PN44">
            <v>0</v>
          </cell>
          <cell r="PO44">
            <v>0</v>
          </cell>
          <cell r="PP44">
            <v>0</v>
          </cell>
          <cell r="PQ44">
            <v>0</v>
          </cell>
          <cell r="PR44">
            <v>0</v>
          </cell>
          <cell r="PS44">
            <v>0</v>
          </cell>
        </row>
        <row r="45"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  <cell r="BF45">
            <v>0</v>
          </cell>
          <cell r="BG45">
            <v>0</v>
          </cell>
          <cell r="BH45">
            <v>0</v>
          </cell>
          <cell r="BI45">
            <v>0</v>
          </cell>
          <cell r="BJ45">
            <v>0</v>
          </cell>
          <cell r="BK45">
            <v>0</v>
          </cell>
          <cell r="BL45">
            <v>0</v>
          </cell>
          <cell r="BM45">
            <v>0</v>
          </cell>
          <cell r="BN45">
            <v>0</v>
          </cell>
          <cell r="BO45">
            <v>0</v>
          </cell>
          <cell r="BP45">
            <v>0</v>
          </cell>
          <cell r="BQ45">
            <v>0</v>
          </cell>
          <cell r="BR45">
            <v>0</v>
          </cell>
          <cell r="BS45">
            <v>0</v>
          </cell>
          <cell r="BT45">
            <v>0</v>
          </cell>
          <cell r="BU45">
            <v>0</v>
          </cell>
          <cell r="BV45">
            <v>0</v>
          </cell>
          <cell r="BW45">
            <v>0</v>
          </cell>
          <cell r="BX45">
            <v>0</v>
          </cell>
          <cell r="BY45">
            <v>0</v>
          </cell>
          <cell r="BZ45">
            <v>0</v>
          </cell>
          <cell r="CA45">
            <v>0</v>
          </cell>
          <cell r="CB45">
            <v>0</v>
          </cell>
          <cell r="CC45">
            <v>0</v>
          </cell>
          <cell r="CD45">
            <v>0</v>
          </cell>
          <cell r="CE45">
            <v>0</v>
          </cell>
          <cell r="CF45">
            <v>0</v>
          </cell>
          <cell r="CG45">
            <v>0</v>
          </cell>
          <cell r="CH45">
            <v>0</v>
          </cell>
          <cell r="CI45">
            <v>0</v>
          </cell>
          <cell r="CJ45">
            <v>0</v>
          </cell>
          <cell r="CK45">
            <v>0</v>
          </cell>
          <cell r="CL45">
            <v>0</v>
          </cell>
          <cell r="CM45">
            <v>0</v>
          </cell>
          <cell r="CN45">
            <v>0</v>
          </cell>
          <cell r="CO45">
            <v>0</v>
          </cell>
          <cell r="CP45">
            <v>0</v>
          </cell>
          <cell r="CQ45">
            <v>0</v>
          </cell>
          <cell r="CR45">
            <v>0</v>
          </cell>
          <cell r="CS45">
            <v>0</v>
          </cell>
          <cell r="CT45">
            <v>0</v>
          </cell>
          <cell r="CU45">
            <v>0</v>
          </cell>
          <cell r="CV45">
            <v>0</v>
          </cell>
          <cell r="CW45">
            <v>0</v>
          </cell>
          <cell r="CX45">
            <v>0</v>
          </cell>
          <cell r="CY45">
            <v>0</v>
          </cell>
          <cell r="CZ45">
            <v>0</v>
          </cell>
          <cell r="DA45">
            <v>0</v>
          </cell>
          <cell r="DB45">
            <v>0</v>
          </cell>
          <cell r="DC45">
            <v>0</v>
          </cell>
          <cell r="DD45">
            <v>0</v>
          </cell>
          <cell r="DE45">
            <v>0</v>
          </cell>
          <cell r="DF45">
            <v>0</v>
          </cell>
          <cell r="DG45">
            <v>0</v>
          </cell>
          <cell r="DH45">
            <v>0</v>
          </cell>
          <cell r="DI45">
            <v>0</v>
          </cell>
          <cell r="DJ45">
            <v>0</v>
          </cell>
          <cell r="DK45">
            <v>0</v>
          </cell>
          <cell r="DL45">
            <v>0</v>
          </cell>
          <cell r="DM45">
            <v>0</v>
          </cell>
          <cell r="DN45">
            <v>0</v>
          </cell>
          <cell r="DO45">
            <v>0</v>
          </cell>
          <cell r="DP45">
            <v>0</v>
          </cell>
          <cell r="DQ45">
            <v>0</v>
          </cell>
          <cell r="DR45">
            <v>0</v>
          </cell>
          <cell r="DS45">
            <v>0</v>
          </cell>
          <cell r="DT45">
            <v>0</v>
          </cell>
          <cell r="DU45">
            <v>0</v>
          </cell>
          <cell r="DV45">
            <v>0</v>
          </cell>
          <cell r="DW45">
            <v>0</v>
          </cell>
          <cell r="DX45">
            <v>0</v>
          </cell>
          <cell r="DY45">
            <v>0</v>
          </cell>
          <cell r="DZ45">
            <v>0</v>
          </cell>
          <cell r="EA45">
            <v>0</v>
          </cell>
          <cell r="EB45">
            <v>0</v>
          </cell>
          <cell r="EC45">
            <v>0</v>
          </cell>
          <cell r="ED45">
            <v>0</v>
          </cell>
          <cell r="EE45">
            <v>0</v>
          </cell>
          <cell r="EF45">
            <v>0</v>
          </cell>
          <cell r="EG45">
            <v>0</v>
          </cell>
          <cell r="EH45">
            <v>0</v>
          </cell>
          <cell r="EI45">
            <v>0</v>
          </cell>
          <cell r="EJ45">
            <v>0</v>
          </cell>
          <cell r="EK45">
            <v>0</v>
          </cell>
          <cell r="EL45">
            <v>0</v>
          </cell>
          <cell r="EM45">
            <v>0</v>
          </cell>
          <cell r="EN45">
            <v>0</v>
          </cell>
          <cell r="EO45">
            <v>0</v>
          </cell>
          <cell r="EP45">
            <v>0</v>
          </cell>
          <cell r="EQ45">
            <v>0</v>
          </cell>
          <cell r="ER45">
            <v>0</v>
          </cell>
          <cell r="ES45">
            <v>0</v>
          </cell>
          <cell r="ET45">
            <v>0</v>
          </cell>
          <cell r="EU45">
            <v>0</v>
          </cell>
          <cell r="EV45">
            <v>0</v>
          </cell>
          <cell r="EW45">
            <v>0</v>
          </cell>
          <cell r="EX45">
            <v>0</v>
          </cell>
          <cell r="EY45">
            <v>0</v>
          </cell>
          <cell r="EZ45">
            <v>0</v>
          </cell>
          <cell r="FA45">
            <v>0</v>
          </cell>
          <cell r="FB45">
            <v>0</v>
          </cell>
          <cell r="FC45">
            <v>0</v>
          </cell>
          <cell r="FD45">
            <v>0</v>
          </cell>
          <cell r="FE45">
            <v>0</v>
          </cell>
          <cell r="FF45">
            <v>0</v>
          </cell>
          <cell r="FG45">
            <v>0</v>
          </cell>
          <cell r="FH45">
            <v>0</v>
          </cell>
          <cell r="FI45">
            <v>0</v>
          </cell>
          <cell r="FJ45">
            <v>0</v>
          </cell>
          <cell r="FK45">
            <v>0</v>
          </cell>
          <cell r="FL45">
            <v>0</v>
          </cell>
          <cell r="FM45">
            <v>0</v>
          </cell>
          <cell r="FN45">
            <v>0</v>
          </cell>
          <cell r="FO45">
            <v>0</v>
          </cell>
          <cell r="FP45">
            <v>0</v>
          </cell>
          <cell r="FQ45">
            <v>0</v>
          </cell>
          <cell r="FR45">
            <v>0</v>
          </cell>
          <cell r="FS45">
            <v>0</v>
          </cell>
          <cell r="FT45">
            <v>0</v>
          </cell>
          <cell r="FU45">
            <v>0</v>
          </cell>
          <cell r="FV45">
            <v>0</v>
          </cell>
          <cell r="FW45">
            <v>0</v>
          </cell>
          <cell r="FX45">
            <v>0</v>
          </cell>
          <cell r="FY45">
            <v>0</v>
          </cell>
          <cell r="FZ45">
            <v>0</v>
          </cell>
          <cell r="GA45">
            <v>0</v>
          </cell>
          <cell r="GB45">
            <v>0</v>
          </cell>
          <cell r="GC45">
            <v>0</v>
          </cell>
          <cell r="GD45">
            <v>0</v>
          </cell>
          <cell r="GE45">
            <v>0</v>
          </cell>
          <cell r="GF45">
            <v>0</v>
          </cell>
          <cell r="GG45">
            <v>0</v>
          </cell>
          <cell r="GH45">
            <v>0</v>
          </cell>
          <cell r="GI45">
            <v>0</v>
          </cell>
          <cell r="GJ45">
            <v>0</v>
          </cell>
          <cell r="GK45">
            <v>0</v>
          </cell>
          <cell r="GL45">
            <v>0</v>
          </cell>
          <cell r="GM45">
            <v>0</v>
          </cell>
          <cell r="GN45">
            <v>0</v>
          </cell>
          <cell r="GO45">
            <v>0</v>
          </cell>
          <cell r="GP45">
            <v>0</v>
          </cell>
          <cell r="GQ45">
            <v>0</v>
          </cell>
          <cell r="GR45">
            <v>0</v>
          </cell>
          <cell r="GS45">
            <v>0</v>
          </cell>
          <cell r="GT45">
            <v>0</v>
          </cell>
          <cell r="GU45">
            <v>0</v>
          </cell>
          <cell r="GV45">
            <v>0</v>
          </cell>
          <cell r="GW45">
            <v>0</v>
          </cell>
          <cell r="GX45">
            <v>0</v>
          </cell>
          <cell r="GY45">
            <v>0</v>
          </cell>
          <cell r="GZ45">
            <v>0</v>
          </cell>
          <cell r="HA45">
            <v>0</v>
          </cell>
          <cell r="HB45">
            <v>0</v>
          </cell>
          <cell r="HC45">
            <v>0</v>
          </cell>
          <cell r="HD45">
            <v>0</v>
          </cell>
          <cell r="HE45">
            <v>0</v>
          </cell>
          <cell r="HF45">
            <v>0</v>
          </cell>
          <cell r="HG45">
            <v>0</v>
          </cell>
          <cell r="HH45">
            <v>0</v>
          </cell>
          <cell r="HI45">
            <v>0</v>
          </cell>
          <cell r="HJ45">
            <v>0</v>
          </cell>
          <cell r="HK45">
            <v>0</v>
          </cell>
          <cell r="HL45">
            <v>0</v>
          </cell>
          <cell r="HM45">
            <v>0</v>
          </cell>
          <cell r="HN45">
            <v>0</v>
          </cell>
          <cell r="HO45">
            <v>0</v>
          </cell>
          <cell r="HP45">
            <v>0</v>
          </cell>
          <cell r="HQ45">
            <v>0</v>
          </cell>
          <cell r="HR45">
            <v>0</v>
          </cell>
          <cell r="HS45">
            <v>0</v>
          </cell>
          <cell r="HT45">
            <v>0</v>
          </cell>
          <cell r="HU45">
            <v>0</v>
          </cell>
          <cell r="HV45">
            <v>0</v>
          </cell>
          <cell r="HW45">
            <v>0</v>
          </cell>
          <cell r="HX45">
            <v>0</v>
          </cell>
          <cell r="HY45">
            <v>0</v>
          </cell>
          <cell r="HZ45">
            <v>0</v>
          </cell>
          <cell r="IA45">
            <v>0</v>
          </cell>
          <cell r="IB45">
            <v>0</v>
          </cell>
          <cell r="IC45">
            <v>0</v>
          </cell>
          <cell r="ID45">
            <v>0</v>
          </cell>
          <cell r="IE45">
            <v>0</v>
          </cell>
          <cell r="IF45">
            <v>0</v>
          </cell>
          <cell r="IG45">
            <v>0</v>
          </cell>
          <cell r="IH45">
            <v>0</v>
          </cell>
          <cell r="II45">
            <v>0</v>
          </cell>
          <cell r="IJ45">
            <v>0</v>
          </cell>
          <cell r="IK45">
            <v>0</v>
          </cell>
          <cell r="IL45">
            <v>0</v>
          </cell>
          <cell r="IM45">
            <v>0</v>
          </cell>
          <cell r="IN45">
            <v>0</v>
          </cell>
          <cell r="IO45">
            <v>0</v>
          </cell>
          <cell r="IP45">
            <v>0</v>
          </cell>
          <cell r="IQ45">
            <v>0</v>
          </cell>
          <cell r="IR45">
            <v>0</v>
          </cell>
          <cell r="IS45">
            <v>0</v>
          </cell>
          <cell r="IT45">
            <v>0</v>
          </cell>
          <cell r="IU45">
            <v>0</v>
          </cell>
          <cell r="IV45">
            <v>0</v>
          </cell>
          <cell r="IW45">
            <v>0</v>
          </cell>
          <cell r="IX45">
            <v>0</v>
          </cell>
          <cell r="IY45">
            <v>0</v>
          </cell>
          <cell r="IZ45">
            <v>0</v>
          </cell>
          <cell r="JA45">
            <v>0</v>
          </cell>
          <cell r="JB45">
            <v>0</v>
          </cell>
          <cell r="JC45">
            <v>0</v>
          </cell>
          <cell r="JD45">
            <v>0</v>
          </cell>
          <cell r="JE45">
            <v>0</v>
          </cell>
          <cell r="JF45">
            <v>0</v>
          </cell>
          <cell r="JG45">
            <v>0</v>
          </cell>
          <cell r="JH45">
            <v>0</v>
          </cell>
          <cell r="JI45">
            <v>0</v>
          </cell>
          <cell r="JJ45">
            <v>0</v>
          </cell>
          <cell r="JK45">
            <v>0</v>
          </cell>
          <cell r="JL45">
            <v>0</v>
          </cell>
          <cell r="JM45">
            <v>0</v>
          </cell>
          <cell r="JN45">
            <v>0</v>
          </cell>
          <cell r="JO45">
            <v>0</v>
          </cell>
          <cell r="JP45">
            <v>0</v>
          </cell>
          <cell r="JQ45">
            <v>0</v>
          </cell>
          <cell r="JR45">
            <v>0</v>
          </cell>
          <cell r="JS45">
            <v>0</v>
          </cell>
          <cell r="JT45">
            <v>0</v>
          </cell>
          <cell r="JU45">
            <v>0</v>
          </cell>
          <cell r="JV45">
            <v>0</v>
          </cell>
          <cell r="JW45">
            <v>0</v>
          </cell>
          <cell r="JX45">
            <v>0</v>
          </cell>
          <cell r="JY45">
            <v>0</v>
          </cell>
          <cell r="JZ45">
            <v>0</v>
          </cell>
          <cell r="KA45">
            <v>0</v>
          </cell>
          <cell r="KB45">
            <v>0</v>
          </cell>
          <cell r="KC45">
            <v>0</v>
          </cell>
          <cell r="KD45">
            <v>0</v>
          </cell>
          <cell r="KE45">
            <v>0</v>
          </cell>
          <cell r="KF45">
            <v>0</v>
          </cell>
          <cell r="KG45">
            <v>0</v>
          </cell>
          <cell r="KH45">
            <v>0</v>
          </cell>
          <cell r="KI45">
            <v>0</v>
          </cell>
          <cell r="KJ45">
            <v>0</v>
          </cell>
          <cell r="KK45">
            <v>0</v>
          </cell>
          <cell r="KL45">
            <v>0</v>
          </cell>
          <cell r="KM45">
            <v>0</v>
          </cell>
          <cell r="KN45">
            <v>0</v>
          </cell>
          <cell r="KO45">
            <v>0</v>
          </cell>
          <cell r="KP45">
            <v>0</v>
          </cell>
          <cell r="KQ45">
            <v>0</v>
          </cell>
          <cell r="KR45">
            <v>0</v>
          </cell>
          <cell r="KS45">
            <v>0</v>
          </cell>
          <cell r="KT45">
            <v>0</v>
          </cell>
          <cell r="KU45">
            <v>0</v>
          </cell>
          <cell r="KV45">
            <v>0</v>
          </cell>
          <cell r="KW45">
            <v>0</v>
          </cell>
          <cell r="KX45">
            <v>0</v>
          </cell>
          <cell r="KY45">
            <v>0</v>
          </cell>
          <cell r="KZ45">
            <v>0</v>
          </cell>
          <cell r="LA45">
            <v>0</v>
          </cell>
          <cell r="LB45">
            <v>0</v>
          </cell>
          <cell r="LC45">
            <v>0</v>
          </cell>
          <cell r="LD45">
            <v>0</v>
          </cell>
          <cell r="LE45">
            <v>0</v>
          </cell>
          <cell r="LF45">
            <v>0</v>
          </cell>
          <cell r="LG45">
            <v>0</v>
          </cell>
          <cell r="LH45">
            <v>0</v>
          </cell>
          <cell r="LI45">
            <v>0</v>
          </cell>
          <cell r="LJ45">
            <v>0</v>
          </cell>
          <cell r="LK45">
            <v>0</v>
          </cell>
          <cell r="LL45">
            <v>0</v>
          </cell>
          <cell r="LM45">
            <v>0</v>
          </cell>
          <cell r="LN45">
            <v>0</v>
          </cell>
          <cell r="LO45">
            <v>0</v>
          </cell>
          <cell r="LP45">
            <v>0</v>
          </cell>
          <cell r="LQ45">
            <v>0</v>
          </cell>
          <cell r="LR45">
            <v>0</v>
          </cell>
          <cell r="LS45">
            <v>0</v>
          </cell>
          <cell r="LT45">
            <v>0</v>
          </cell>
          <cell r="LU45">
            <v>0</v>
          </cell>
          <cell r="LV45">
            <v>0</v>
          </cell>
          <cell r="LW45">
            <v>0</v>
          </cell>
          <cell r="LX45">
            <v>0</v>
          </cell>
          <cell r="LY45">
            <v>0</v>
          </cell>
          <cell r="LZ45">
            <v>0</v>
          </cell>
          <cell r="MA45">
            <v>0</v>
          </cell>
          <cell r="MB45">
            <v>0</v>
          </cell>
          <cell r="MC45">
            <v>0</v>
          </cell>
          <cell r="MD45">
            <v>0</v>
          </cell>
          <cell r="ME45">
            <v>0</v>
          </cell>
          <cell r="MF45">
            <v>0</v>
          </cell>
          <cell r="MG45">
            <v>0</v>
          </cell>
          <cell r="MH45">
            <v>0</v>
          </cell>
          <cell r="MI45">
            <v>0</v>
          </cell>
          <cell r="MJ45">
            <v>0</v>
          </cell>
          <cell r="MK45">
            <v>0</v>
          </cell>
          <cell r="ML45">
            <v>0</v>
          </cell>
          <cell r="MM45">
            <v>0</v>
          </cell>
          <cell r="MN45">
            <v>0</v>
          </cell>
          <cell r="MO45">
            <v>0</v>
          </cell>
          <cell r="MP45">
            <v>0</v>
          </cell>
          <cell r="MQ45">
            <v>0</v>
          </cell>
          <cell r="MR45">
            <v>0</v>
          </cell>
          <cell r="MS45">
            <v>0</v>
          </cell>
          <cell r="MT45">
            <v>0</v>
          </cell>
          <cell r="MU45">
            <v>0</v>
          </cell>
          <cell r="MV45">
            <v>0</v>
          </cell>
          <cell r="MW45">
            <v>0</v>
          </cell>
          <cell r="MX45">
            <v>0</v>
          </cell>
          <cell r="MY45">
            <v>0</v>
          </cell>
          <cell r="MZ45">
            <v>0</v>
          </cell>
          <cell r="NA45">
            <v>0</v>
          </cell>
          <cell r="NB45">
            <v>0</v>
          </cell>
          <cell r="NC45">
            <v>0</v>
          </cell>
          <cell r="ND45">
            <v>0</v>
          </cell>
          <cell r="NE45">
            <v>0</v>
          </cell>
          <cell r="NF45">
            <v>0</v>
          </cell>
          <cell r="NG45">
            <v>0</v>
          </cell>
          <cell r="NH45">
            <v>0</v>
          </cell>
          <cell r="NI45">
            <v>0</v>
          </cell>
          <cell r="NJ45">
            <v>0</v>
          </cell>
          <cell r="NK45">
            <v>0</v>
          </cell>
          <cell r="NL45">
            <v>0</v>
          </cell>
          <cell r="NM45">
            <v>0</v>
          </cell>
          <cell r="NN45">
            <v>0</v>
          </cell>
          <cell r="NO45">
            <v>0</v>
          </cell>
          <cell r="NP45">
            <v>0</v>
          </cell>
          <cell r="NQ45">
            <v>0</v>
          </cell>
          <cell r="NR45">
            <v>0</v>
          </cell>
          <cell r="NS45">
            <v>0</v>
          </cell>
          <cell r="NT45">
            <v>0</v>
          </cell>
          <cell r="NU45">
            <v>0</v>
          </cell>
          <cell r="NV45">
            <v>0</v>
          </cell>
          <cell r="NW45">
            <v>0</v>
          </cell>
          <cell r="NX45">
            <v>0</v>
          </cell>
          <cell r="NY45">
            <v>0</v>
          </cell>
          <cell r="NZ45">
            <v>0</v>
          </cell>
          <cell r="OA45">
            <v>0</v>
          </cell>
          <cell r="OB45">
            <v>0</v>
          </cell>
          <cell r="OC45">
            <v>0</v>
          </cell>
          <cell r="OD45">
            <v>0</v>
          </cell>
          <cell r="OE45">
            <v>0</v>
          </cell>
          <cell r="OF45">
            <v>0</v>
          </cell>
          <cell r="OG45">
            <v>0</v>
          </cell>
          <cell r="OH45">
            <v>0</v>
          </cell>
          <cell r="OI45">
            <v>0</v>
          </cell>
          <cell r="OJ45">
            <v>0</v>
          </cell>
          <cell r="OK45">
            <v>0</v>
          </cell>
          <cell r="OL45">
            <v>0</v>
          </cell>
          <cell r="OM45">
            <v>0</v>
          </cell>
          <cell r="ON45">
            <v>0</v>
          </cell>
          <cell r="OO45">
            <v>0</v>
          </cell>
          <cell r="OP45">
            <v>0</v>
          </cell>
          <cell r="OQ45">
            <v>0</v>
          </cell>
          <cell r="OR45">
            <v>0</v>
          </cell>
          <cell r="OS45">
            <v>0</v>
          </cell>
          <cell r="OT45">
            <v>0</v>
          </cell>
          <cell r="OU45">
            <v>0</v>
          </cell>
          <cell r="OV45">
            <v>0</v>
          </cell>
          <cell r="OW45">
            <v>0</v>
          </cell>
          <cell r="OX45">
            <v>0</v>
          </cell>
          <cell r="OY45">
            <v>0</v>
          </cell>
          <cell r="OZ45">
            <v>0</v>
          </cell>
          <cell r="PA45">
            <v>0</v>
          </cell>
          <cell r="PB45">
            <v>0</v>
          </cell>
          <cell r="PC45">
            <v>0</v>
          </cell>
          <cell r="PD45">
            <v>0</v>
          </cell>
          <cell r="PE45">
            <v>0</v>
          </cell>
          <cell r="PF45">
            <v>0</v>
          </cell>
          <cell r="PG45">
            <v>0</v>
          </cell>
          <cell r="PH45">
            <v>0</v>
          </cell>
          <cell r="PI45">
            <v>0</v>
          </cell>
          <cell r="PJ45">
            <v>0</v>
          </cell>
          <cell r="PK45">
            <v>0</v>
          </cell>
          <cell r="PL45">
            <v>0</v>
          </cell>
          <cell r="PM45">
            <v>0</v>
          </cell>
          <cell r="PN45">
            <v>0</v>
          </cell>
          <cell r="PO45">
            <v>0</v>
          </cell>
          <cell r="PP45">
            <v>0</v>
          </cell>
          <cell r="PQ45">
            <v>0</v>
          </cell>
          <cell r="PR45">
            <v>0</v>
          </cell>
          <cell r="PS45">
            <v>0</v>
          </cell>
        </row>
        <row r="46"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0</v>
          </cell>
          <cell r="BN46">
            <v>0</v>
          </cell>
          <cell r="BO46">
            <v>0</v>
          </cell>
          <cell r="BP46">
            <v>0</v>
          </cell>
          <cell r="BQ46">
            <v>0</v>
          </cell>
          <cell r="BR46">
            <v>0</v>
          </cell>
          <cell r="BS46">
            <v>0</v>
          </cell>
          <cell r="BT46">
            <v>0</v>
          </cell>
          <cell r="BU46">
            <v>0</v>
          </cell>
          <cell r="BV46">
            <v>0</v>
          </cell>
          <cell r="BW46">
            <v>0</v>
          </cell>
          <cell r="BX46">
            <v>0</v>
          </cell>
          <cell r="BY46">
            <v>0</v>
          </cell>
          <cell r="BZ46">
            <v>0</v>
          </cell>
          <cell r="CA46">
            <v>0</v>
          </cell>
          <cell r="CB46">
            <v>0</v>
          </cell>
          <cell r="CC46">
            <v>0</v>
          </cell>
          <cell r="CD46">
            <v>0</v>
          </cell>
          <cell r="CE46">
            <v>0</v>
          </cell>
          <cell r="CF46">
            <v>0</v>
          </cell>
          <cell r="CG46">
            <v>0</v>
          </cell>
          <cell r="CH46">
            <v>0</v>
          </cell>
          <cell r="CI46">
            <v>0</v>
          </cell>
          <cell r="CJ46">
            <v>0</v>
          </cell>
          <cell r="CK46">
            <v>0</v>
          </cell>
          <cell r="CL46">
            <v>0</v>
          </cell>
          <cell r="CM46">
            <v>0</v>
          </cell>
          <cell r="CN46">
            <v>0</v>
          </cell>
          <cell r="CO46">
            <v>0</v>
          </cell>
          <cell r="CP46">
            <v>0</v>
          </cell>
          <cell r="CQ46">
            <v>0</v>
          </cell>
          <cell r="CR46">
            <v>0</v>
          </cell>
          <cell r="CS46">
            <v>0</v>
          </cell>
          <cell r="CT46">
            <v>0</v>
          </cell>
          <cell r="CU46">
            <v>0</v>
          </cell>
          <cell r="CV46">
            <v>0</v>
          </cell>
          <cell r="CW46">
            <v>0</v>
          </cell>
          <cell r="CX46">
            <v>0</v>
          </cell>
          <cell r="CY46">
            <v>0</v>
          </cell>
          <cell r="CZ46">
            <v>0</v>
          </cell>
          <cell r="DA46">
            <v>0</v>
          </cell>
          <cell r="DB46">
            <v>0</v>
          </cell>
          <cell r="DC46">
            <v>0</v>
          </cell>
          <cell r="DD46">
            <v>0</v>
          </cell>
          <cell r="DE46">
            <v>0</v>
          </cell>
          <cell r="DF46">
            <v>0</v>
          </cell>
          <cell r="DG46">
            <v>0</v>
          </cell>
          <cell r="DH46">
            <v>0</v>
          </cell>
          <cell r="DI46">
            <v>0</v>
          </cell>
          <cell r="DJ46">
            <v>0</v>
          </cell>
          <cell r="DK46">
            <v>0</v>
          </cell>
          <cell r="DL46">
            <v>0</v>
          </cell>
          <cell r="DM46">
            <v>0</v>
          </cell>
          <cell r="DN46">
            <v>0</v>
          </cell>
          <cell r="DO46">
            <v>0</v>
          </cell>
          <cell r="DP46">
            <v>0</v>
          </cell>
          <cell r="DQ46">
            <v>0</v>
          </cell>
          <cell r="DR46">
            <v>0</v>
          </cell>
          <cell r="DS46">
            <v>0</v>
          </cell>
          <cell r="DT46">
            <v>0</v>
          </cell>
          <cell r="DU46">
            <v>0</v>
          </cell>
          <cell r="DV46">
            <v>0</v>
          </cell>
          <cell r="DW46">
            <v>0</v>
          </cell>
          <cell r="DX46">
            <v>0</v>
          </cell>
          <cell r="DY46">
            <v>0</v>
          </cell>
          <cell r="DZ46">
            <v>0</v>
          </cell>
          <cell r="EA46">
            <v>0</v>
          </cell>
          <cell r="EB46">
            <v>0</v>
          </cell>
          <cell r="EC46">
            <v>0</v>
          </cell>
          <cell r="ED46">
            <v>0</v>
          </cell>
          <cell r="EE46">
            <v>0</v>
          </cell>
          <cell r="EF46">
            <v>0</v>
          </cell>
          <cell r="EG46">
            <v>0</v>
          </cell>
          <cell r="EH46">
            <v>0</v>
          </cell>
          <cell r="EI46">
            <v>0</v>
          </cell>
          <cell r="EJ46">
            <v>0</v>
          </cell>
          <cell r="EK46">
            <v>0</v>
          </cell>
          <cell r="EL46">
            <v>0</v>
          </cell>
          <cell r="EM46">
            <v>0</v>
          </cell>
          <cell r="EN46">
            <v>0</v>
          </cell>
          <cell r="EO46">
            <v>0</v>
          </cell>
          <cell r="EP46">
            <v>0</v>
          </cell>
          <cell r="EQ46">
            <v>0</v>
          </cell>
          <cell r="ER46">
            <v>0</v>
          </cell>
          <cell r="ES46">
            <v>0</v>
          </cell>
          <cell r="ET46">
            <v>0</v>
          </cell>
          <cell r="EU46">
            <v>0</v>
          </cell>
          <cell r="EV46">
            <v>0</v>
          </cell>
          <cell r="EW46">
            <v>0</v>
          </cell>
          <cell r="EX46">
            <v>0</v>
          </cell>
          <cell r="EY46">
            <v>0</v>
          </cell>
          <cell r="EZ46">
            <v>0</v>
          </cell>
          <cell r="FA46">
            <v>0</v>
          </cell>
          <cell r="FB46">
            <v>0</v>
          </cell>
          <cell r="FC46">
            <v>0</v>
          </cell>
          <cell r="FD46">
            <v>0</v>
          </cell>
          <cell r="FE46">
            <v>0</v>
          </cell>
          <cell r="FF46">
            <v>0</v>
          </cell>
          <cell r="FG46">
            <v>0</v>
          </cell>
          <cell r="FH46">
            <v>0</v>
          </cell>
          <cell r="FI46">
            <v>0</v>
          </cell>
          <cell r="FJ46">
            <v>0</v>
          </cell>
          <cell r="FK46">
            <v>0</v>
          </cell>
          <cell r="FL46">
            <v>0</v>
          </cell>
          <cell r="FM46">
            <v>0</v>
          </cell>
          <cell r="FN46">
            <v>0</v>
          </cell>
          <cell r="FO46">
            <v>0</v>
          </cell>
          <cell r="FP46">
            <v>0</v>
          </cell>
          <cell r="FQ46">
            <v>0</v>
          </cell>
          <cell r="FR46">
            <v>0</v>
          </cell>
          <cell r="FS46">
            <v>0</v>
          </cell>
          <cell r="FT46">
            <v>0</v>
          </cell>
          <cell r="FU46">
            <v>0</v>
          </cell>
          <cell r="FV46">
            <v>0</v>
          </cell>
          <cell r="FW46">
            <v>0</v>
          </cell>
          <cell r="FX46">
            <v>0</v>
          </cell>
          <cell r="FY46">
            <v>0</v>
          </cell>
          <cell r="FZ46">
            <v>0</v>
          </cell>
          <cell r="GA46">
            <v>0</v>
          </cell>
          <cell r="GB46">
            <v>0</v>
          </cell>
          <cell r="GC46">
            <v>0</v>
          </cell>
          <cell r="GD46">
            <v>0</v>
          </cell>
          <cell r="GE46">
            <v>0</v>
          </cell>
          <cell r="GF46">
            <v>0</v>
          </cell>
          <cell r="GG46">
            <v>0</v>
          </cell>
          <cell r="GH46">
            <v>0</v>
          </cell>
          <cell r="GI46">
            <v>0</v>
          </cell>
          <cell r="GJ46">
            <v>0</v>
          </cell>
          <cell r="GK46">
            <v>0</v>
          </cell>
          <cell r="GL46">
            <v>0</v>
          </cell>
          <cell r="GM46">
            <v>0</v>
          </cell>
          <cell r="GN46">
            <v>0</v>
          </cell>
          <cell r="GO46">
            <v>0</v>
          </cell>
          <cell r="GP46">
            <v>0</v>
          </cell>
          <cell r="GQ46">
            <v>0</v>
          </cell>
          <cell r="GR46">
            <v>0</v>
          </cell>
          <cell r="GS46">
            <v>0</v>
          </cell>
          <cell r="GT46">
            <v>0</v>
          </cell>
          <cell r="GU46">
            <v>0</v>
          </cell>
          <cell r="GV46">
            <v>0</v>
          </cell>
          <cell r="GW46">
            <v>0</v>
          </cell>
          <cell r="GX46">
            <v>0</v>
          </cell>
          <cell r="GY46">
            <v>0</v>
          </cell>
          <cell r="GZ46">
            <v>0</v>
          </cell>
          <cell r="HA46">
            <v>0</v>
          </cell>
          <cell r="HB46">
            <v>0</v>
          </cell>
          <cell r="HC46">
            <v>0</v>
          </cell>
          <cell r="HD46">
            <v>0</v>
          </cell>
          <cell r="HE46">
            <v>0</v>
          </cell>
          <cell r="HF46">
            <v>0</v>
          </cell>
          <cell r="HG46">
            <v>0</v>
          </cell>
          <cell r="HH46">
            <v>0</v>
          </cell>
          <cell r="HI46">
            <v>0</v>
          </cell>
          <cell r="HJ46">
            <v>0</v>
          </cell>
          <cell r="HK46">
            <v>0</v>
          </cell>
          <cell r="HL46">
            <v>0</v>
          </cell>
          <cell r="HM46">
            <v>0</v>
          </cell>
          <cell r="HN46">
            <v>0</v>
          </cell>
          <cell r="HO46">
            <v>0</v>
          </cell>
          <cell r="HP46">
            <v>0</v>
          </cell>
          <cell r="HQ46">
            <v>0</v>
          </cell>
          <cell r="HR46">
            <v>0</v>
          </cell>
          <cell r="HS46">
            <v>0</v>
          </cell>
          <cell r="HT46">
            <v>0</v>
          </cell>
          <cell r="HU46">
            <v>0</v>
          </cell>
          <cell r="HV46">
            <v>0</v>
          </cell>
          <cell r="HW46">
            <v>0</v>
          </cell>
          <cell r="HX46">
            <v>0</v>
          </cell>
          <cell r="HY46">
            <v>0</v>
          </cell>
          <cell r="HZ46">
            <v>0</v>
          </cell>
          <cell r="IA46">
            <v>0</v>
          </cell>
          <cell r="IB46">
            <v>0</v>
          </cell>
          <cell r="IC46">
            <v>0</v>
          </cell>
          <cell r="ID46">
            <v>0</v>
          </cell>
          <cell r="IE46">
            <v>0</v>
          </cell>
          <cell r="IF46">
            <v>0</v>
          </cell>
          <cell r="IG46">
            <v>0</v>
          </cell>
          <cell r="IH46">
            <v>0</v>
          </cell>
          <cell r="II46">
            <v>0</v>
          </cell>
          <cell r="IJ46">
            <v>0</v>
          </cell>
          <cell r="IK46">
            <v>0</v>
          </cell>
          <cell r="IL46">
            <v>0</v>
          </cell>
          <cell r="IM46">
            <v>0</v>
          </cell>
          <cell r="IN46">
            <v>0</v>
          </cell>
          <cell r="IO46">
            <v>0</v>
          </cell>
          <cell r="IP46">
            <v>0</v>
          </cell>
          <cell r="IQ46">
            <v>0</v>
          </cell>
          <cell r="IR46">
            <v>0</v>
          </cell>
          <cell r="IS46">
            <v>0</v>
          </cell>
          <cell r="IT46">
            <v>0</v>
          </cell>
          <cell r="IU46">
            <v>0</v>
          </cell>
          <cell r="IV46">
            <v>0</v>
          </cell>
          <cell r="IW46">
            <v>0</v>
          </cell>
          <cell r="IX46">
            <v>0</v>
          </cell>
          <cell r="IY46">
            <v>0</v>
          </cell>
          <cell r="IZ46">
            <v>0</v>
          </cell>
          <cell r="JA46">
            <v>0</v>
          </cell>
          <cell r="JB46">
            <v>0</v>
          </cell>
          <cell r="JC46">
            <v>0</v>
          </cell>
          <cell r="JD46">
            <v>0</v>
          </cell>
          <cell r="JE46">
            <v>0</v>
          </cell>
          <cell r="JF46">
            <v>0</v>
          </cell>
          <cell r="JG46">
            <v>0</v>
          </cell>
          <cell r="JH46">
            <v>0</v>
          </cell>
          <cell r="JI46">
            <v>0</v>
          </cell>
          <cell r="JJ46">
            <v>0</v>
          </cell>
          <cell r="JK46">
            <v>0</v>
          </cell>
          <cell r="JL46">
            <v>0</v>
          </cell>
          <cell r="JM46">
            <v>0</v>
          </cell>
          <cell r="JN46">
            <v>0</v>
          </cell>
          <cell r="JO46">
            <v>0</v>
          </cell>
          <cell r="JP46">
            <v>0</v>
          </cell>
          <cell r="JQ46">
            <v>0</v>
          </cell>
          <cell r="JR46">
            <v>0</v>
          </cell>
          <cell r="JS46">
            <v>0</v>
          </cell>
          <cell r="JT46">
            <v>0</v>
          </cell>
          <cell r="JU46">
            <v>0</v>
          </cell>
          <cell r="JV46">
            <v>0</v>
          </cell>
          <cell r="JW46">
            <v>0</v>
          </cell>
          <cell r="JX46">
            <v>0</v>
          </cell>
          <cell r="JY46">
            <v>0</v>
          </cell>
          <cell r="JZ46">
            <v>0</v>
          </cell>
          <cell r="KA46">
            <v>0</v>
          </cell>
          <cell r="KB46">
            <v>0</v>
          </cell>
          <cell r="KC46">
            <v>0</v>
          </cell>
          <cell r="KD46">
            <v>0</v>
          </cell>
          <cell r="KE46">
            <v>0</v>
          </cell>
          <cell r="KF46">
            <v>0</v>
          </cell>
          <cell r="KG46">
            <v>0</v>
          </cell>
          <cell r="KH46">
            <v>0</v>
          </cell>
          <cell r="KI46">
            <v>0</v>
          </cell>
          <cell r="KJ46">
            <v>0</v>
          </cell>
          <cell r="KK46">
            <v>0</v>
          </cell>
          <cell r="KL46">
            <v>0</v>
          </cell>
          <cell r="KM46">
            <v>0</v>
          </cell>
          <cell r="KN46">
            <v>0</v>
          </cell>
          <cell r="KO46">
            <v>0</v>
          </cell>
          <cell r="KP46">
            <v>0</v>
          </cell>
          <cell r="KQ46">
            <v>0</v>
          </cell>
          <cell r="KR46">
            <v>0</v>
          </cell>
          <cell r="KS46">
            <v>0</v>
          </cell>
          <cell r="KT46">
            <v>0</v>
          </cell>
          <cell r="KU46">
            <v>0</v>
          </cell>
          <cell r="KV46">
            <v>0</v>
          </cell>
          <cell r="KW46">
            <v>0</v>
          </cell>
          <cell r="KX46">
            <v>0</v>
          </cell>
          <cell r="KY46">
            <v>0</v>
          </cell>
          <cell r="KZ46">
            <v>0</v>
          </cell>
          <cell r="LA46">
            <v>0</v>
          </cell>
          <cell r="LB46">
            <v>0</v>
          </cell>
          <cell r="LC46">
            <v>0</v>
          </cell>
          <cell r="LD46">
            <v>0</v>
          </cell>
          <cell r="LE46">
            <v>0</v>
          </cell>
          <cell r="LF46">
            <v>0</v>
          </cell>
          <cell r="LG46">
            <v>0</v>
          </cell>
          <cell r="LH46">
            <v>0</v>
          </cell>
          <cell r="LI46">
            <v>0</v>
          </cell>
          <cell r="LJ46">
            <v>0</v>
          </cell>
          <cell r="LK46">
            <v>0</v>
          </cell>
          <cell r="LL46">
            <v>0</v>
          </cell>
          <cell r="LM46">
            <v>0</v>
          </cell>
          <cell r="LN46">
            <v>0</v>
          </cell>
          <cell r="LO46">
            <v>0</v>
          </cell>
          <cell r="LP46">
            <v>0</v>
          </cell>
          <cell r="LQ46">
            <v>0</v>
          </cell>
          <cell r="LR46">
            <v>0</v>
          </cell>
          <cell r="LS46">
            <v>0</v>
          </cell>
          <cell r="LT46">
            <v>0</v>
          </cell>
          <cell r="LU46">
            <v>0</v>
          </cell>
          <cell r="LV46">
            <v>0</v>
          </cell>
          <cell r="LW46">
            <v>0</v>
          </cell>
          <cell r="LX46">
            <v>0</v>
          </cell>
          <cell r="LY46">
            <v>0</v>
          </cell>
          <cell r="LZ46">
            <v>0</v>
          </cell>
          <cell r="MA46">
            <v>0</v>
          </cell>
          <cell r="MB46">
            <v>0</v>
          </cell>
          <cell r="MC46">
            <v>0</v>
          </cell>
          <cell r="MD46">
            <v>0</v>
          </cell>
          <cell r="ME46">
            <v>0</v>
          </cell>
          <cell r="MF46">
            <v>0</v>
          </cell>
          <cell r="MG46">
            <v>0</v>
          </cell>
          <cell r="MH46">
            <v>0</v>
          </cell>
          <cell r="MI46">
            <v>0</v>
          </cell>
          <cell r="MJ46">
            <v>0</v>
          </cell>
          <cell r="MK46">
            <v>0</v>
          </cell>
          <cell r="ML46">
            <v>0</v>
          </cell>
          <cell r="MM46">
            <v>0</v>
          </cell>
          <cell r="MN46">
            <v>0</v>
          </cell>
          <cell r="MO46">
            <v>0</v>
          </cell>
          <cell r="MP46">
            <v>0</v>
          </cell>
          <cell r="MQ46">
            <v>0</v>
          </cell>
          <cell r="MR46">
            <v>0</v>
          </cell>
          <cell r="MS46">
            <v>0</v>
          </cell>
          <cell r="MT46">
            <v>0</v>
          </cell>
          <cell r="MU46">
            <v>0</v>
          </cell>
          <cell r="MV46">
            <v>0</v>
          </cell>
          <cell r="MW46">
            <v>0</v>
          </cell>
          <cell r="MX46">
            <v>0</v>
          </cell>
          <cell r="MY46">
            <v>0</v>
          </cell>
          <cell r="MZ46">
            <v>0</v>
          </cell>
          <cell r="NA46">
            <v>0</v>
          </cell>
          <cell r="NB46">
            <v>0</v>
          </cell>
          <cell r="NC46">
            <v>0</v>
          </cell>
          <cell r="ND46">
            <v>0</v>
          </cell>
          <cell r="NE46">
            <v>0</v>
          </cell>
          <cell r="NF46">
            <v>0</v>
          </cell>
          <cell r="NG46">
            <v>0</v>
          </cell>
          <cell r="NH46">
            <v>0</v>
          </cell>
          <cell r="NI46">
            <v>0</v>
          </cell>
          <cell r="NJ46">
            <v>0</v>
          </cell>
          <cell r="NK46">
            <v>0</v>
          </cell>
          <cell r="NL46">
            <v>0</v>
          </cell>
          <cell r="NM46">
            <v>0</v>
          </cell>
          <cell r="NN46">
            <v>0</v>
          </cell>
          <cell r="NO46">
            <v>0</v>
          </cell>
          <cell r="NP46">
            <v>0</v>
          </cell>
          <cell r="NQ46">
            <v>0</v>
          </cell>
          <cell r="NR46">
            <v>0</v>
          </cell>
          <cell r="NS46">
            <v>0</v>
          </cell>
          <cell r="NT46">
            <v>0</v>
          </cell>
          <cell r="NU46">
            <v>0</v>
          </cell>
          <cell r="NV46">
            <v>0</v>
          </cell>
          <cell r="NW46">
            <v>0</v>
          </cell>
          <cell r="NX46">
            <v>0</v>
          </cell>
          <cell r="NY46">
            <v>0</v>
          </cell>
          <cell r="NZ46">
            <v>0</v>
          </cell>
          <cell r="OA46">
            <v>0</v>
          </cell>
          <cell r="OB46">
            <v>0</v>
          </cell>
          <cell r="OC46">
            <v>0</v>
          </cell>
          <cell r="OD46">
            <v>0</v>
          </cell>
          <cell r="OE46">
            <v>0</v>
          </cell>
          <cell r="OF46">
            <v>0</v>
          </cell>
          <cell r="OG46">
            <v>0</v>
          </cell>
          <cell r="OH46">
            <v>0</v>
          </cell>
          <cell r="OI46">
            <v>0</v>
          </cell>
          <cell r="OJ46">
            <v>0</v>
          </cell>
          <cell r="OK46">
            <v>0</v>
          </cell>
          <cell r="OL46">
            <v>0</v>
          </cell>
          <cell r="OM46">
            <v>0</v>
          </cell>
          <cell r="ON46">
            <v>0</v>
          </cell>
          <cell r="OO46">
            <v>0</v>
          </cell>
          <cell r="OP46">
            <v>0</v>
          </cell>
          <cell r="OQ46">
            <v>0</v>
          </cell>
          <cell r="OR46">
            <v>0</v>
          </cell>
          <cell r="OS46">
            <v>0</v>
          </cell>
          <cell r="OT46">
            <v>0</v>
          </cell>
          <cell r="OU46">
            <v>0</v>
          </cell>
          <cell r="OV46">
            <v>0</v>
          </cell>
          <cell r="OW46">
            <v>0</v>
          </cell>
          <cell r="OX46">
            <v>0</v>
          </cell>
          <cell r="OY46">
            <v>0</v>
          </cell>
          <cell r="OZ46">
            <v>0</v>
          </cell>
          <cell r="PA46">
            <v>0</v>
          </cell>
          <cell r="PB46">
            <v>0</v>
          </cell>
          <cell r="PC46">
            <v>0</v>
          </cell>
          <cell r="PD46">
            <v>0</v>
          </cell>
          <cell r="PE46">
            <v>0</v>
          </cell>
          <cell r="PF46">
            <v>0</v>
          </cell>
          <cell r="PG46">
            <v>0</v>
          </cell>
          <cell r="PH46">
            <v>0</v>
          </cell>
          <cell r="PI46">
            <v>0</v>
          </cell>
          <cell r="PJ46">
            <v>0</v>
          </cell>
          <cell r="PK46">
            <v>0</v>
          </cell>
          <cell r="PL46">
            <v>0</v>
          </cell>
          <cell r="PM46">
            <v>0</v>
          </cell>
          <cell r="PN46">
            <v>0</v>
          </cell>
          <cell r="PO46">
            <v>0</v>
          </cell>
          <cell r="PP46">
            <v>0</v>
          </cell>
          <cell r="PQ46">
            <v>0</v>
          </cell>
          <cell r="PR46">
            <v>0</v>
          </cell>
          <cell r="PS46">
            <v>0</v>
          </cell>
        </row>
        <row r="47"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  <cell r="AF47">
            <v>0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K47">
            <v>0</v>
          </cell>
          <cell r="AL47">
            <v>0</v>
          </cell>
          <cell r="AM47">
            <v>0</v>
          </cell>
          <cell r="AN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  <cell r="BC47">
            <v>0</v>
          </cell>
          <cell r="BD47">
            <v>0</v>
          </cell>
          <cell r="BE47">
            <v>0</v>
          </cell>
          <cell r="BF47">
            <v>0</v>
          </cell>
          <cell r="BG47">
            <v>0</v>
          </cell>
          <cell r="BH47">
            <v>0</v>
          </cell>
          <cell r="BI47">
            <v>0</v>
          </cell>
          <cell r="BJ47">
            <v>0</v>
          </cell>
          <cell r="BK47">
            <v>0</v>
          </cell>
          <cell r="BL47">
            <v>0</v>
          </cell>
          <cell r="BM47">
            <v>0</v>
          </cell>
          <cell r="BN47">
            <v>0</v>
          </cell>
          <cell r="BO47">
            <v>0</v>
          </cell>
          <cell r="BP47">
            <v>0</v>
          </cell>
          <cell r="BQ47">
            <v>0</v>
          </cell>
          <cell r="BR47">
            <v>0</v>
          </cell>
          <cell r="BS47">
            <v>0</v>
          </cell>
          <cell r="BT47">
            <v>0</v>
          </cell>
          <cell r="BU47">
            <v>0</v>
          </cell>
          <cell r="BV47">
            <v>0</v>
          </cell>
          <cell r="BW47">
            <v>0</v>
          </cell>
          <cell r="BX47">
            <v>0</v>
          </cell>
          <cell r="BY47">
            <v>0</v>
          </cell>
          <cell r="BZ47">
            <v>0</v>
          </cell>
          <cell r="CA47">
            <v>0</v>
          </cell>
          <cell r="CB47">
            <v>0</v>
          </cell>
          <cell r="CC47">
            <v>0</v>
          </cell>
          <cell r="CD47">
            <v>0</v>
          </cell>
          <cell r="CE47">
            <v>0</v>
          </cell>
          <cell r="CF47">
            <v>0</v>
          </cell>
          <cell r="CG47">
            <v>0</v>
          </cell>
          <cell r="CH47">
            <v>0</v>
          </cell>
          <cell r="CI47">
            <v>0</v>
          </cell>
          <cell r="CJ47">
            <v>0</v>
          </cell>
          <cell r="CK47">
            <v>0</v>
          </cell>
          <cell r="CL47">
            <v>0</v>
          </cell>
          <cell r="CM47">
            <v>0</v>
          </cell>
          <cell r="CN47">
            <v>0</v>
          </cell>
          <cell r="CO47">
            <v>0</v>
          </cell>
          <cell r="CP47">
            <v>0</v>
          </cell>
          <cell r="CQ47">
            <v>0</v>
          </cell>
          <cell r="CR47">
            <v>0</v>
          </cell>
          <cell r="CS47">
            <v>0</v>
          </cell>
          <cell r="CT47">
            <v>0</v>
          </cell>
          <cell r="CU47">
            <v>0</v>
          </cell>
          <cell r="CV47">
            <v>0</v>
          </cell>
          <cell r="CW47">
            <v>0</v>
          </cell>
          <cell r="CX47">
            <v>0</v>
          </cell>
          <cell r="CY47">
            <v>0</v>
          </cell>
          <cell r="CZ47">
            <v>0</v>
          </cell>
          <cell r="DA47">
            <v>0</v>
          </cell>
          <cell r="DB47">
            <v>0</v>
          </cell>
          <cell r="DC47">
            <v>0</v>
          </cell>
          <cell r="DD47">
            <v>0</v>
          </cell>
          <cell r="DE47">
            <v>0</v>
          </cell>
          <cell r="DF47">
            <v>0</v>
          </cell>
          <cell r="DG47">
            <v>0</v>
          </cell>
          <cell r="DH47">
            <v>0</v>
          </cell>
          <cell r="DI47">
            <v>0</v>
          </cell>
          <cell r="DJ47">
            <v>0</v>
          </cell>
          <cell r="DK47">
            <v>0</v>
          </cell>
          <cell r="DL47">
            <v>0</v>
          </cell>
          <cell r="DM47">
            <v>0</v>
          </cell>
          <cell r="DN47">
            <v>0</v>
          </cell>
          <cell r="DO47">
            <v>0</v>
          </cell>
          <cell r="DP47">
            <v>0</v>
          </cell>
          <cell r="DQ47">
            <v>0</v>
          </cell>
          <cell r="DR47">
            <v>0</v>
          </cell>
          <cell r="DS47">
            <v>0</v>
          </cell>
          <cell r="DT47">
            <v>0</v>
          </cell>
          <cell r="DU47">
            <v>0</v>
          </cell>
          <cell r="DV47">
            <v>0</v>
          </cell>
          <cell r="DW47">
            <v>0</v>
          </cell>
          <cell r="DX47">
            <v>0</v>
          </cell>
          <cell r="DY47">
            <v>0</v>
          </cell>
          <cell r="DZ47">
            <v>0</v>
          </cell>
          <cell r="EA47">
            <v>0</v>
          </cell>
          <cell r="EB47">
            <v>0</v>
          </cell>
          <cell r="EC47">
            <v>0</v>
          </cell>
          <cell r="ED47">
            <v>0</v>
          </cell>
          <cell r="EE47">
            <v>0</v>
          </cell>
          <cell r="EF47">
            <v>0</v>
          </cell>
          <cell r="EG47">
            <v>0</v>
          </cell>
          <cell r="EH47">
            <v>0</v>
          </cell>
          <cell r="EI47">
            <v>0</v>
          </cell>
          <cell r="EJ47">
            <v>0</v>
          </cell>
          <cell r="EK47">
            <v>0</v>
          </cell>
          <cell r="EL47">
            <v>0</v>
          </cell>
          <cell r="EM47">
            <v>0</v>
          </cell>
          <cell r="EN47">
            <v>0</v>
          </cell>
          <cell r="EO47">
            <v>0</v>
          </cell>
          <cell r="EP47">
            <v>0</v>
          </cell>
          <cell r="EQ47">
            <v>0</v>
          </cell>
          <cell r="ER47">
            <v>0</v>
          </cell>
          <cell r="ES47">
            <v>0</v>
          </cell>
          <cell r="ET47">
            <v>0</v>
          </cell>
          <cell r="EU47">
            <v>0</v>
          </cell>
          <cell r="EV47">
            <v>0</v>
          </cell>
          <cell r="EW47">
            <v>0</v>
          </cell>
          <cell r="EX47">
            <v>0</v>
          </cell>
          <cell r="EY47">
            <v>0</v>
          </cell>
          <cell r="EZ47">
            <v>0</v>
          </cell>
          <cell r="FA47">
            <v>0</v>
          </cell>
          <cell r="FB47">
            <v>0</v>
          </cell>
          <cell r="FC47">
            <v>0</v>
          </cell>
          <cell r="FD47">
            <v>0</v>
          </cell>
          <cell r="FE47">
            <v>0</v>
          </cell>
          <cell r="FF47">
            <v>0</v>
          </cell>
          <cell r="FG47">
            <v>0</v>
          </cell>
          <cell r="FH47">
            <v>0</v>
          </cell>
          <cell r="FI47">
            <v>0</v>
          </cell>
          <cell r="FJ47">
            <v>0</v>
          </cell>
          <cell r="FK47">
            <v>0</v>
          </cell>
          <cell r="FL47">
            <v>0</v>
          </cell>
          <cell r="FM47">
            <v>0</v>
          </cell>
          <cell r="FN47">
            <v>0</v>
          </cell>
          <cell r="FO47">
            <v>0</v>
          </cell>
          <cell r="FP47">
            <v>0</v>
          </cell>
          <cell r="FQ47">
            <v>0</v>
          </cell>
          <cell r="FR47">
            <v>0</v>
          </cell>
          <cell r="FS47">
            <v>0</v>
          </cell>
          <cell r="FT47">
            <v>0</v>
          </cell>
          <cell r="FU47">
            <v>0</v>
          </cell>
          <cell r="FV47">
            <v>0</v>
          </cell>
          <cell r="FW47">
            <v>0</v>
          </cell>
          <cell r="FX47">
            <v>0</v>
          </cell>
          <cell r="FY47">
            <v>0</v>
          </cell>
          <cell r="FZ47">
            <v>0</v>
          </cell>
          <cell r="GA47">
            <v>0</v>
          </cell>
          <cell r="GB47">
            <v>0</v>
          </cell>
          <cell r="GC47">
            <v>0</v>
          </cell>
          <cell r="GD47">
            <v>0</v>
          </cell>
          <cell r="GE47">
            <v>0</v>
          </cell>
          <cell r="GF47">
            <v>0</v>
          </cell>
          <cell r="GG47">
            <v>0</v>
          </cell>
          <cell r="GH47">
            <v>0</v>
          </cell>
          <cell r="GI47">
            <v>0</v>
          </cell>
          <cell r="GJ47">
            <v>0</v>
          </cell>
          <cell r="GK47">
            <v>0</v>
          </cell>
          <cell r="GL47">
            <v>0</v>
          </cell>
          <cell r="GM47">
            <v>0</v>
          </cell>
          <cell r="GN47">
            <v>0</v>
          </cell>
          <cell r="GO47">
            <v>0</v>
          </cell>
          <cell r="GP47">
            <v>0</v>
          </cell>
          <cell r="GQ47">
            <v>0</v>
          </cell>
          <cell r="GR47">
            <v>0</v>
          </cell>
          <cell r="GS47">
            <v>0</v>
          </cell>
          <cell r="GT47">
            <v>0</v>
          </cell>
          <cell r="GU47">
            <v>0</v>
          </cell>
          <cell r="GV47">
            <v>0</v>
          </cell>
          <cell r="GW47">
            <v>0</v>
          </cell>
          <cell r="GX47">
            <v>0</v>
          </cell>
          <cell r="GY47">
            <v>0</v>
          </cell>
          <cell r="GZ47">
            <v>0</v>
          </cell>
          <cell r="HA47">
            <v>0</v>
          </cell>
          <cell r="HB47">
            <v>0</v>
          </cell>
          <cell r="HC47">
            <v>0</v>
          </cell>
          <cell r="HD47">
            <v>0</v>
          </cell>
          <cell r="HE47">
            <v>0</v>
          </cell>
          <cell r="HF47">
            <v>0</v>
          </cell>
          <cell r="HG47">
            <v>0</v>
          </cell>
          <cell r="HH47">
            <v>0</v>
          </cell>
          <cell r="HI47">
            <v>0</v>
          </cell>
          <cell r="HJ47">
            <v>0</v>
          </cell>
          <cell r="HK47">
            <v>0</v>
          </cell>
          <cell r="HL47">
            <v>0</v>
          </cell>
          <cell r="HM47">
            <v>0</v>
          </cell>
          <cell r="HN47">
            <v>0</v>
          </cell>
          <cell r="HO47">
            <v>0</v>
          </cell>
          <cell r="HP47">
            <v>0</v>
          </cell>
          <cell r="HQ47">
            <v>0</v>
          </cell>
          <cell r="HR47">
            <v>0</v>
          </cell>
          <cell r="HS47">
            <v>0</v>
          </cell>
          <cell r="HT47">
            <v>0</v>
          </cell>
          <cell r="HU47">
            <v>0</v>
          </cell>
          <cell r="HV47">
            <v>0</v>
          </cell>
          <cell r="HW47">
            <v>0</v>
          </cell>
          <cell r="HX47">
            <v>0</v>
          </cell>
          <cell r="HY47">
            <v>0</v>
          </cell>
          <cell r="HZ47">
            <v>0</v>
          </cell>
          <cell r="IA47">
            <v>0</v>
          </cell>
          <cell r="IB47">
            <v>0</v>
          </cell>
          <cell r="IC47">
            <v>0</v>
          </cell>
          <cell r="ID47">
            <v>0</v>
          </cell>
          <cell r="IE47">
            <v>0</v>
          </cell>
          <cell r="IF47">
            <v>0</v>
          </cell>
          <cell r="IG47">
            <v>0</v>
          </cell>
          <cell r="IH47">
            <v>0</v>
          </cell>
          <cell r="II47">
            <v>0</v>
          </cell>
          <cell r="IJ47">
            <v>0</v>
          </cell>
          <cell r="IK47">
            <v>0</v>
          </cell>
          <cell r="IL47">
            <v>0</v>
          </cell>
          <cell r="IM47">
            <v>0</v>
          </cell>
          <cell r="IN47">
            <v>0</v>
          </cell>
          <cell r="IO47">
            <v>0</v>
          </cell>
          <cell r="IP47">
            <v>0</v>
          </cell>
          <cell r="IQ47">
            <v>0</v>
          </cell>
          <cell r="IR47">
            <v>0</v>
          </cell>
          <cell r="IS47">
            <v>0</v>
          </cell>
          <cell r="IT47">
            <v>0</v>
          </cell>
          <cell r="IU47">
            <v>0</v>
          </cell>
          <cell r="IV47">
            <v>0</v>
          </cell>
          <cell r="IW47">
            <v>0</v>
          </cell>
          <cell r="IX47">
            <v>0</v>
          </cell>
          <cell r="IY47">
            <v>0</v>
          </cell>
          <cell r="IZ47">
            <v>0</v>
          </cell>
          <cell r="JA47">
            <v>0</v>
          </cell>
          <cell r="JB47">
            <v>0</v>
          </cell>
          <cell r="JC47">
            <v>0</v>
          </cell>
          <cell r="JD47">
            <v>0</v>
          </cell>
          <cell r="JE47">
            <v>0</v>
          </cell>
          <cell r="JF47">
            <v>0</v>
          </cell>
          <cell r="JG47">
            <v>0</v>
          </cell>
          <cell r="JH47">
            <v>0</v>
          </cell>
          <cell r="JI47">
            <v>0</v>
          </cell>
          <cell r="JJ47">
            <v>0</v>
          </cell>
          <cell r="JK47">
            <v>0</v>
          </cell>
          <cell r="JL47">
            <v>0</v>
          </cell>
          <cell r="JM47">
            <v>0</v>
          </cell>
          <cell r="JN47">
            <v>0</v>
          </cell>
          <cell r="JO47">
            <v>0</v>
          </cell>
          <cell r="JP47">
            <v>0</v>
          </cell>
          <cell r="JQ47">
            <v>0</v>
          </cell>
          <cell r="JR47">
            <v>0</v>
          </cell>
          <cell r="JS47">
            <v>0</v>
          </cell>
          <cell r="JT47">
            <v>0</v>
          </cell>
          <cell r="JU47">
            <v>0</v>
          </cell>
          <cell r="JV47">
            <v>0</v>
          </cell>
          <cell r="JW47">
            <v>0</v>
          </cell>
          <cell r="JX47">
            <v>0</v>
          </cell>
          <cell r="JY47">
            <v>0</v>
          </cell>
          <cell r="JZ47">
            <v>0</v>
          </cell>
          <cell r="KA47">
            <v>0</v>
          </cell>
          <cell r="KB47">
            <v>0</v>
          </cell>
          <cell r="KC47">
            <v>0</v>
          </cell>
          <cell r="KD47">
            <v>0</v>
          </cell>
          <cell r="KE47">
            <v>0</v>
          </cell>
          <cell r="KF47">
            <v>0</v>
          </cell>
          <cell r="KG47">
            <v>0</v>
          </cell>
          <cell r="KH47">
            <v>0</v>
          </cell>
          <cell r="KI47">
            <v>0</v>
          </cell>
          <cell r="KJ47">
            <v>0</v>
          </cell>
          <cell r="KK47">
            <v>0</v>
          </cell>
          <cell r="KL47">
            <v>0</v>
          </cell>
          <cell r="KM47">
            <v>0</v>
          </cell>
          <cell r="KN47">
            <v>0</v>
          </cell>
          <cell r="KO47">
            <v>0</v>
          </cell>
          <cell r="KP47">
            <v>0</v>
          </cell>
          <cell r="KQ47">
            <v>0</v>
          </cell>
          <cell r="KR47">
            <v>0</v>
          </cell>
          <cell r="KS47">
            <v>0</v>
          </cell>
          <cell r="KT47">
            <v>0</v>
          </cell>
          <cell r="KU47">
            <v>0</v>
          </cell>
          <cell r="KV47">
            <v>0</v>
          </cell>
          <cell r="KW47">
            <v>0</v>
          </cell>
          <cell r="KX47">
            <v>0</v>
          </cell>
          <cell r="KY47">
            <v>0</v>
          </cell>
          <cell r="KZ47">
            <v>0</v>
          </cell>
          <cell r="LA47">
            <v>0</v>
          </cell>
          <cell r="LB47">
            <v>0</v>
          </cell>
          <cell r="LC47">
            <v>0</v>
          </cell>
          <cell r="LD47">
            <v>0</v>
          </cell>
          <cell r="LE47">
            <v>0</v>
          </cell>
          <cell r="LF47">
            <v>0</v>
          </cell>
          <cell r="LG47">
            <v>0</v>
          </cell>
          <cell r="LH47">
            <v>0</v>
          </cell>
          <cell r="LI47">
            <v>0</v>
          </cell>
          <cell r="LJ47">
            <v>0</v>
          </cell>
          <cell r="LK47">
            <v>0</v>
          </cell>
          <cell r="LL47">
            <v>0</v>
          </cell>
          <cell r="LM47">
            <v>0</v>
          </cell>
          <cell r="LN47">
            <v>0</v>
          </cell>
          <cell r="LO47">
            <v>0</v>
          </cell>
          <cell r="LP47">
            <v>0</v>
          </cell>
          <cell r="LQ47">
            <v>0</v>
          </cell>
          <cell r="LR47">
            <v>0</v>
          </cell>
          <cell r="LS47">
            <v>0</v>
          </cell>
          <cell r="LT47">
            <v>0</v>
          </cell>
          <cell r="LU47">
            <v>0</v>
          </cell>
          <cell r="LV47">
            <v>0</v>
          </cell>
          <cell r="LW47">
            <v>0</v>
          </cell>
          <cell r="LX47">
            <v>0</v>
          </cell>
          <cell r="LY47">
            <v>0</v>
          </cell>
          <cell r="LZ47">
            <v>0</v>
          </cell>
          <cell r="MA47">
            <v>0</v>
          </cell>
          <cell r="MB47">
            <v>0</v>
          </cell>
          <cell r="MC47">
            <v>0</v>
          </cell>
          <cell r="MD47">
            <v>0</v>
          </cell>
          <cell r="ME47">
            <v>0</v>
          </cell>
          <cell r="MF47">
            <v>0</v>
          </cell>
          <cell r="MG47">
            <v>0</v>
          </cell>
          <cell r="MH47">
            <v>0</v>
          </cell>
          <cell r="MI47">
            <v>0</v>
          </cell>
          <cell r="MJ47">
            <v>0</v>
          </cell>
          <cell r="MK47">
            <v>0</v>
          </cell>
          <cell r="ML47">
            <v>0</v>
          </cell>
          <cell r="MM47">
            <v>0</v>
          </cell>
          <cell r="MN47">
            <v>0</v>
          </cell>
          <cell r="MO47">
            <v>0</v>
          </cell>
          <cell r="MP47">
            <v>0</v>
          </cell>
          <cell r="MQ47">
            <v>0</v>
          </cell>
          <cell r="MR47">
            <v>0</v>
          </cell>
          <cell r="MS47">
            <v>0</v>
          </cell>
          <cell r="MT47">
            <v>0</v>
          </cell>
          <cell r="MU47">
            <v>0</v>
          </cell>
          <cell r="MV47">
            <v>0</v>
          </cell>
          <cell r="MW47">
            <v>0</v>
          </cell>
          <cell r="MX47">
            <v>0</v>
          </cell>
          <cell r="MY47">
            <v>0</v>
          </cell>
          <cell r="MZ47">
            <v>0</v>
          </cell>
          <cell r="NA47">
            <v>0</v>
          </cell>
          <cell r="NB47">
            <v>0</v>
          </cell>
          <cell r="NC47">
            <v>0</v>
          </cell>
          <cell r="ND47">
            <v>0</v>
          </cell>
          <cell r="NE47">
            <v>0</v>
          </cell>
          <cell r="NF47">
            <v>0</v>
          </cell>
          <cell r="NG47">
            <v>0</v>
          </cell>
          <cell r="NH47">
            <v>0</v>
          </cell>
          <cell r="NI47">
            <v>0</v>
          </cell>
          <cell r="NJ47">
            <v>0</v>
          </cell>
          <cell r="NK47">
            <v>0</v>
          </cell>
          <cell r="NL47">
            <v>0</v>
          </cell>
          <cell r="NM47">
            <v>0</v>
          </cell>
          <cell r="NN47">
            <v>0</v>
          </cell>
          <cell r="NO47">
            <v>0</v>
          </cell>
          <cell r="NP47">
            <v>0</v>
          </cell>
          <cell r="NQ47">
            <v>0</v>
          </cell>
          <cell r="NR47">
            <v>0</v>
          </cell>
          <cell r="NS47">
            <v>0</v>
          </cell>
          <cell r="NT47">
            <v>0</v>
          </cell>
          <cell r="NU47">
            <v>0</v>
          </cell>
          <cell r="NV47">
            <v>0</v>
          </cell>
          <cell r="NW47">
            <v>0</v>
          </cell>
          <cell r="NX47">
            <v>0</v>
          </cell>
          <cell r="NY47">
            <v>0</v>
          </cell>
          <cell r="NZ47">
            <v>0</v>
          </cell>
          <cell r="OA47">
            <v>0</v>
          </cell>
          <cell r="OB47">
            <v>0</v>
          </cell>
          <cell r="OC47">
            <v>0</v>
          </cell>
          <cell r="OD47">
            <v>0</v>
          </cell>
          <cell r="OE47">
            <v>0</v>
          </cell>
          <cell r="OF47">
            <v>0</v>
          </cell>
          <cell r="OG47">
            <v>0</v>
          </cell>
          <cell r="OH47">
            <v>0</v>
          </cell>
          <cell r="OI47">
            <v>0</v>
          </cell>
          <cell r="OJ47">
            <v>0</v>
          </cell>
          <cell r="OK47">
            <v>0</v>
          </cell>
          <cell r="OL47">
            <v>0</v>
          </cell>
          <cell r="OM47">
            <v>0</v>
          </cell>
          <cell r="ON47">
            <v>0</v>
          </cell>
          <cell r="OO47">
            <v>0</v>
          </cell>
          <cell r="OP47">
            <v>0</v>
          </cell>
          <cell r="OQ47">
            <v>0</v>
          </cell>
          <cell r="OR47">
            <v>0</v>
          </cell>
          <cell r="OS47">
            <v>0</v>
          </cell>
          <cell r="OT47">
            <v>0</v>
          </cell>
          <cell r="OU47">
            <v>0</v>
          </cell>
          <cell r="OV47">
            <v>0</v>
          </cell>
          <cell r="OW47">
            <v>0</v>
          </cell>
          <cell r="OX47">
            <v>0</v>
          </cell>
          <cell r="OY47">
            <v>0</v>
          </cell>
          <cell r="OZ47">
            <v>0</v>
          </cell>
          <cell r="PA47">
            <v>0</v>
          </cell>
          <cell r="PB47">
            <v>0</v>
          </cell>
          <cell r="PC47">
            <v>0</v>
          </cell>
          <cell r="PD47">
            <v>0</v>
          </cell>
          <cell r="PE47">
            <v>0</v>
          </cell>
          <cell r="PF47">
            <v>0</v>
          </cell>
          <cell r="PG47">
            <v>0</v>
          </cell>
          <cell r="PH47">
            <v>0</v>
          </cell>
          <cell r="PI47">
            <v>0</v>
          </cell>
          <cell r="PJ47">
            <v>0</v>
          </cell>
          <cell r="PK47">
            <v>0</v>
          </cell>
          <cell r="PL47">
            <v>0</v>
          </cell>
          <cell r="PM47">
            <v>0</v>
          </cell>
          <cell r="PN47">
            <v>0</v>
          </cell>
          <cell r="PO47">
            <v>0</v>
          </cell>
          <cell r="PP47">
            <v>0</v>
          </cell>
          <cell r="PQ47">
            <v>0</v>
          </cell>
          <cell r="PR47">
            <v>0</v>
          </cell>
          <cell r="PS47">
            <v>0</v>
          </cell>
        </row>
        <row r="48"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  <cell r="BF48">
            <v>0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  <cell r="BK48">
            <v>0</v>
          </cell>
          <cell r="BL48">
            <v>0</v>
          </cell>
          <cell r="BM48">
            <v>0</v>
          </cell>
          <cell r="BN48">
            <v>0</v>
          </cell>
          <cell r="BO48">
            <v>0</v>
          </cell>
          <cell r="BP48">
            <v>0</v>
          </cell>
          <cell r="BQ48">
            <v>0</v>
          </cell>
          <cell r="BR48">
            <v>0</v>
          </cell>
          <cell r="BS48">
            <v>0</v>
          </cell>
          <cell r="BT48">
            <v>0</v>
          </cell>
          <cell r="BU48">
            <v>0</v>
          </cell>
          <cell r="BV48">
            <v>0</v>
          </cell>
          <cell r="BW48">
            <v>0</v>
          </cell>
          <cell r="BX48">
            <v>0</v>
          </cell>
          <cell r="BY48">
            <v>0</v>
          </cell>
          <cell r="BZ48">
            <v>0</v>
          </cell>
          <cell r="CA48">
            <v>0</v>
          </cell>
          <cell r="CB48">
            <v>0</v>
          </cell>
          <cell r="CC48">
            <v>0</v>
          </cell>
          <cell r="CD48">
            <v>0</v>
          </cell>
          <cell r="CE48">
            <v>0</v>
          </cell>
          <cell r="CF48">
            <v>0</v>
          </cell>
          <cell r="CG48">
            <v>0</v>
          </cell>
          <cell r="CH48">
            <v>0</v>
          </cell>
          <cell r="CI48">
            <v>0</v>
          </cell>
          <cell r="CJ48">
            <v>0</v>
          </cell>
          <cell r="CK48">
            <v>0</v>
          </cell>
          <cell r="CL48">
            <v>0</v>
          </cell>
          <cell r="CM48">
            <v>0</v>
          </cell>
          <cell r="CN48">
            <v>0</v>
          </cell>
          <cell r="CO48">
            <v>0</v>
          </cell>
          <cell r="CP48">
            <v>0</v>
          </cell>
          <cell r="CQ48">
            <v>0</v>
          </cell>
          <cell r="CR48">
            <v>0</v>
          </cell>
          <cell r="CS48">
            <v>0</v>
          </cell>
          <cell r="CT48">
            <v>0</v>
          </cell>
          <cell r="CU48">
            <v>0</v>
          </cell>
          <cell r="CV48">
            <v>0</v>
          </cell>
          <cell r="CW48">
            <v>0</v>
          </cell>
          <cell r="CX48">
            <v>0</v>
          </cell>
          <cell r="CY48">
            <v>0</v>
          </cell>
          <cell r="CZ48">
            <v>0</v>
          </cell>
          <cell r="DA48">
            <v>0</v>
          </cell>
          <cell r="DB48">
            <v>0</v>
          </cell>
          <cell r="DC48">
            <v>0</v>
          </cell>
          <cell r="DD48">
            <v>0</v>
          </cell>
          <cell r="DE48">
            <v>0</v>
          </cell>
          <cell r="DF48">
            <v>0</v>
          </cell>
          <cell r="DG48">
            <v>0</v>
          </cell>
          <cell r="DH48">
            <v>0</v>
          </cell>
          <cell r="DI48">
            <v>0</v>
          </cell>
          <cell r="DJ48">
            <v>0</v>
          </cell>
          <cell r="DK48">
            <v>0</v>
          </cell>
          <cell r="DL48">
            <v>0</v>
          </cell>
          <cell r="DM48">
            <v>0</v>
          </cell>
          <cell r="DN48">
            <v>0</v>
          </cell>
          <cell r="DO48">
            <v>0</v>
          </cell>
          <cell r="DP48">
            <v>0</v>
          </cell>
          <cell r="DQ48">
            <v>0</v>
          </cell>
          <cell r="DR48">
            <v>0</v>
          </cell>
          <cell r="DS48">
            <v>0</v>
          </cell>
          <cell r="DT48">
            <v>0</v>
          </cell>
          <cell r="DU48">
            <v>0</v>
          </cell>
          <cell r="DV48">
            <v>0</v>
          </cell>
          <cell r="DW48">
            <v>0</v>
          </cell>
          <cell r="DX48">
            <v>0</v>
          </cell>
          <cell r="DY48">
            <v>0</v>
          </cell>
          <cell r="DZ48">
            <v>0</v>
          </cell>
          <cell r="EA48">
            <v>0</v>
          </cell>
          <cell r="EB48">
            <v>0</v>
          </cell>
          <cell r="EC48">
            <v>0</v>
          </cell>
          <cell r="ED48">
            <v>0</v>
          </cell>
          <cell r="EE48">
            <v>0</v>
          </cell>
          <cell r="EF48">
            <v>0</v>
          </cell>
          <cell r="EG48">
            <v>0</v>
          </cell>
          <cell r="EH48">
            <v>0</v>
          </cell>
          <cell r="EI48">
            <v>0</v>
          </cell>
          <cell r="EJ48">
            <v>0</v>
          </cell>
          <cell r="EK48">
            <v>0</v>
          </cell>
          <cell r="EL48">
            <v>0</v>
          </cell>
          <cell r="EM48">
            <v>0</v>
          </cell>
          <cell r="EN48">
            <v>0</v>
          </cell>
          <cell r="EO48">
            <v>0</v>
          </cell>
          <cell r="EP48">
            <v>0</v>
          </cell>
          <cell r="EQ48">
            <v>0</v>
          </cell>
          <cell r="ER48">
            <v>0</v>
          </cell>
          <cell r="ES48">
            <v>0</v>
          </cell>
          <cell r="ET48">
            <v>0</v>
          </cell>
          <cell r="EU48">
            <v>0</v>
          </cell>
          <cell r="EV48">
            <v>0</v>
          </cell>
          <cell r="EW48">
            <v>0</v>
          </cell>
          <cell r="EX48">
            <v>0</v>
          </cell>
          <cell r="EY48">
            <v>0</v>
          </cell>
          <cell r="EZ48">
            <v>0</v>
          </cell>
          <cell r="FA48">
            <v>0</v>
          </cell>
          <cell r="FB48">
            <v>0</v>
          </cell>
          <cell r="FC48">
            <v>0</v>
          </cell>
          <cell r="FD48">
            <v>0</v>
          </cell>
          <cell r="FE48">
            <v>0</v>
          </cell>
          <cell r="FF48">
            <v>0</v>
          </cell>
          <cell r="FG48">
            <v>0</v>
          </cell>
          <cell r="FH48">
            <v>0</v>
          </cell>
          <cell r="FI48">
            <v>0</v>
          </cell>
          <cell r="FJ48">
            <v>0</v>
          </cell>
          <cell r="FK48">
            <v>0</v>
          </cell>
          <cell r="FL48">
            <v>0</v>
          </cell>
          <cell r="FM48">
            <v>0</v>
          </cell>
          <cell r="FN48">
            <v>0</v>
          </cell>
          <cell r="FO48">
            <v>0</v>
          </cell>
          <cell r="FP48">
            <v>0</v>
          </cell>
          <cell r="FQ48">
            <v>0</v>
          </cell>
          <cell r="FR48">
            <v>0</v>
          </cell>
          <cell r="FS48">
            <v>0</v>
          </cell>
          <cell r="FT48">
            <v>0</v>
          </cell>
          <cell r="FU48">
            <v>0</v>
          </cell>
          <cell r="FV48">
            <v>0</v>
          </cell>
          <cell r="FW48">
            <v>0</v>
          </cell>
          <cell r="FX48">
            <v>0</v>
          </cell>
          <cell r="FY48">
            <v>0</v>
          </cell>
          <cell r="FZ48">
            <v>0</v>
          </cell>
          <cell r="GA48">
            <v>0</v>
          </cell>
          <cell r="GB48">
            <v>0</v>
          </cell>
          <cell r="GC48">
            <v>0</v>
          </cell>
          <cell r="GD48">
            <v>0</v>
          </cell>
          <cell r="GE48">
            <v>0</v>
          </cell>
          <cell r="GF48">
            <v>0</v>
          </cell>
          <cell r="GG48">
            <v>0</v>
          </cell>
          <cell r="GH48">
            <v>0</v>
          </cell>
          <cell r="GI48">
            <v>0</v>
          </cell>
          <cell r="GJ48">
            <v>0</v>
          </cell>
          <cell r="GK48">
            <v>0</v>
          </cell>
          <cell r="GL48">
            <v>0</v>
          </cell>
          <cell r="GM48">
            <v>0</v>
          </cell>
          <cell r="GN48">
            <v>0</v>
          </cell>
          <cell r="GO48">
            <v>0</v>
          </cell>
          <cell r="GP48">
            <v>0</v>
          </cell>
          <cell r="GQ48">
            <v>0</v>
          </cell>
          <cell r="GR48">
            <v>0</v>
          </cell>
          <cell r="GS48">
            <v>0</v>
          </cell>
          <cell r="GT48">
            <v>0</v>
          </cell>
          <cell r="GU48">
            <v>0</v>
          </cell>
          <cell r="GV48">
            <v>0</v>
          </cell>
          <cell r="GW48">
            <v>0</v>
          </cell>
          <cell r="GX48">
            <v>0</v>
          </cell>
          <cell r="GY48">
            <v>0</v>
          </cell>
          <cell r="GZ48">
            <v>0</v>
          </cell>
          <cell r="HA48">
            <v>0</v>
          </cell>
          <cell r="HB48">
            <v>0</v>
          </cell>
          <cell r="HC48">
            <v>0</v>
          </cell>
          <cell r="HD48">
            <v>0</v>
          </cell>
          <cell r="HE48">
            <v>0</v>
          </cell>
          <cell r="HF48">
            <v>0</v>
          </cell>
          <cell r="HG48">
            <v>0</v>
          </cell>
          <cell r="HH48">
            <v>0</v>
          </cell>
          <cell r="HI48">
            <v>0</v>
          </cell>
          <cell r="HJ48">
            <v>0</v>
          </cell>
          <cell r="HK48">
            <v>0</v>
          </cell>
          <cell r="HL48">
            <v>0</v>
          </cell>
          <cell r="HM48">
            <v>0</v>
          </cell>
          <cell r="HN48">
            <v>0</v>
          </cell>
          <cell r="HO48">
            <v>0</v>
          </cell>
          <cell r="HP48">
            <v>0</v>
          </cell>
          <cell r="HQ48">
            <v>0</v>
          </cell>
          <cell r="HR48">
            <v>0</v>
          </cell>
          <cell r="HS48">
            <v>0</v>
          </cell>
          <cell r="HT48">
            <v>0</v>
          </cell>
          <cell r="HU48">
            <v>0</v>
          </cell>
          <cell r="HV48">
            <v>0</v>
          </cell>
          <cell r="HW48">
            <v>0</v>
          </cell>
          <cell r="HX48">
            <v>0</v>
          </cell>
          <cell r="HY48">
            <v>0</v>
          </cell>
          <cell r="HZ48">
            <v>0</v>
          </cell>
          <cell r="IA48">
            <v>0</v>
          </cell>
          <cell r="IB48">
            <v>0</v>
          </cell>
          <cell r="IC48">
            <v>0</v>
          </cell>
          <cell r="ID48">
            <v>0</v>
          </cell>
          <cell r="IE48">
            <v>0</v>
          </cell>
          <cell r="IF48">
            <v>0</v>
          </cell>
          <cell r="IG48">
            <v>0</v>
          </cell>
          <cell r="IH48">
            <v>0</v>
          </cell>
          <cell r="II48">
            <v>0</v>
          </cell>
          <cell r="IJ48">
            <v>0</v>
          </cell>
          <cell r="IK48">
            <v>0</v>
          </cell>
          <cell r="IL48">
            <v>0</v>
          </cell>
          <cell r="IM48">
            <v>0</v>
          </cell>
          <cell r="IN48">
            <v>0</v>
          </cell>
          <cell r="IO48">
            <v>0</v>
          </cell>
          <cell r="IP48">
            <v>0</v>
          </cell>
          <cell r="IQ48">
            <v>0</v>
          </cell>
          <cell r="IR48">
            <v>0</v>
          </cell>
          <cell r="IS48">
            <v>0</v>
          </cell>
          <cell r="IT48">
            <v>0</v>
          </cell>
          <cell r="IU48">
            <v>0</v>
          </cell>
          <cell r="IV48">
            <v>0</v>
          </cell>
          <cell r="IW48">
            <v>0</v>
          </cell>
          <cell r="IX48">
            <v>0</v>
          </cell>
          <cell r="IY48">
            <v>0</v>
          </cell>
          <cell r="IZ48">
            <v>0</v>
          </cell>
          <cell r="JA48">
            <v>0</v>
          </cell>
          <cell r="JB48">
            <v>0</v>
          </cell>
          <cell r="JC48">
            <v>0</v>
          </cell>
          <cell r="JD48">
            <v>0</v>
          </cell>
          <cell r="JE48">
            <v>0</v>
          </cell>
          <cell r="JF48">
            <v>0</v>
          </cell>
          <cell r="JG48">
            <v>0</v>
          </cell>
          <cell r="JH48">
            <v>0</v>
          </cell>
          <cell r="JI48">
            <v>0</v>
          </cell>
          <cell r="JJ48">
            <v>0</v>
          </cell>
          <cell r="JK48">
            <v>0</v>
          </cell>
          <cell r="JL48">
            <v>0</v>
          </cell>
          <cell r="JM48">
            <v>0</v>
          </cell>
          <cell r="JN48">
            <v>0</v>
          </cell>
          <cell r="JO48">
            <v>0</v>
          </cell>
          <cell r="JP48">
            <v>0</v>
          </cell>
          <cell r="JQ48">
            <v>0</v>
          </cell>
          <cell r="JR48">
            <v>0</v>
          </cell>
          <cell r="JS48">
            <v>0</v>
          </cell>
          <cell r="JT48">
            <v>0</v>
          </cell>
          <cell r="JU48">
            <v>0</v>
          </cell>
          <cell r="JV48">
            <v>0</v>
          </cell>
          <cell r="JW48">
            <v>0</v>
          </cell>
          <cell r="JX48">
            <v>0</v>
          </cell>
          <cell r="JY48">
            <v>0</v>
          </cell>
          <cell r="JZ48">
            <v>0</v>
          </cell>
          <cell r="KA48">
            <v>0</v>
          </cell>
          <cell r="KB48">
            <v>0</v>
          </cell>
          <cell r="KC48">
            <v>0</v>
          </cell>
          <cell r="KD48">
            <v>0</v>
          </cell>
          <cell r="KE48">
            <v>0</v>
          </cell>
          <cell r="KF48">
            <v>0</v>
          </cell>
          <cell r="KG48">
            <v>0</v>
          </cell>
          <cell r="KH48">
            <v>0</v>
          </cell>
          <cell r="KI48">
            <v>0</v>
          </cell>
          <cell r="KJ48">
            <v>0</v>
          </cell>
          <cell r="KK48">
            <v>0</v>
          </cell>
          <cell r="KL48">
            <v>0</v>
          </cell>
          <cell r="KM48">
            <v>0</v>
          </cell>
          <cell r="KN48">
            <v>0</v>
          </cell>
          <cell r="KO48">
            <v>0</v>
          </cell>
          <cell r="KP48">
            <v>0</v>
          </cell>
          <cell r="KQ48">
            <v>0</v>
          </cell>
          <cell r="KR48">
            <v>0</v>
          </cell>
          <cell r="KS48">
            <v>0</v>
          </cell>
          <cell r="KT48">
            <v>0</v>
          </cell>
          <cell r="KU48">
            <v>0</v>
          </cell>
          <cell r="KV48">
            <v>0</v>
          </cell>
          <cell r="KW48">
            <v>0</v>
          </cell>
          <cell r="KX48">
            <v>0</v>
          </cell>
          <cell r="KY48">
            <v>0</v>
          </cell>
          <cell r="KZ48">
            <v>0</v>
          </cell>
          <cell r="LA48">
            <v>0</v>
          </cell>
          <cell r="LB48">
            <v>0</v>
          </cell>
          <cell r="LC48">
            <v>0</v>
          </cell>
          <cell r="LD48">
            <v>0</v>
          </cell>
          <cell r="LE48">
            <v>0</v>
          </cell>
          <cell r="LF48">
            <v>0</v>
          </cell>
          <cell r="LG48">
            <v>0</v>
          </cell>
          <cell r="LH48">
            <v>0</v>
          </cell>
          <cell r="LI48">
            <v>0</v>
          </cell>
          <cell r="LJ48">
            <v>0</v>
          </cell>
          <cell r="LK48">
            <v>0</v>
          </cell>
          <cell r="LL48">
            <v>0</v>
          </cell>
          <cell r="LM48">
            <v>0</v>
          </cell>
          <cell r="LN48">
            <v>0</v>
          </cell>
          <cell r="LO48">
            <v>0</v>
          </cell>
          <cell r="LP48">
            <v>0</v>
          </cell>
          <cell r="LQ48">
            <v>0</v>
          </cell>
          <cell r="LR48">
            <v>0</v>
          </cell>
          <cell r="LS48">
            <v>0</v>
          </cell>
          <cell r="LT48">
            <v>0</v>
          </cell>
          <cell r="LU48">
            <v>0</v>
          </cell>
          <cell r="LV48">
            <v>0</v>
          </cell>
          <cell r="LW48">
            <v>0</v>
          </cell>
          <cell r="LX48">
            <v>0</v>
          </cell>
          <cell r="LY48">
            <v>0</v>
          </cell>
          <cell r="LZ48">
            <v>0</v>
          </cell>
          <cell r="MA48">
            <v>0</v>
          </cell>
          <cell r="MB48">
            <v>0</v>
          </cell>
          <cell r="MC48">
            <v>0</v>
          </cell>
          <cell r="MD48">
            <v>0</v>
          </cell>
          <cell r="ME48">
            <v>0</v>
          </cell>
          <cell r="MF48">
            <v>0</v>
          </cell>
          <cell r="MG48">
            <v>0</v>
          </cell>
          <cell r="MH48">
            <v>0</v>
          </cell>
          <cell r="MI48">
            <v>0</v>
          </cell>
          <cell r="MJ48">
            <v>0</v>
          </cell>
          <cell r="MK48">
            <v>0</v>
          </cell>
          <cell r="ML48">
            <v>0</v>
          </cell>
          <cell r="MM48">
            <v>0</v>
          </cell>
          <cell r="MN48">
            <v>0</v>
          </cell>
          <cell r="MO48">
            <v>0</v>
          </cell>
          <cell r="MP48">
            <v>0</v>
          </cell>
          <cell r="MQ48">
            <v>0</v>
          </cell>
          <cell r="MR48">
            <v>0</v>
          </cell>
          <cell r="MS48">
            <v>0</v>
          </cell>
          <cell r="MT48">
            <v>0</v>
          </cell>
          <cell r="MU48">
            <v>0</v>
          </cell>
          <cell r="MV48">
            <v>0</v>
          </cell>
          <cell r="MW48">
            <v>0</v>
          </cell>
          <cell r="MX48">
            <v>0</v>
          </cell>
          <cell r="MY48">
            <v>0</v>
          </cell>
          <cell r="MZ48">
            <v>0</v>
          </cell>
          <cell r="NA48">
            <v>0</v>
          </cell>
          <cell r="NB48">
            <v>0</v>
          </cell>
          <cell r="NC48">
            <v>0</v>
          </cell>
          <cell r="ND48">
            <v>0</v>
          </cell>
          <cell r="NE48">
            <v>0</v>
          </cell>
          <cell r="NF48">
            <v>0</v>
          </cell>
          <cell r="NG48">
            <v>0</v>
          </cell>
          <cell r="NH48">
            <v>0</v>
          </cell>
          <cell r="NI48">
            <v>0</v>
          </cell>
          <cell r="NJ48">
            <v>0</v>
          </cell>
          <cell r="NK48">
            <v>0</v>
          </cell>
          <cell r="NL48">
            <v>0</v>
          </cell>
          <cell r="NM48">
            <v>0</v>
          </cell>
          <cell r="NN48">
            <v>0</v>
          </cell>
          <cell r="NO48">
            <v>0</v>
          </cell>
          <cell r="NP48">
            <v>0</v>
          </cell>
          <cell r="NQ48">
            <v>0</v>
          </cell>
          <cell r="NR48">
            <v>0</v>
          </cell>
          <cell r="NS48">
            <v>0</v>
          </cell>
          <cell r="NT48">
            <v>0</v>
          </cell>
          <cell r="NU48">
            <v>0</v>
          </cell>
          <cell r="NV48">
            <v>0</v>
          </cell>
          <cell r="NW48">
            <v>0</v>
          </cell>
          <cell r="NX48">
            <v>0</v>
          </cell>
          <cell r="NY48">
            <v>0</v>
          </cell>
          <cell r="NZ48">
            <v>0</v>
          </cell>
          <cell r="OA48">
            <v>0</v>
          </cell>
          <cell r="OB48">
            <v>0</v>
          </cell>
          <cell r="OC48">
            <v>0</v>
          </cell>
          <cell r="OD48">
            <v>0</v>
          </cell>
          <cell r="OE48">
            <v>0</v>
          </cell>
          <cell r="OF48">
            <v>0</v>
          </cell>
          <cell r="OG48">
            <v>0</v>
          </cell>
          <cell r="OH48">
            <v>0</v>
          </cell>
          <cell r="OI48">
            <v>0</v>
          </cell>
          <cell r="OJ48">
            <v>0</v>
          </cell>
          <cell r="OK48">
            <v>0</v>
          </cell>
          <cell r="OL48">
            <v>0</v>
          </cell>
          <cell r="OM48">
            <v>0</v>
          </cell>
          <cell r="ON48">
            <v>0</v>
          </cell>
          <cell r="OO48">
            <v>0</v>
          </cell>
          <cell r="OP48">
            <v>0</v>
          </cell>
          <cell r="OQ48">
            <v>0</v>
          </cell>
          <cell r="OR48">
            <v>0</v>
          </cell>
          <cell r="OS48">
            <v>0</v>
          </cell>
          <cell r="OT48">
            <v>0</v>
          </cell>
          <cell r="OU48">
            <v>0</v>
          </cell>
          <cell r="OV48">
            <v>0</v>
          </cell>
          <cell r="OW48">
            <v>0</v>
          </cell>
          <cell r="OX48">
            <v>0</v>
          </cell>
          <cell r="OY48">
            <v>0</v>
          </cell>
          <cell r="OZ48">
            <v>0</v>
          </cell>
          <cell r="PA48">
            <v>0</v>
          </cell>
          <cell r="PB48">
            <v>0</v>
          </cell>
          <cell r="PC48">
            <v>0</v>
          </cell>
          <cell r="PD48">
            <v>0</v>
          </cell>
          <cell r="PE48">
            <v>0</v>
          </cell>
          <cell r="PF48">
            <v>0</v>
          </cell>
          <cell r="PG48">
            <v>0</v>
          </cell>
          <cell r="PH48">
            <v>0</v>
          </cell>
          <cell r="PI48">
            <v>0</v>
          </cell>
          <cell r="PJ48">
            <v>0</v>
          </cell>
          <cell r="PK48">
            <v>0</v>
          </cell>
          <cell r="PL48">
            <v>0</v>
          </cell>
          <cell r="PM48">
            <v>0</v>
          </cell>
          <cell r="PN48">
            <v>0</v>
          </cell>
          <cell r="PO48">
            <v>0</v>
          </cell>
          <cell r="PP48">
            <v>0</v>
          </cell>
          <cell r="PQ48">
            <v>0</v>
          </cell>
          <cell r="PR48">
            <v>0</v>
          </cell>
          <cell r="PS48">
            <v>0</v>
          </cell>
        </row>
        <row r="49"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  <cell r="BF49">
            <v>0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  <cell r="BK49">
            <v>0</v>
          </cell>
          <cell r="BL49">
            <v>0</v>
          </cell>
          <cell r="BM49">
            <v>0</v>
          </cell>
          <cell r="BN49">
            <v>0</v>
          </cell>
          <cell r="BO49">
            <v>0</v>
          </cell>
          <cell r="BP49">
            <v>0</v>
          </cell>
          <cell r="BQ49">
            <v>0</v>
          </cell>
          <cell r="BR49">
            <v>0</v>
          </cell>
          <cell r="BS49">
            <v>0</v>
          </cell>
          <cell r="BT49">
            <v>0</v>
          </cell>
          <cell r="BU49">
            <v>0</v>
          </cell>
          <cell r="BV49">
            <v>0</v>
          </cell>
          <cell r="BW49">
            <v>0</v>
          </cell>
          <cell r="BX49">
            <v>0</v>
          </cell>
          <cell r="BY49">
            <v>0</v>
          </cell>
          <cell r="BZ49">
            <v>0</v>
          </cell>
          <cell r="CA49">
            <v>0</v>
          </cell>
          <cell r="CB49">
            <v>0</v>
          </cell>
          <cell r="CC49">
            <v>0</v>
          </cell>
          <cell r="CD49">
            <v>0</v>
          </cell>
          <cell r="CE49">
            <v>0</v>
          </cell>
          <cell r="CF49">
            <v>0</v>
          </cell>
          <cell r="CG49">
            <v>0</v>
          </cell>
          <cell r="CH49">
            <v>0</v>
          </cell>
          <cell r="CI49">
            <v>0</v>
          </cell>
          <cell r="CJ49">
            <v>0</v>
          </cell>
          <cell r="CK49">
            <v>0</v>
          </cell>
          <cell r="CL49">
            <v>0</v>
          </cell>
          <cell r="CM49">
            <v>0</v>
          </cell>
          <cell r="CN49">
            <v>0</v>
          </cell>
          <cell r="CO49">
            <v>0</v>
          </cell>
          <cell r="CP49">
            <v>0</v>
          </cell>
          <cell r="CQ49">
            <v>0</v>
          </cell>
          <cell r="CR49">
            <v>0</v>
          </cell>
          <cell r="CS49">
            <v>0</v>
          </cell>
          <cell r="CT49">
            <v>0</v>
          </cell>
          <cell r="CU49">
            <v>0</v>
          </cell>
          <cell r="CV49">
            <v>0</v>
          </cell>
          <cell r="CW49">
            <v>0</v>
          </cell>
          <cell r="CX49">
            <v>0</v>
          </cell>
          <cell r="CY49">
            <v>0</v>
          </cell>
          <cell r="CZ49">
            <v>0</v>
          </cell>
          <cell r="DA49">
            <v>0</v>
          </cell>
          <cell r="DB49">
            <v>0</v>
          </cell>
          <cell r="DC49">
            <v>0</v>
          </cell>
          <cell r="DD49">
            <v>0</v>
          </cell>
          <cell r="DE49">
            <v>0</v>
          </cell>
          <cell r="DF49">
            <v>0</v>
          </cell>
          <cell r="DG49">
            <v>0</v>
          </cell>
          <cell r="DH49">
            <v>0</v>
          </cell>
          <cell r="DI49">
            <v>0</v>
          </cell>
          <cell r="DJ49">
            <v>0</v>
          </cell>
          <cell r="DK49">
            <v>0</v>
          </cell>
          <cell r="DL49">
            <v>0</v>
          </cell>
          <cell r="DM49">
            <v>0</v>
          </cell>
          <cell r="DN49">
            <v>0</v>
          </cell>
          <cell r="DO49">
            <v>0</v>
          </cell>
          <cell r="DP49">
            <v>0</v>
          </cell>
          <cell r="DQ49">
            <v>0</v>
          </cell>
          <cell r="DR49">
            <v>0</v>
          </cell>
          <cell r="DS49">
            <v>0</v>
          </cell>
          <cell r="DT49">
            <v>0</v>
          </cell>
          <cell r="DU49">
            <v>0</v>
          </cell>
          <cell r="DV49">
            <v>0</v>
          </cell>
          <cell r="DW49">
            <v>0</v>
          </cell>
          <cell r="DX49">
            <v>0</v>
          </cell>
          <cell r="DY49">
            <v>0</v>
          </cell>
          <cell r="DZ49">
            <v>0</v>
          </cell>
          <cell r="EA49">
            <v>0</v>
          </cell>
          <cell r="EB49">
            <v>0</v>
          </cell>
          <cell r="EC49">
            <v>0</v>
          </cell>
          <cell r="ED49">
            <v>0</v>
          </cell>
          <cell r="EE49">
            <v>0</v>
          </cell>
          <cell r="EF49">
            <v>0</v>
          </cell>
          <cell r="EG49">
            <v>0</v>
          </cell>
          <cell r="EH49">
            <v>0</v>
          </cell>
          <cell r="EI49">
            <v>0</v>
          </cell>
          <cell r="EJ49">
            <v>0</v>
          </cell>
          <cell r="EK49">
            <v>0</v>
          </cell>
          <cell r="EL49">
            <v>0</v>
          </cell>
          <cell r="EM49">
            <v>0</v>
          </cell>
          <cell r="EN49">
            <v>0</v>
          </cell>
          <cell r="EO49">
            <v>0</v>
          </cell>
          <cell r="EP49">
            <v>0</v>
          </cell>
          <cell r="EQ49">
            <v>0</v>
          </cell>
          <cell r="ER49">
            <v>0</v>
          </cell>
          <cell r="ES49">
            <v>0</v>
          </cell>
          <cell r="ET49">
            <v>0</v>
          </cell>
          <cell r="EU49">
            <v>0</v>
          </cell>
          <cell r="EV49">
            <v>0</v>
          </cell>
          <cell r="EW49">
            <v>0</v>
          </cell>
          <cell r="EX49">
            <v>0</v>
          </cell>
          <cell r="EY49">
            <v>0</v>
          </cell>
          <cell r="EZ49">
            <v>0</v>
          </cell>
          <cell r="FA49">
            <v>0</v>
          </cell>
          <cell r="FB49">
            <v>0</v>
          </cell>
          <cell r="FC49">
            <v>0</v>
          </cell>
          <cell r="FD49">
            <v>0</v>
          </cell>
          <cell r="FE49">
            <v>0</v>
          </cell>
          <cell r="FF49">
            <v>0</v>
          </cell>
          <cell r="FG49">
            <v>0</v>
          </cell>
          <cell r="FH49">
            <v>0</v>
          </cell>
          <cell r="FI49">
            <v>0</v>
          </cell>
          <cell r="FJ49">
            <v>0</v>
          </cell>
          <cell r="FK49">
            <v>0</v>
          </cell>
          <cell r="FL49">
            <v>0</v>
          </cell>
          <cell r="FM49">
            <v>0</v>
          </cell>
          <cell r="FN49">
            <v>0</v>
          </cell>
          <cell r="FO49">
            <v>0</v>
          </cell>
          <cell r="FP49">
            <v>0</v>
          </cell>
          <cell r="FQ49">
            <v>0</v>
          </cell>
          <cell r="FR49">
            <v>0</v>
          </cell>
          <cell r="FS49">
            <v>0</v>
          </cell>
          <cell r="FT49">
            <v>0</v>
          </cell>
          <cell r="FU49">
            <v>0</v>
          </cell>
          <cell r="FV49">
            <v>0</v>
          </cell>
          <cell r="FW49">
            <v>0</v>
          </cell>
          <cell r="FX49">
            <v>0</v>
          </cell>
          <cell r="FY49">
            <v>0</v>
          </cell>
          <cell r="FZ49">
            <v>0</v>
          </cell>
          <cell r="GA49">
            <v>0</v>
          </cell>
          <cell r="GB49">
            <v>0</v>
          </cell>
          <cell r="GC49">
            <v>0</v>
          </cell>
          <cell r="GD49">
            <v>0</v>
          </cell>
          <cell r="GE49">
            <v>0</v>
          </cell>
          <cell r="GF49">
            <v>0</v>
          </cell>
          <cell r="GG49">
            <v>0</v>
          </cell>
          <cell r="GH49">
            <v>0</v>
          </cell>
          <cell r="GI49">
            <v>0</v>
          </cell>
          <cell r="GJ49">
            <v>0</v>
          </cell>
          <cell r="GK49">
            <v>0</v>
          </cell>
          <cell r="GL49">
            <v>0</v>
          </cell>
          <cell r="GM49">
            <v>0</v>
          </cell>
          <cell r="GN49">
            <v>0</v>
          </cell>
          <cell r="GO49">
            <v>0</v>
          </cell>
          <cell r="GP49">
            <v>0</v>
          </cell>
          <cell r="GQ49">
            <v>0</v>
          </cell>
          <cell r="GR49">
            <v>0</v>
          </cell>
          <cell r="GS49">
            <v>0</v>
          </cell>
          <cell r="GT49">
            <v>0</v>
          </cell>
          <cell r="GU49">
            <v>0</v>
          </cell>
          <cell r="GV49">
            <v>0</v>
          </cell>
          <cell r="GW49">
            <v>0</v>
          </cell>
          <cell r="GX49">
            <v>0</v>
          </cell>
          <cell r="GY49">
            <v>0</v>
          </cell>
          <cell r="GZ49">
            <v>0</v>
          </cell>
          <cell r="HA49">
            <v>0</v>
          </cell>
          <cell r="HB49">
            <v>0</v>
          </cell>
          <cell r="HC49">
            <v>0</v>
          </cell>
          <cell r="HD49">
            <v>0</v>
          </cell>
          <cell r="HE49">
            <v>0</v>
          </cell>
          <cell r="HF49">
            <v>0</v>
          </cell>
          <cell r="HG49">
            <v>0</v>
          </cell>
          <cell r="HH49">
            <v>0</v>
          </cell>
          <cell r="HI49">
            <v>0</v>
          </cell>
          <cell r="HJ49">
            <v>0</v>
          </cell>
          <cell r="HK49">
            <v>0</v>
          </cell>
          <cell r="HL49">
            <v>0</v>
          </cell>
          <cell r="HM49">
            <v>0</v>
          </cell>
          <cell r="HN49">
            <v>0</v>
          </cell>
          <cell r="HO49">
            <v>0</v>
          </cell>
          <cell r="HP49">
            <v>0</v>
          </cell>
          <cell r="HQ49">
            <v>0</v>
          </cell>
          <cell r="HR49">
            <v>0</v>
          </cell>
          <cell r="HS49">
            <v>0</v>
          </cell>
          <cell r="HT49">
            <v>0</v>
          </cell>
          <cell r="HU49">
            <v>0</v>
          </cell>
          <cell r="HV49">
            <v>0</v>
          </cell>
          <cell r="HW49">
            <v>0</v>
          </cell>
          <cell r="HX49">
            <v>0</v>
          </cell>
          <cell r="HY49">
            <v>0</v>
          </cell>
          <cell r="HZ49">
            <v>0</v>
          </cell>
          <cell r="IA49">
            <v>0</v>
          </cell>
          <cell r="IB49">
            <v>0</v>
          </cell>
          <cell r="IC49">
            <v>0</v>
          </cell>
          <cell r="ID49">
            <v>0</v>
          </cell>
          <cell r="IE49">
            <v>0</v>
          </cell>
          <cell r="IF49">
            <v>0</v>
          </cell>
          <cell r="IG49">
            <v>0</v>
          </cell>
          <cell r="IH49">
            <v>0</v>
          </cell>
          <cell r="II49">
            <v>0</v>
          </cell>
          <cell r="IJ49">
            <v>0</v>
          </cell>
          <cell r="IK49">
            <v>0</v>
          </cell>
          <cell r="IL49">
            <v>0</v>
          </cell>
          <cell r="IM49">
            <v>0</v>
          </cell>
          <cell r="IN49">
            <v>0</v>
          </cell>
          <cell r="IO49">
            <v>0</v>
          </cell>
          <cell r="IP49">
            <v>0</v>
          </cell>
          <cell r="IQ49">
            <v>0</v>
          </cell>
          <cell r="IR49">
            <v>0</v>
          </cell>
          <cell r="IS49">
            <v>0</v>
          </cell>
          <cell r="IT49">
            <v>0</v>
          </cell>
          <cell r="IU49">
            <v>0</v>
          </cell>
          <cell r="IV49">
            <v>0</v>
          </cell>
          <cell r="IW49">
            <v>0</v>
          </cell>
          <cell r="IX49">
            <v>0</v>
          </cell>
          <cell r="IY49">
            <v>0</v>
          </cell>
          <cell r="IZ49">
            <v>0</v>
          </cell>
          <cell r="JA49">
            <v>0</v>
          </cell>
          <cell r="JB49">
            <v>0</v>
          </cell>
          <cell r="JC49">
            <v>0</v>
          </cell>
          <cell r="JD49">
            <v>0</v>
          </cell>
          <cell r="JE49">
            <v>0</v>
          </cell>
          <cell r="JF49">
            <v>0</v>
          </cell>
          <cell r="JG49">
            <v>0</v>
          </cell>
          <cell r="JH49">
            <v>0</v>
          </cell>
          <cell r="JI49">
            <v>0</v>
          </cell>
          <cell r="JJ49">
            <v>0</v>
          </cell>
          <cell r="JK49">
            <v>0</v>
          </cell>
          <cell r="JL49">
            <v>0</v>
          </cell>
          <cell r="JM49">
            <v>0</v>
          </cell>
          <cell r="JN49">
            <v>0</v>
          </cell>
          <cell r="JO49">
            <v>0</v>
          </cell>
          <cell r="JP49">
            <v>0</v>
          </cell>
          <cell r="JQ49">
            <v>0</v>
          </cell>
          <cell r="JR49">
            <v>0</v>
          </cell>
          <cell r="JS49">
            <v>0</v>
          </cell>
          <cell r="JT49">
            <v>0</v>
          </cell>
          <cell r="JU49">
            <v>0</v>
          </cell>
          <cell r="JV49">
            <v>0</v>
          </cell>
          <cell r="JW49">
            <v>0</v>
          </cell>
          <cell r="JX49">
            <v>0</v>
          </cell>
          <cell r="JY49">
            <v>0</v>
          </cell>
          <cell r="JZ49">
            <v>0</v>
          </cell>
          <cell r="KA49">
            <v>0</v>
          </cell>
          <cell r="KB49">
            <v>0</v>
          </cell>
          <cell r="KC49">
            <v>0</v>
          </cell>
          <cell r="KD49">
            <v>0</v>
          </cell>
          <cell r="KE49">
            <v>0</v>
          </cell>
          <cell r="KF49">
            <v>0</v>
          </cell>
          <cell r="KG49">
            <v>0</v>
          </cell>
          <cell r="KH49">
            <v>0</v>
          </cell>
          <cell r="KI49">
            <v>0</v>
          </cell>
          <cell r="KJ49">
            <v>0</v>
          </cell>
          <cell r="KK49">
            <v>0</v>
          </cell>
          <cell r="KL49">
            <v>0</v>
          </cell>
          <cell r="KM49">
            <v>0</v>
          </cell>
          <cell r="KN49">
            <v>0</v>
          </cell>
          <cell r="KO49">
            <v>0</v>
          </cell>
          <cell r="KP49">
            <v>0</v>
          </cell>
          <cell r="KQ49">
            <v>0</v>
          </cell>
          <cell r="KR49">
            <v>0</v>
          </cell>
          <cell r="KS49">
            <v>0</v>
          </cell>
          <cell r="KT49">
            <v>0</v>
          </cell>
          <cell r="KU49">
            <v>0</v>
          </cell>
          <cell r="KV49">
            <v>0</v>
          </cell>
          <cell r="KW49">
            <v>0</v>
          </cell>
          <cell r="KX49">
            <v>0</v>
          </cell>
          <cell r="KY49">
            <v>0</v>
          </cell>
          <cell r="KZ49">
            <v>0</v>
          </cell>
          <cell r="LA49">
            <v>0</v>
          </cell>
          <cell r="LB49">
            <v>0</v>
          </cell>
          <cell r="LC49">
            <v>0</v>
          </cell>
          <cell r="LD49">
            <v>0</v>
          </cell>
          <cell r="LE49">
            <v>0</v>
          </cell>
          <cell r="LF49">
            <v>0</v>
          </cell>
          <cell r="LG49">
            <v>0</v>
          </cell>
          <cell r="LH49">
            <v>0</v>
          </cell>
          <cell r="LI49">
            <v>0</v>
          </cell>
          <cell r="LJ49">
            <v>0</v>
          </cell>
          <cell r="LK49">
            <v>0</v>
          </cell>
          <cell r="LL49">
            <v>0</v>
          </cell>
          <cell r="LM49">
            <v>0</v>
          </cell>
          <cell r="LN49">
            <v>0</v>
          </cell>
          <cell r="LO49">
            <v>0</v>
          </cell>
          <cell r="LP49">
            <v>0</v>
          </cell>
          <cell r="LQ49">
            <v>0</v>
          </cell>
          <cell r="LR49">
            <v>0</v>
          </cell>
          <cell r="LS49">
            <v>0</v>
          </cell>
          <cell r="LT49">
            <v>0</v>
          </cell>
          <cell r="LU49">
            <v>0</v>
          </cell>
          <cell r="LV49">
            <v>0</v>
          </cell>
          <cell r="LW49">
            <v>0</v>
          </cell>
          <cell r="LX49">
            <v>0</v>
          </cell>
          <cell r="LY49">
            <v>0</v>
          </cell>
          <cell r="LZ49">
            <v>0</v>
          </cell>
          <cell r="MA49">
            <v>0</v>
          </cell>
          <cell r="MB49">
            <v>0</v>
          </cell>
          <cell r="MC49">
            <v>0</v>
          </cell>
          <cell r="MD49">
            <v>0</v>
          </cell>
          <cell r="ME49">
            <v>0</v>
          </cell>
          <cell r="MF49">
            <v>0</v>
          </cell>
          <cell r="MG49">
            <v>0</v>
          </cell>
          <cell r="MH49">
            <v>0</v>
          </cell>
          <cell r="MI49">
            <v>0</v>
          </cell>
          <cell r="MJ49">
            <v>0</v>
          </cell>
          <cell r="MK49">
            <v>0</v>
          </cell>
          <cell r="ML49">
            <v>0</v>
          </cell>
          <cell r="MM49">
            <v>0</v>
          </cell>
          <cell r="MN49">
            <v>0</v>
          </cell>
          <cell r="MO49">
            <v>0</v>
          </cell>
          <cell r="MP49">
            <v>0</v>
          </cell>
          <cell r="MQ49">
            <v>0</v>
          </cell>
          <cell r="MR49">
            <v>0</v>
          </cell>
          <cell r="MS49">
            <v>0</v>
          </cell>
          <cell r="MT49">
            <v>0</v>
          </cell>
          <cell r="MU49">
            <v>0</v>
          </cell>
          <cell r="MV49">
            <v>0</v>
          </cell>
          <cell r="MW49">
            <v>0</v>
          </cell>
          <cell r="MX49">
            <v>0</v>
          </cell>
          <cell r="MY49">
            <v>0</v>
          </cell>
          <cell r="MZ49">
            <v>0</v>
          </cell>
          <cell r="NA49">
            <v>0</v>
          </cell>
          <cell r="NB49">
            <v>0</v>
          </cell>
          <cell r="NC49">
            <v>0</v>
          </cell>
          <cell r="ND49">
            <v>0</v>
          </cell>
          <cell r="NE49">
            <v>0</v>
          </cell>
          <cell r="NF49">
            <v>0</v>
          </cell>
          <cell r="NG49">
            <v>0</v>
          </cell>
          <cell r="NH49">
            <v>0</v>
          </cell>
          <cell r="NI49">
            <v>0</v>
          </cell>
          <cell r="NJ49">
            <v>0</v>
          </cell>
          <cell r="NK49">
            <v>0</v>
          </cell>
          <cell r="NL49">
            <v>0</v>
          </cell>
          <cell r="NM49">
            <v>0</v>
          </cell>
          <cell r="NN49">
            <v>0</v>
          </cell>
          <cell r="NO49">
            <v>0</v>
          </cell>
          <cell r="NP49">
            <v>0</v>
          </cell>
          <cell r="NQ49">
            <v>0</v>
          </cell>
          <cell r="NR49">
            <v>0</v>
          </cell>
          <cell r="NS49">
            <v>0</v>
          </cell>
          <cell r="NT49">
            <v>0</v>
          </cell>
          <cell r="NU49">
            <v>0</v>
          </cell>
          <cell r="NV49">
            <v>0</v>
          </cell>
          <cell r="NW49">
            <v>0</v>
          </cell>
          <cell r="NX49">
            <v>0</v>
          </cell>
          <cell r="NY49">
            <v>0</v>
          </cell>
          <cell r="NZ49">
            <v>0</v>
          </cell>
          <cell r="OA49">
            <v>0</v>
          </cell>
          <cell r="OB49">
            <v>0</v>
          </cell>
          <cell r="OC49">
            <v>0</v>
          </cell>
          <cell r="OD49">
            <v>0</v>
          </cell>
          <cell r="OE49">
            <v>0</v>
          </cell>
          <cell r="OF49">
            <v>0</v>
          </cell>
          <cell r="OG49">
            <v>0</v>
          </cell>
          <cell r="OH49">
            <v>0</v>
          </cell>
          <cell r="OI49">
            <v>0</v>
          </cell>
          <cell r="OJ49">
            <v>0</v>
          </cell>
          <cell r="OK49">
            <v>0</v>
          </cell>
          <cell r="OL49">
            <v>0</v>
          </cell>
          <cell r="OM49">
            <v>0</v>
          </cell>
          <cell r="ON49">
            <v>0</v>
          </cell>
          <cell r="OO49">
            <v>0</v>
          </cell>
          <cell r="OP49">
            <v>0</v>
          </cell>
          <cell r="OQ49">
            <v>0</v>
          </cell>
          <cell r="OR49">
            <v>0</v>
          </cell>
          <cell r="OS49">
            <v>0</v>
          </cell>
          <cell r="OT49">
            <v>0</v>
          </cell>
          <cell r="OU49">
            <v>0</v>
          </cell>
          <cell r="OV49">
            <v>0</v>
          </cell>
          <cell r="OW49">
            <v>0</v>
          </cell>
          <cell r="OX49">
            <v>0</v>
          </cell>
          <cell r="OY49">
            <v>0</v>
          </cell>
          <cell r="OZ49">
            <v>0</v>
          </cell>
          <cell r="PA49">
            <v>0</v>
          </cell>
          <cell r="PB49">
            <v>0</v>
          </cell>
          <cell r="PC49">
            <v>0</v>
          </cell>
          <cell r="PD49">
            <v>0</v>
          </cell>
          <cell r="PE49">
            <v>0</v>
          </cell>
          <cell r="PF49">
            <v>0</v>
          </cell>
          <cell r="PG49">
            <v>0</v>
          </cell>
          <cell r="PH49">
            <v>0</v>
          </cell>
          <cell r="PI49">
            <v>0</v>
          </cell>
          <cell r="PJ49">
            <v>0</v>
          </cell>
          <cell r="PK49">
            <v>0</v>
          </cell>
          <cell r="PL49">
            <v>0</v>
          </cell>
          <cell r="PM49">
            <v>0</v>
          </cell>
          <cell r="PN49">
            <v>0</v>
          </cell>
          <cell r="PO49">
            <v>0</v>
          </cell>
          <cell r="PP49">
            <v>0</v>
          </cell>
          <cell r="PQ49">
            <v>0</v>
          </cell>
          <cell r="PR49">
            <v>0</v>
          </cell>
          <cell r="PS49">
            <v>0</v>
          </cell>
        </row>
        <row r="50"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  <cell r="AF50">
            <v>0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K50">
            <v>0</v>
          </cell>
          <cell r="AL50">
            <v>0</v>
          </cell>
          <cell r="AM50">
            <v>0</v>
          </cell>
          <cell r="AN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  <cell r="BC50">
            <v>0</v>
          </cell>
          <cell r="BD50">
            <v>0</v>
          </cell>
          <cell r="BE50">
            <v>0</v>
          </cell>
          <cell r="BF50">
            <v>0</v>
          </cell>
          <cell r="BG50">
            <v>0</v>
          </cell>
          <cell r="BH50">
            <v>0</v>
          </cell>
          <cell r="BI50">
            <v>0</v>
          </cell>
          <cell r="BJ50">
            <v>0</v>
          </cell>
          <cell r="BK50">
            <v>0</v>
          </cell>
          <cell r="BL50">
            <v>0</v>
          </cell>
          <cell r="BM50">
            <v>0</v>
          </cell>
          <cell r="BN50">
            <v>0</v>
          </cell>
          <cell r="BO50">
            <v>0</v>
          </cell>
          <cell r="BP50">
            <v>0</v>
          </cell>
          <cell r="BQ50">
            <v>0</v>
          </cell>
          <cell r="BR50">
            <v>0</v>
          </cell>
          <cell r="BS50">
            <v>0</v>
          </cell>
          <cell r="BT50">
            <v>0</v>
          </cell>
          <cell r="BU50">
            <v>0</v>
          </cell>
          <cell r="BV50">
            <v>0</v>
          </cell>
          <cell r="BW50">
            <v>0</v>
          </cell>
          <cell r="BX50">
            <v>0</v>
          </cell>
          <cell r="BY50">
            <v>0</v>
          </cell>
          <cell r="BZ50">
            <v>0</v>
          </cell>
          <cell r="CA50">
            <v>0</v>
          </cell>
          <cell r="CB50">
            <v>0</v>
          </cell>
          <cell r="CC50">
            <v>0</v>
          </cell>
          <cell r="CD50">
            <v>0</v>
          </cell>
          <cell r="CE50">
            <v>0</v>
          </cell>
          <cell r="CF50">
            <v>0</v>
          </cell>
          <cell r="CG50">
            <v>0</v>
          </cell>
          <cell r="CH50">
            <v>0</v>
          </cell>
          <cell r="CI50">
            <v>0</v>
          </cell>
          <cell r="CJ50">
            <v>0</v>
          </cell>
          <cell r="CK50">
            <v>0</v>
          </cell>
          <cell r="CL50">
            <v>0</v>
          </cell>
          <cell r="CM50">
            <v>0</v>
          </cell>
          <cell r="CN50">
            <v>0</v>
          </cell>
          <cell r="CO50">
            <v>0</v>
          </cell>
          <cell r="CP50">
            <v>0</v>
          </cell>
          <cell r="CQ50">
            <v>0</v>
          </cell>
          <cell r="CR50">
            <v>0</v>
          </cell>
          <cell r="CS50">
            <v>0</v>
          </cell>
          <cell r="CT50">
            <v>0</v>
          </cell>
          <cell r="CU50">
            <v>0</v>
          </cell>
          <cell r="CV50">
            <v>0</v>
          </cell>
          <cell r="CW50">
            <v>0</v>
          </cell>
          <cell r="CX50">
            <v>0</v>
          </cell>
          <cell r="CY50">
            <v>0</v>
          </cell>
          <cell r="CZ50">
            <v>0</v>
          </cell>
          <cell r="DA50">
            <v>0</v>
          </cell>
          <cell r="DB50">
            <v>0</v>
          </cell>
          <cell r="DC50">
            <v>0</v>
          </cell>
          <cell r="DD50">
            <v>0</v>
          </cell>
          <cell r="DE50">
            <v>0</v>
          </cell>
          <cell r="DF50">
            <v>0</v>
          </cell>
          <cell r="DG50">
            <v>0</v>
          </cell>
          <cell r="DH50">
            <v>0</v>
          </cell>
          <cell r="DI50">
            <v>0</v>
          </cell>
          <cell r="DJ50">
            <v>0</v>
          </cell>
          <cell r="DK50">
            <v>0</v>
          </cell>
          <cell r="DL50">
            <v>0</v>
          </cell>
          <cell r="DM50">
            <v>0</v>
          </cell>
          <cell r="DN50">
            <v>0</v>
          </cell>
          <cell r="DO50">
            <v>0</v>
          </cell>
          <cell r="DP50">
            <v>0</v>
          </cell>
          <cell r="DQ50">
            <v>0</v>
          </cell>
          <cell r="DR50">
            <v>0</v>
          </cell>
          <cell r="DS50">
            <v>0</v>
          </cell>
          <cell r="DT50">
            <v>0</v>
          </cell>
          <cell r="DU50">
            <v>0</v>
          </cell>
          <cell r="DV50">
            <v>0</v>
          </cell>
          <cell r="DW50">
            <v>0</v>
          </cell>
          <cell r="DX50">
            <v>0</v>
          </cell>
          <cell r="DY50">
            <v>0</v>
          </cell>
          <cell r="DZ50">
            <v>0</v>
          </cell>
          <cell r="EA50">
            <v>0</v>
          </cell>
          <cell r="EB50">
            <v>0</v>
          </cell>
          <cell r="EC50">
            <v>0</v>
          </cell>
          <cell r="ED50">
            <v>0</v>
          </cell>
          <cell r="EE50">
            <v>0</v>
          </cell>
          <cell r="EF50">
            <v>0</v>
          </cell>
          <cell r="EG50">
            <v>0</v>
          </cell>
          <cell r="EH50">
            <v>0</v>
          </cell>
          <cell r="EI50">
            <v>0</v>
          </cell>
          <cell r="EJ50">
            <v>0</v>
          </cell>
          <cell r="EK50">
            <v>0</v>
          </cell>
          <cell r="EL50">
            <v>0</v>
          </cell>
          <cell r="EM50">
            <v>0</v>
          </cell>
          <cell r="EN50">
            <v>0</v>
          </cell>
          <cell r="EO50">
            <v>0</v>
          </cell>
          <cell r="EP50">
            <v>0</v>
          </cell>
          <cell r="EQ50">
            <v>0</v>
          </cell>
          <cell r="ER50">
            <v>0</v>
          </cell>
          <cell r="ES50">
            <v>0</v>
          </cell>
          <cell r="ET50">
            <v>0</v>
          </cell>
          <cell r="EU50">
            <v>0</v>
          </cell>
          <cell r="EV50">
            <v>0</v>
          </cell>
          <cell r="EW50">
            <v>0</v>
          </cell>
          <cell r="EX50">
            <v>0</v>
          </cell>
          <cell r="EY50">
            <v>0</v>
          </cell>
          <cell r="EZ50">
            <v>0</v>
          </cell>
          <cell r="FA50">
            <v>0</v>
          </cell>
          <cell r="FB50">
            <v>0</v>
          </cell>
          <cell r="FC50">
            <v>0</v>
          </cell>
          <cell r="FD50">
            <v>0</v>
          </cell>
          <cell r="FE50">
            <v>0</v>
          </cell>
          <cell r="FF50">
            <v>0</v>
          </cell>
          <cell r="FG50">
            <v>0</v>
          </cell>
          <cell r="FH50">
            <v>0</v>
          </cell>
          <cell r="FI50">
            <v>0</v>
          </cell>
          <cell r="FJ50">
            <v>0</v>
          </cell>
          <cell r="FK50">
            <v>0</v>
          </cell>
          <cell r="FL50">
            <v>0</v>
          </cell>
          <cell r="FM50">
            <v>0</v>
          </cell>
          <cell r="FN50">
            <v>0</v>
          </cell>
          <cell r="FO50">
            <v>0</v>
          </cell>
          <cell r="FP50">
            <v>0</v>
          </cell>
          <cell r="FQ50">
            <v>0</v>
          </cell>
          <cell r="FR50">
            <v>0</v>
          </cell>
          <cell r="FS50">
            <v>0</v>
          </cell>
          <cell r="FT50">
            <v>0</v>
          </cell>
          <cell r="FU50">
            <v>0</v>
          </cell>
          <cell r="FV50">
            <v>0</v>
          </cell>
          <cell r="FW50">
            <v>0</v>
          </cell>
          <cell r="FX50">
            <v>0</v>
          </cell>
          <cell r="FY50">
            <v>0</v>
          </cell>
          <cell r="FZ50">
            <v>0</v>
          </cell>
          <cell r="GA50">
            <v>0</v>
          </cell>
          <cell r="GB50">
            <v>0</v>
          </cell>
          <cell r="GC50">
            <v>0</v>
          </cell>
          <cell r="GD50">
            <v>0</v>
          </cell>
          <cell r="GE50">
            <v>0</v>
          </cell>
          <cell r="GF50">
            <v>0</v>
          </cell>
          <cell r="GG50">
            <v>0</v>
          </cell>
          <cell r="GH50">
            <v>0</v>
          </cell>
          <cell r="GI50">
            <v>0</v>
          </cell>
          <cell r="GJ50">
            <v>0</v>
          </cell>
          <cell r="GK50">
            <v>0</v>
          </cell>
          <cell r="GL50">
            <v>0</v>
          </cell>
          <cell r="GM50">
            <v>0</v>
          </cell>
          <cell r="GN50">
            <v>0</v>
          </cell>
          <cell r="GO50">
            <v>0</v>
          </cell>
          <cell r="GP50">
            <v>0</v>
          </cell>
          <cell r="GQ50">
            <v>0</v>
          </cell>
          <cell r="GR50">
            <v>0</v>
          </cell>
          <cell r="GS50">
            <v>0</v>
          </cell>
          <cell r="GT50">
            <v>0</v>
          </cell>
          <cell r="GU50">
            <v>0</v>
          </cell>
          <cell r="GV50">
            <v>0</v>
          </cell>
          <cell r="GW50">
            <v>0</v>
          </cell>
          <cell r="GX50">
            <v>0</v>
          </cell>
          <cell r="GY50">
            <v>0</v>
          </cell>
          <cell r="GZ50">
            <v>0</v>
          </cell>
          <cell r="HA50">
            <v>0</v>
          </cell>
          <cell r="HB50">
            <v>0</v>
          </cell>
          <cell r="HC50">
            <v>0</v>
          </cell>
          <cell r="HD50">
            <v>0</v>
          </cell>
          <cell r="HE50">
            <v>0</v>
          </cell>
          <cell r="HF50">
            <v>0</v>
          </cell>
          <cell r="HG50">
            <v>0</v>
          </cell>
          <cell r="HH50">
            <v>0</v>
          </cell>
          <cell r="HI50">
            <v>0</v>
          </cell>
          <cell r="HJ50">
            <v>0</v>
          </cell>
          <cell r="HK50">
            <v>0</v>
          </cell>
          <cell r="HL50">
            <v>0</v>
          </cell>
          <cell r="HM50">
            <v>0</v>
          </cell>
          <cell r="HN50">
            <v>0</v>
          </cell>
          <cell r="HO50">
            <v>0</v>
          </cell>
          <cell r="HP50">
            <v>0</v>
          </cell>
          <cell r="HQ50">
            <v>0</v>
          </cell>
          <cell r="HR50">
            <v>0</v>
          </cell>
          <cell r="HS50">
            <v>0</v>
          </cell>
          <cell r="HT50">
            <v>0</v>
          </cell>
          <cell r="HU50">
            <v>0</v>
          </cell>
          <cell r="HV50">
            <v>0</v>
          </cell>
          <cell r="HW50">
            <v>0</v>
          </cell>
          <cell r="HX50">
            <v>0</v>
          </cell>
          <cell r="HY50">
            <v>0</v>
          </cell>
          <cell r="HZ50">
            <v>0</v>
          </cell>
          <cell r="IA50">
            <v>0</v>
          </cell>
          <cell r="IB50">
            <v>0</v>
          </cell>
          <cell r="IC50">
            <v>0</v>
          </cell>
          <cell r="ID50">
            <v>0</v>
          </cell>
          <cell r="IE50">
            <v>0</v>
          </cell>
          <cell r="IF50">
            <v>0</v>
          </cell>
          <cell r="IG50">
            <v>0</v>
          </cell>
          <cell r="IH50">
            <v>0</v>
          </cell>
          <cell r="II50">
            <v>0</v>
          </cell>
          <cell r="IJ50">
            <v>0</v>
          </cell>
          <cell r="IK50">
            <v>0</v>
          </cell>
          <cell r="IL50">
            <v>0</v>
          </cell>
          <cell r="IM50">
            <v>0</v>
          </cell>
          <cell r="IN50">
            <v>0</v>
          </cell>
          <cell r="IO50">
            <v>0</v>
          </cell>
          <cell r="IP50">
            <v>0</v>
          </cell>
          <cell r="IQ50">
            <v>0</v>
          </cell>
          <cell r="IR50">
            <v>0</v>
          </cell>
          <cell r="IS50">
            <v>0</v>
          </cell>
          <cell r="IT50">
            <v>0</v>
          </cell>
          <cell r="IU50">
            <v>0</v>
          </cell>
          <cell r="IV50">
            <v>0</v>
          </cell>
          <cell r="IW50">
            <v>0</v>
          </cell>
          <cell r="IX50">
            <v>0</v>
          </cell>
          <cell r="IY50">
            <v>0</v>
          </cell>
          <cell r="IZ50">
            <v>0</v>
          </cell>
          <cell r="JA50">
            <v>0</v>
          </cell>
          <cell r="JB50">
            <v>0</v>
          </cell>
          <cell r="JC50">
            <v>0</v>
          </cell>
          <cell r="JD50">
            <v>0</v>
          </cell>
          <cell r="JE50">
            <v>0</v>
          </cell>
          <cell r="JF50">
            <v>0</v>
          </cell>
          <cell r="JG50">
            <v>0</v>
          </cell>
          <cell r="JH50">
            <v>0</v>
          </cell>
          <cell r="JI50">
            <v>0</v>
          </cell>
          <cell r="JJ50">
            <v>0</v>
          </cell>
          <cell r="JK50">
            <v>0</v>
          </cell>
          <cell r="JL50">
            <v>0</v>
          </cell>
          <cell r="JM50">
            <v>0</v>
          </cell>
          <cell r="JN50">
            <v>0</v>
          </cell>
          <cell r="JO50">
            <v>0</v>
          </cell>
          <cell r="JP50">
            <v>0</v>
          </cell>
          <cell r="JQ50">
            <v>0</v>
          </cell>
          <cell r="JR50">
            <v>0</v>
          </cell>
          <cell r="JS50">
            <v>0</v>
          </cell>
          <cell r="JT50">
            <v>0</v>
          </cell>
          <cell r="JU50">
            <v>0</v>
          </cell>
          <cell r="JV50">
            <v>0</v>
          </cell>
          <cell r="JW50">
            <v>0</v>
          </cell>
          <cell r="JX50">
            <v>0</v>
          </cell>
          <cell r="JY50">
            <v>0</v>
          </cell>
          <cell r="JZ50">
            <v>0</v>
          </cell>
          <cell r="KA50">
            <v>0</v>
          </cell>
          <cell r="KB50">
            <v>0</v>
          </cell>
          <cell r="KC50">
            <v>0</v>
          </cell>
          <cell r="KD50">
            <v>0</v>
          </cell>
          <cell r="KE50">
            <v>0</v>
          </cell>
          <cell r="KF50">
            <v>0</v>
          </cell>
          <cell r="KG50">
            <v>0</v>
          </cell>
          <cell r="KH50">
            <v>0</v>
          </cell>
          <cell r="KI50">
            <v>0</v>
          </cell>
          <cell r="KJ50">
            <v>0</v>
          </cell>
          <cell r="KK50">
            <v>0</v>
          </cell>
          <cell r="KL50">
            <v>0</v>
          </cell>
          <cell r="KM50">
            <v>0</v>
          </cell>
          <cell r="KN50">
            <v>0</v>
          </cell>
          <cell r="KO50">
            <v>0</v>
          </cell>
          <cell r="KP50">
            <v>0</v>
          </cell>
          <cell r="KQ50">
            <v>0</v>
          </cell>
          <cell r="KR50">
            <v>0</v>
          </cell>
          <cell r="KS50">
            <v>0</v>
          </cell>
          <cell r="KT50">
            <v>0</v>
          </cell>
          <cell r="KU50">
            <v>0</v>
          </cell>
          <cell r="KV50">
            <v>0</v>
          </cell>
          <cell r="KW50">
            <v>0</v>
          </cell>
          <cell r="KX50">
            <v>0</v>
          </cell>
          <cell r="KY50">
            <v>0</v>
          </cell>
          <cell r="KZ50">
            <v>0</v>
          </cell>
          <cell r="LA50">
            <v>0</v>
          </cell>
          <cell r="LB50">
            <v>0</v>
          </cell>
          <cell r="LC50">
            <v>0</v>
          </cell>
          <cell r="LD50">
            <v>0</v>
          </cell>
          <cell r="LE50">
            <v>0</v>
          </cell>
          <cell r="LF50">
            <v>0</v>
          </cell>
          <cell r="LG50">
            <v>0</v>
          </cell>
          <cell r="LH50">
            <v>0</v>
          </cell>
          <cell r="LI50">
            <v>0</v>
          </cell>
          <cell r="LJ50">
            <v>0</v>
          </cell>
          <cell r="LK50">
            <v>0</v>
          </cell>
          <cell r="LL50">
            <v>0</v>
          </cell>
          <cell r="LM50">
            <v>0</v>
          </cell>
          <cell r="LN50">
            <v>0</v>
          </cell>
          <cell r="LO50">
            <v>0</v>
          </cell>
          <cell r="LP50">
            <v>0</v>
          </cell>
          <cell r="LQ50">
            <v>0</v>
          </cell>
          <cell r="LR50">
            <v>0</v>
          </cell>
          <cell r="LS50">
            <v>0</v>
          </cell>
          <cell r="LT50">
            <v>0</v>
          </cell>
          <cell r="LU50">
            <v>0</v>
          </cell>
          <cell r="LV50">
            <v>0</v>
          </cell>
          <cell r="LW50">
            <v>0</v>
          </cell>
          <cell r="LX50">
            <v>0</v>
          </cell>
          <cell r="LY50">
            <v>0</v>
          </cell>
          <cell r="LZ50">
            <v>0</v>
          </cell>
          <cell r="MA50">
            <v>0</v>
          </cell>
          <cell r="MB50">
            <v>0</v>
          </cell>
          <cell r="MC50">
            <v>0</v>
          </cell>
          <cell r="MD50">
            <v>0</v>
          </cell>
          <cell r="ME50">
            <v>0</v>
          </cell>
          <cell r="MF50">
            <v>0</v>
          </cell>
          <cell r="MG50">
            <v>0</v>
          </cell>
          <cell r="MH50">
            <v>0</v>
          </cell>
          <cell r="MI50">
            <v>0</v>
          </cell>
          <cell r="MJ50">
            <v>0</v>
          </cell>
          <cell r="MK50">
            <v>0</v>
          </cell>
          <cell r="ML50">
            <v>0</v>
          </cell>
          <cell r="MM50">
            <v>0</v>
          </cell>
          <cell r="MN50">
            <v>0</v>
          </cell>
          <cell r="MO50">
            <v>0</v>
          </cell>
          <cell r="MP50">
            <v>0</v>
          </cell>
          <cell r="MQ50">
            <v>0</v>
          </cell>
          <cell r="MR50">
            <v>0</v>
          </cell>
          <cell r="MS50">
            <v>0</v>
          </cell>
          <cell r="MT50">
            <v>0</v>
          </cell>
          <cell r="MU50">
            <v>0</v>
          </cell>
          <cell r="MV50">
            <v>0</v>
          </cell>
          <cell r="MW50">
            <v>0</v>
          </cell>
          <cell r="MX50">
            <v>0</v>
          </cell>
          <cell r="MY50">
            <v>0</v>
          </cell>
          <cell r="MZ50">
            <v>0</v>
          </cell>
          <cell r="NA50">
            <v>0</v>
          </cell>
          <cell r="NB50">
            <v>0</v>
          </cell>
          <cell r="NC50">
            <v>0</v>
          </cell>
          <cell r="ND50">
            <v>0</v>
          </cell>
          <cell r="NE50">
            <v>0</v>
          </cell>
          <cell r="NF50">
            <v>0</v>
          </cell>
          <cell r="NG50">
            <v>0</v>
          </cell>
          <cell r="NH50">
            <v>0</v>
          </cell>
          <cell r="NI50">
            <v>0</v>
          </cell>
          <cell r="NJ50">
            <v>0</v>
          </cell>
          <cell r="NK50">
            <v>0</v>
          </cell>
          <cell r="NL50">
            <v>0</v>
          </cell>
          <cell r="NM50">
            <v>0</v>
          </cell>
          <cell r="NN50">
            <v>0</v>
          </cell>
          <cell r="NO50">
            <v>0</v>
          </cell>
          <cell r="NP50">
            <v>0</v>
          </cell>
          <cell r="NQ50">
            <v>0</v>
          </cell>
          <cell r="NR50">
            <v>0</v>
          </cell>
          <cell r="NS50">
            <v>0</v>
          </cell>
          <cell r="NT50">
            <v>0</v>
          </cell>
          <cell r="NU50">
            <v>0</v>
          </cell>
          <cell r="NV50">
            <v>0</v>
          </cell>
          <cell r="NW50">
            <v>0</v>
          </cell>
          <cell r="NX50">
            <v>0</v>
          </cell>
          <cell r="NY50">
            <v>0</v>
          </cell>
          <cell r="NZ50">
            <v>0</v>
          </cell>
          <cell r="OA50">
            <v>0</v>
          </cell>
          <cell r="OB50">
            <v>0</v>
          </cell>
          <cell r="OC50">
            <v>0</v>
          </cell>
          <cell r="OD50">
            <v>0</v>
          </cell>
          <cell r="OE50">
            <v>0</v>
          </cell>
          <cell r="OF50">
            <v>0</v>
          </cell>
          <cell r="OG50">
            <v>0</v>
          </cell>
          <cell r="OH50">
            <v>0</v>
          </cell>
          <cell r="OI50">
            <v>0</v>
          </cell>
          <cell r="OJ50">
            <v>0</v>
          </cell>
          <cell r="OK50">
            <v>0</v>
          </cell>
          <cell r="OL50">
            <v>0</v>
          </cell>
          <cell r="OM50">
            <v>0</v>
          </cell>
          <cell r="ON50">
            <v>0</v>
          </cell>
          <cell r="OO50">
            <v>0</v>
          </cell>
          <cell r="OP50">
            <v>0</v>
          </cell>
          <cell r="OQ50">
            <v>0</v>
          </cell>
          <cell r="OR50">
            <v>0</v>
          </cell>
          <cell r="OS50">
            <v>0</v>
          </cell>
          <cell r="OT50">
            <v>0</v>
          </cell>
          <cell r="OU50">
            <v>0</v>
          </cell>
          <cell r="OV50">
            <v>0</v>
          </cell>
          <cell r="OW50">
            <v>0</v>
          </cell>
          <cell r="OX50">
            <v>0</v>
          </cell>
          <cell r="OY50">
            <v>0</v>
          </cell>
          <cell r="OZ50">
            <v>0</v>
          </cell>
          <cell r="PA50">
            <v>0</v>
          </cell>
          <cell r="PB50">
            <v>0</v>
          </cell>
          <cell r="PC50">
            <v>0</v>
          </cell>
          <cell r="PD50">
            <v>0</v>
          </cell>
          <cell r="PE50">
            <v>0</v>
          </cell>
          <cell r="PF50">
            <v>0</v>
          </cell>
          <cell r="PG50">
            <v>0</v>
          </cell>
          <cell r="PH50">
            <v>0</v>
          </cell>
          <cell r="PI50">
            <v>0</v>
          </cell>
          <cell r="PJ50">
            <v>0</v>
          </cell>
          <cell r="PK50">
            <v>0</v>
          </cell>
          <cell r="PL50">
            <v>0</v>
          </cell>
          <cell r="PM50">
            <v>0</v>
          </cell>
          <cell r="PN50">
            <v>0</v>
          </cell>
          <cell r="PO50">
            <v>0</v>
          </cell>
          <cell r="PP50">
            <v>0</v>
          </cell>
          <cell r="PQ50">
            <v>0</v>
          </cell>
          <cell r="PR50">
            <v>0</v>
          </cell>
          <cell r="PS50">
            <v>0</v>
          </cell>
        </row>
        <row r="51"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</v>
          </cell>
          <cell r="AK51">
            <v>0</v>
          </cell>
          <cell r="AL51">
            <v>0</v>
          </cell>
          <cell r="AM51">
            <v>0</v>
          </cell>
          <cell r="AN51">
            <v>0</v>
          </cell>
          <cell r="AO51">
            <v>0</v>
          </cell>
          <cell r="AP51">
            <v>0</v>
          </cell>
          <cell r="AQ51">
            <v>0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0</v>
          </cell>
          <cell r="AW51">
            <v>0</v>
          </cell>
          <cell r="AX51">
            <v>0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  <cell r="BC51">
            <v>0</v>
          </cell>
          <cell r="BD51">
            <v>0</v>
          </cell>
          <cell r="BE51">
            <v>0</v>
          </cell>
          <cell r="BF51">
            <v>0</v>
          </cell>
          <cell r="BG51">
            <v>0</v>
          </cell>
          <cell r="BH51">
            <v>0</v>
          </cell>
          <cell r="BI51">
            <v>0</v>
          </cell>
          <cell r="BJ51">
            <v>0</v>
          </cell>
          <cell r="BK51">
            <v>0</v>
          </cell>
          <cell r="BL51">
            <v>0</v>
          </cell>
          <cell r="BM51">
            <v>0</v>
          </cell>
          <cell r="BN51">
            <v>0</v>
          </cell>
          <cell r="BO51">
            <v>0</v>
          </cell>
          <cell r="BP51">
            <v>0</v>
          </cell>
          <cell r="BQ51">
            <v>0</v>
          </cell>
          <cell r="BR51">
            <v>0</v>
          </cell>
          <cell r="BS51">
            <v>0</v>
          </cell>
          <cell r="BT51">
            <v>0</v>
          </cell>
          <cell r="BU51">
            <v>0</v>
          </cell>
          <cell r="BV51">
            <v>0</v>
          </cell>
          <cell r="BW51">
            <v>0</v>
          </cell>
          <cell r="BX51">
            <v>0</v>
          </cell>
          <cell r="BY51">
            <v>0</v>
          </cell>
          <cell r="BZ51">
            <v>0</v>
          </cell>
          <cell r="CA51">
            <v>0</v>
          </cell>
          <cell r="CB51">
            <v>0</v>
          </cell>
          <cell r="CC51">
            <v>0</v>
          </cell>
          <cell r="CD51">
            <v>0</v>
          </cell>
          <cell r="CE51">
            <v>0</v>
          </cell>
          <cell r="CF51">
            <v>0</v>
          </cell>
          <cell r="CG51">
            <v>0</v>
          </cell>
          <cell r="CH51">
            <v>0</v>
          </cell>
          <cell r="CI51">
            <v>0</v>
          </cell>
          <cell r="CJ51">
            <v>0</v>
          </cell>
          <cell r="CK51">
            <v>0</v>
          </cell>
          <cell r="CL51">
            <v>0</v>
          </cell>
          <cell r="CM51">
            <v>0</v>
          </cell>
          <cell r="CN51">
            <v>0</v>
          </cell>
          <cell r="CO51">
            <v>0</v>
          </cell>
          <cell r="CP51">
            <v>0</v>
          </cell>
          <cell r="CQ51">
            <v>0</v>
          </cell>
          <cell r="CR51">
            <v>0</v>
          </cell>
          <cell r="CS51">
            <v>0</v>
          </cell>
          <cell r="CT51">
            <v>0</v>
          </cell>
          <cell r="CU51">
            <v>0</v>
          </cell>
          <cell r="CV51">
            <v>0</v>
          </cell>
          <cell r="CW51">
            <v>0</v>
          </cell>
          <cell r="CX51">
            <v>0</v>
          </cell>
          <cell r="CY51">
            <v>0</v>
          </cell>
          <cell r="CZ51">
            <v>0</v>
          </cell>
          <cell r="DA51">
            <v>0</v>
          </cell>
          <cell r="DB51">
            <v>0</v>
          </cell>
          <cell r="DC51">
            <v>0</v>
          </cell>
          <cell r="DD51">
            <v>0</v>
          </cell>
          <cell r="DE51">
            <v>0</v>
          </cell>
          <cell r="DF51">
            <v>0</v>
          </cell>
          <cell r="DG51">
            <v>0</v>
          </cell>
          <cell r="DH51">
            <v>0</v>
          </cell>
          <cell r="DI51">
            <v>0</v>
          </cell>
          <cell r="DJ51">
            <v>0</v>
          </cell>
          <cell r="DK51">
            <v>0</v>
          </cell>
          <cell r="DL51">
            <v>0</v>
          </cell>
          <cell r="DM51">
            <v>0</v>
          </cell>
          <cell r="DN51">
            <v>0</v>
          </cell>
          <cell r="DO51">
            <v>0</v>
          </cell>
          <cell r="DP51">
            <v>0</v>
          </cell>
          <cell r="DQ51">
            <v>0</v>
          </cell>
          <cell r="DR51">
            <v>0</v>
          </cell>
          <cell r="DS51">
            <v>0</v>
          </cell>
          <cell r="DT51">
            <v>0</v>
          </cell>
          <cell r="DU51">
            <v>0</v>
          </cell>
          <cell r="DV51">
            <v>0</v>
          </cell>
          <cell r="DW51">
            <v>0</v>
          </cell>
          <cell r="DX51">
            <v>0</v>
          </cell>
          <cell r="DY51">
            <v>0</v>
          </cell>
          <cell r="DZ51">
            <v>0</v>
          </cell>
          <cell r="EA51">
            <v>0</v>
          </cell>
          <cell r="EB51">
            <v>0</v>
          </cell>
          <cell r="EC51">
            <v>0</v>
          </cell>
          <cell r="ED51">
            <v>0</v>
          </cell>
          <cell r="EE51">
            <v>0</v>
          </cell>
          <cell r="EF51">
            <v>0</v>
          </cell>
          <cell r="EG51">
            <v>0</v>
          </cell>
          <cell r="EH51">
            <v>0</v>
          </cell>
          <cell r="EI51">
            <v>0</v>
          </cell>
          <cell r="EJ51">
            <v>0</v>
          </cell>
          <cell r="EK51">
            <v>0</v>
          </cell>
          <cell r="EL51">
            <v>0</v>
          </cell>
          <cell r="EM51">
            <v>0</v>
          </cell>
          <cell r="EN51">
            <v>0</v>
          </cell>
          <cell r="EO51">
            <v>0</v>
          </cell>
          <cell r="EP51">
            <v>0</v>
          </cell>
          <cell r="EQ51">
            <v>0</v>
          </cell>
          <cell r="ER51">
            <v>0</v>
          </cell>
          <cell r="ES51">
            <v>0</v>
          </cell>
          <cell r="ET51">
            <v>0</v>
          </cell>
          <cell r="EU51">
            <v>0</v>
          </cell>
          <cell r="EV51">
            <v>0</v>
          </cell>
          <cell r="EW51">
            <v>0</v>
          </cell>
          <cell r="EX51">
            <v>0</v>
          </cell>
          <cell r="EY51">
            <v>0</v>
          </cell>
          <cell r="EZ51">
            <v>0</v>
          </cell>
          <cell r="FA51">
            <v>0</v>
          </cell>
          <cell r="FB51">
            <v>0</v>
          </cell>
          <cell r="FC51">
            <v>0</v>
          </cell>
          <cell r="FD51">
            <v>0</v>
          </cell>
          <cell r="FE51">
            <v>0</v>
          </cell>
          <cell r="FF51">
            <v>0</v>
          </cell>
          <cell r="FG51">
            <v>0</v>
          </cell>
          <cell r="FH51">
            <v>0</v>
          </cell>
          <cell r="FI51">
            <v>0</v>
          </cell>
          <cell r="FJ51">
            <v>0</v>
          </cell>
          <cell r="FK51">
            <v>0</v>
          </cell>
          <cell r="FL51">
            <v>0</v>
          </cell>
          <cell r="FM51">
            <v>0</v>
          </cell>
          <cell r="FN51">
            <v>0</v>
          </cell>
          <cell r="FO51">
            <v>0</v>
          </cell>
          <cell r="FP51">
            <v>0</v>
          </cell>
          <cell r="FQ51">
            <v>0</v>
          </cell>
          <cell r="FR51">
            <v>0</v>
          </cell>
          <cell r="FS51">
            <v>0</v>
          </cell>
          <cell r="FT51">
            <v>0</v>
          </cell>
          <cell r="FU51">
            <v>0</v>
          </cell>
          <cell r="FV51">
            <v>0</v>
          </cell>
          <cell r="FW51">
            <v>0</v>
          </cell>
          <cell r="FX51">
            <v>0</v>
          </cell>
          <cell r="FY51">
            <v>0</v>
          </cell>
          <cell r="FZ51">
            <v>0</v>
          </cell>
          <cell r="GA51">
            <v>0</v>
          </cell>
          <cell r="GB51">
            <v>0</v>
          </cell>
          <cell r="GC51">
            <v>0</v>
          </cell>
          <cell r="GD51">
            <v>0</v>
          </cell>
          <cell r="GE51">
            <v>0</v>
          </cell>
          <cell r="GF51">
            <v>0</v>
          </cell>
          <cell r="GG51">
            <v>0</v>
          </cell>
          <cell r="GH51">
            <v>0</v>
          </cell>
          <cell r="GI51">
            <v>0</v>
          </cell>
          <cell r="GJ51">
            <v>0</v>
          </cell>
          <cell r="GK51">
            <v>0</v>
          </cell>
          <cell r="GL51">
            <v>0</v>
          </cell>
          <cell r="GM51">
            <v>0</v>
          </cell>
          <cell r="GN51">
            <v>0</v>
          </cell>
          <cell r="GO51">
            <v>0</v>
          </cell>
          <cell r="GP51">
            <v>0</v>
          </cell>
          <cell r="GQ51">
            <v>0</v>
          </cell>
          <cell r="GR51">
            <v>0</v>
          </cell>
          <cell r="GS51">
            <v>0</v>
          </cell>
          <cell r="GT51">
            <v>0</v>
          </cell>
          <cell r="GU51">
            <v>0</v>
          </cell>
          <cell r="GV51">
            <v>0</v>
          </cell>
          <cell r="GW51">
            <v>0</v>
          </cell>
          <cell r="GX51">
            <v>0</v>
          </cell>
          <cell r="GY51">
            <v>0</v>
          </cell>
          <cell r="GZ51">
            <v>0</v>
          </cell>
          <cell r="HA51">
            <v>0</v>
          </cell>
          <cell r="HB51">
            <v>0</v>
          </cell>
          <cell r="HC51">
            <v>0</v>
          </cell>
          <cell r="HD51">
            <v>0</v>
          </cell>
          <cell r="HE51">
            <v>0</v>
          </cell>
          <cell r="HF51">
            <v>0</v>
          </cell>
          <cell r="HG51">
            <v>0</v>
          </cell>
          <cell r="HH51">
            <v>0</v>
          </cell>
          <cell r="HI51">
            <v>0</v>
          </cell>
          <cell r="HJ51">
            <v>0</v>
          </cell>
          <cell r="HK51">
            <v>0</v>
          </cell>
          <cell r="HL51">
            <v>0</v>
          </cell>
          <cell r="HM51">
            <v>0</v>
          </cell>
          <cell r="HN51">
            <v>0</v>
          </cell>
          <cell r="HO51">
            <v>0</v>
          </cell>
          <cell r="HP51">
            <v>0</v>
          </cell>
          <cell r="HQ51">
            <v>0</v>
          </cell>
          <cell r="HR51">
            <v>0</v>
          </cell>
          <cell r="HS51">
            <v>0</v>
          </cell>
          <cell r="HT51">
            <v>0</v>
          </cell>
          <cell r="HU51">
            <v>0</v>
          </cell>
          <cell r="HV51">
            <v>0</v>
          </cell>
          <cell r="HW51">
            <v>0</v>
          </cell>
          <cell r="HX51">
            <v>0</v>
          </cell>
          <cell r="HY51">
            <v>0</v>
          </cell>
          <cell r="HZ51">
            <v>0</v>
          </cell>
          <cell r="IA51">
            <v>0</v>
          </cell>
          <cell r="IB51">
            <v>0</v>
          </cell>
          <cell r="IC51">
            <v>0</v>
          </cell>
          <cell r="ID51">
            <v>0</v>
          </cell>
          <cell r="IE51">
            <v>0</v>
          </cell>
          <cell r="IF51">
            <v>0</v>
          </cell>
          <cell r="IG51">
            <v>0</v>
          </cell>
          <cell r="IH51">
            <v>0</v>
          </cell>
          <cell r="II51">
            <v>0</v>
          </cell>
          <cell r="IJ51">
            <v>0</v>
          </cell>
          <cell r="IK51">
            <v>0</v>
          </cell>
          <cell r="IL51">
            <v>0</v>
          </cell>
          <cell r="IM51">
            <v>0</v>
          </cell>
          <cell r="IN51">
            <v>0</v>
          </cell>
          <cell r="IO51">
            <v>0</v>
          </cell>
          <cell r="IP51">
            <v>0</v>
          </cell>
          <cell r="IQ51">
            <v>0</v>
          </cell>
          <cell r="IR51">
            <v>0</v>
          </cell>
          <cell r="IS51">
            <v>0</v>
          </cell>
          <cell r="IT51">
            <v>0</v>
          </cell>
          <cell r="IU51">
            <v>0</v>
          </cell>
          <cell r="IV51">
            <v>0</v>
          </cell>
          <cell r="IW51">
            <v>0</v>
          </cell>
          <cell r="IX51">
            <v>0</v>
          </cell>
          <cell r="IY51">
            <v>0</v>
          </cell>
          <cell r="IZ51">
            <v>0</v>
          </cell>
          <cell r="JA51">
            <v>0</v>
          </cell>
          <cell r="JB51">
            <v>0</v>
          </cell>
          <cell r="JC51">
            <v>0</v>
          </cell>
          <cell r="JD51">
            <v>0</v>
          </cell>
          <cell r="JE51">
            <v>0</v>
          </cell>
          <cell r="JF51">
            <v>0</v>
          </cell>
          <cell r="JG51">
            <v>0</v>
          </cell>
          <cell r="JH51">
            <v>0</v>
          </cell>
          <cell r="JI51">
            <v>0</v>
          </cell>
          <cell r="JJ51">
            <v>0</v>
          </cell>
          <cell r="JK51">
            <v>0</v>
          </cell>
          <cell r="JL51">
            <v>0</v>
          </cell>
          <cell r="JM51">
            <v>0</v>
          </cell>
          <cell r="JN51">
            <v>0</v>
          </cell>
          <cell r="JO51">
            <v>0</v>
          </cell>
          <cell r="JP51">
            <v>0</v>
          </cell>
          <cell r="JQ51">
            <v>0</v>
          </cell>
          <cell r="JR51">
            <v>0</v>
          </cell>
          <cell r="JS51">
            <v>0</v>
          </cell>
          <cell r="JT51">
            <v>0</v>
          </cell>
          <cell r="JU51">
            <v>0</v>
          </cell>
          <cell r="JV51">
            <v>0</v>
          </cell>
          <cell r="JW51">
            <v>0</v>
          </cell>
          <cell r="JX51">
            <v>0</v>
          </cell>
          <cell r="JY51">
            <v>0</v>
          </cell>
          <cell r="JZ51">
            <v>0</v>
          </cell>
          <cell r="KA51">
            <v>0</v>
          </cell>
          <cell r="KB51">
            <v>0</v>
          </cell>
          <cell r="KC51">
            <v>0</v>
          </cell>
          <cell r="KD51">
            <v>0</v>
          </cell>
          <cell r="KE51">
            <v>0</v>
          </cell>
          <cell r="KF51">
            <v>0</v>
          </cell>
          <cell r="KG51">
            <v>0</v>
          </cell>
          <cell r="KH51">
            <v>0</v>
          </cell>
          <cell r="KI51">
            <v>0</v>
          </cell>
          <cell r="KJ51">
            <v>0</v>
          </cell>
          <cell r="KK51">
            <v>0</v>
          </cell>
          <cell r="KL51">
            <v>0</v>
          </cell>
          <cell r="KM51">
            <v>0</v>
          </cell>
          <cell r="KN51">
            <v>0</v>
          </cell>
          <cell r="KO51">
            <v>0</v>
          </cell>
          <cell r="KP51">
            <v>0</v>
          </cell>
          <cell r="KQ51">
            <v>0</v>
          </cell>
          <cell r="KR51">
            <v>0</v>
          </cell>
          <cell r="KS51">
            <v>0</v>
          </cell>
          <cell r="KT51">
            <v>0</v>
          </cell>
          <cell r="KU51">
            <v>0</v>
          </cell>
          <cell r="KV51">
            <v>0</v>
          </cell>
          <cell r="KW51">
            <v>0</v>
          </cell>
          <cell r="KX51">
            <v>0</v>
          </cell>
          <cell r="KY51">
            <v>0</v>
          </cell>
          <cell r="KZ51">
            <v>0</v>
          </cell>
          <cell r="LA51">
            <v>0</v>
          </cell>
          <cell r="LB51">
            <v>0</v>
          </cell>
          <cell r="LC51">
            <v>0</v>
          </cell>
          <cell r="LD51">
            <v>0</v>
          </cell>
          <cell r="LE51">
            <v>0</v>
          </cell>
          <cell r="LF51">
            <v>0</v>
          </cell>
          <cell r="LG51">
            <v>0</v>
          </cell>
          <cell r="LH51">
            <v>0</v>
          </cell>
          <cell r="LI51">
            <v>0</v>
          </cell>
          <cell r="LJ51">
            <v>0</v>
          </cell>
          <cell r="LK51">
            <v>0</v>
          </cell>
          <cell r="LL51">
            <v>0</v>
          </cell>
          <cell r="LM51">
            <v>0</v>
          </cell>
          <cell r="LN51">
            <v>0</v>
          </cell>
          <cell r="LO51">
            <v>0</v>
          </cell>
          <cell r="LP51">
            <v>0</v>
          </cell>
          <cell r="LQ51">
            <v>0</v>
          </cell>
          <cell r="LR51">
            <v>0</v>
          </cell>
          <cell r="LS51">
            <v>0</v>
          </cell>
          <cell r="LT51">
            <v>0</v>
          </cell>
          <cell r="LU51">
            <v>0</v>
          </cell>
          <cell r="LV51">
            <v>0</v>
          </cell>
          <cell r="LW51">
            <v>0</v>
          </cell>
          <cell r="LX51">
            <v>0</v>
          </cell>
          <cell r="LY51">
            <v>0</v>
          </cell>
          <cell r="LZ51">
            <v>0</v>
          </cell>
          <cell r="MA51">
            <v>0</v>
          </cell>
          <cell r="MB51">
            <v>0</v>
          </cell>
          <cell r="MC51">
            <v>0</v>
          </cell>
          <cell r="MD51">
            <v>0</v>
          </cell>
          <cell r="ME51">
            <v>0</v>
          </cell>
          <cell r="MF51">
            <v>0</v>
          </cell>
          <cell r="MG51">
            <v>0</v>
          </cell>
          <cell r="MH51">
            <v>0</v>
          </cell>
          <cell r="MI51">
            <v>0</v>
          </cell>
          <cell r="MJ51">
            <v>0</v>
          </cell>
          <cell r="MK51">
            <v>0</v>
          </cell>
          <cell r="ML51">
            <v>0</v>
          </cell>
          <cell r="MM51">
            <v>0</v>
          </cell>
          <cell r="MN51">
            <v>0</v>
          </cell>
          <cell r="MO51">
            <v>0</v>
          </cell>
          <cell r="MP51">
            <v>0</v>
          </cell>
          <cell r="MQ51">
            <v>0</v>
          </cell>
          <cell r="MR51">
            <v>0</v>
          </cell>
          <cell r="MS51">
            <v>0</v>
          </cell>
          <cell r="MT51">
            <v>0</v>
          </cell>
          <cell r="MU51">
            <v>0</v>
          </cell>
          <cell r="MV51">
            <v>0</v>
          </cell>
          <cell r="MW51">
            <v>0</v>
          </cell>
          <cell r="MX51">
            <v>0</v>
          </cell>
          <cell r="MY51">
            <v>0</v>
          </cell>
          <cell r="MZ51">
            <v>0</v>
          </cell>
          <cell r="NA51">
            <v>0</v>
          </cell>
          <cell r="NB51">
            <v>0</v>
          </cell>
          <cell r="NC51">
            <v>0</v>
          </cell>
          <cell r="ND51">
            <v>0</v>
          </cell>
          <cell r="NE51">
            <v>0</v>
          </cell>
          <cell r="NF51">
            <v>0</v>
          </cell>
          <cell r="NG51">
            <v>0</v>
          </cell>
          <cell r="NH51">
            <v>0</v>
          </cell>
          <cell r="NI51">
            <v>0</v>
          </cell>
          <cell r="NJ51">
            <v>0</v>
          </cell>
          <cell r="NK51">
            <v>0</v>
          </cell>
          <cell r="NL51">
            <v>0</v>
          </cell>
          <cell r="NM51">
            <v>0</v>
          </cell>
          <cell r="NN51">
            <v>0</v>
          </cell>
          <cell r="NO51">
            <v>0</v>
          </cell>
          <cell r="NP51">
            <v>0</v>
          </cell>
          <cell r="NQ51">
            <v>0</v>
          </cell>
          <cell r="NR51">
            <v>0</v>
          </cell>
          <cell r="NS51">
            <v>0</v>
          </cell>
          <cell r="NT51">
            <v>0</v>
          </cell>
          <cell r="NU51">
            <v>0</v>
          </cell>
          <cell r="NV51">
            <v>0</v>
          </cell>
          <cell r="NW51">
            <v>0</v>
          </cell>
          <cell r="NX51">
            <v>0</v>
          </cell>
          <cell r="NY51">
            <v>0</v>
          </cell>
          <cell r="NZ51">
            <v>0</v>
          </cell>
          <cell r="OA51">
            <v>0</v>
          </cell>
          <cell r="OB51">
            <v>0</v>
          </cell>
          <cell r="OC51">
            <v>0</v>
          </cell>
          <cell r="OD51">
            <v>0</v>
          </cell>
          <cell r="OE51">
            <v>0</v>
          </cell>
          <cell r="OF51">
            <v>0</v>
          </cell>
          <cell r="OG51">
            <v>0</v>
          </cell>
          <cell r="OH51">
            <v>0</v>
          </cell>
          <cell r="OI51">
            <v>0</v>
          </cell>
          <cell r="OJ51">
            <v>0</v>
          </cell>
          <cell r="OK51">
            <v>0</v>
          </cell>
          <cell r="OL51">
            <v>0</v>
          </cell>
          <cell r="OM51">
            <v>0</v>
          </cell>
          <cell r="ON51">
            <v>0</v>
          </cell>
          <cell r="OO51">
            <v>0</v>
          </cell>
          <cell r="OP51">
            <v>0</v>
          </cell>
          <cell r="OQ51">
            <v>0</v>
          </cell>
          <cell r="OR51">
            <v>0</v>
          </cell>
          <cell r="OS51">
            <v>0</v>
          </cell>
          <cell r="OT51">
            <v>0</v>
          </cell>
          <cell r="OU51">
            <v>0</v>
          </cell>
          <cell r="OV51">
            <v>0</v>
          </cell>
          <cell r="OW51">
            <v>0</v>
          </cell>
          <cell r="OX51">
            <v>0</v>
          </cell>
          <cell r="OY51">
            <v>0</v>
          </cell>
          <cell r="OZ51">
            <v>0</v>
          </cell>
          <cell r="PA51">
            <v>0</v>
          </cell>
          <cell r="PB51">
            <v>0</v>
          </cell>
          <cell r="PC51">
            <v>0</v>
          </cell>
          <cell r="PD51">
            <v>0</v>
          </cell>
          <cell r="PE51">
            <v>0</v>
          </cell>
          <cell r="PF51">
            <v>0</v>
          </cell>
          <cell r="PG51">
            <v>0</v>
          </cell>
          <cell r="PH51">
            <v>0</v>
          </cell>
          <cell r="PI51">
            <v>0</v>
          </cell>
          <cell r="PJ51">
            <v>0</v>
          </cell>
          <cell r="PK51">
            <v>0</v>
          </cell>
          <cell r="PL51">
            <v>0</v>
          </cell>
          <cell r="PM51">
            <v>0</v>
          </cell>
          <cell r="PN51">
            <v>0</v>
          </cell>
          <cell r="PO51">
            <v>0</v>
          </cell>
          <cell r="PP51">
            <v>0</v>
          </cell>
          <cell r="PQ51">
            <v>0</v>
          </cell>
          <cell r="PR51">
            <v>0</v>
          </cell>
          <cell r="PS51">
            <v>0</v>
          </cell>
        </row>
        <row r="52">
          <cell r="P52">
            <v>0</v>
          </cell>
          <cell r="Q52">
            <v>0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</v>
          </cell>
          <cell r="AK52">
            <v>0</v>
          </cell>
          <cell r="AL52">
            <v>0</v>
          </cell>
          <cell r="AM52">
            <v>0</v>
          </cell>
          <cell r="AN52">
            <v>0</v>
          </cell>
          <cell r="AO52">
            <v>0</v>
          </cell>
          <cell r="AP52">
            <v>0</v>
          </cell>
          <cell r="AQ52">
            <v>0</v>
          </cell>
          <cell r="AR52">
            <v>0</v>
          </cell>
          <cell r="AS52">
            <v>0</v>
          </cell>
          <cell r="AT52">
            <v>0</v>
          </cell>
          <cell r="AU52">
            <v>0</v>
          </cell>
          <cell r="AV52">
            <v>0</v>
          </cell>
          <cell r="AW52">
            <v>0</v>
          </cell>
          <cell r="AX52">
            <v>0</v>
          </cell>
          <cell r="AY52">
            <v>0</v>
          </cell>
          <cell r="AZ52">
            <v>0</v>
          </cell>
          <cell r="BA52">
            <v>0</v>
          </cell>
          <cell r="BB52">
            <v>0</v>
          </cell>
          <cell r="BC52">
            <v>0</v>
          </cell>
          <cell r="BD52">
            <v>0</v>
          </cell>
          <cell r="BE52">
            <v>0</v>
          </cell>
          <cell r="BF52">
            <v>0</v>
          </cell>
          <cell r="BG52">
            <v>0</v>
          </cell>
          <cell r="BH52">
            <v>0</v>
          </cell>
          <cell r="BI52">
            <v>0</v>
          </cell>
          <cell r="BJ52">
            <v>0</v>
          </cell>
          <cell r="BK52">
            <v>0</v>
          </cell>
          <cell r="BL52">
            <v>0</v>
          </cell>
          <cell r="BM52">
            <v>0</v>
          </cell>
          <cell r="BN52">
            <v>0</v>
          </cell>
          <cell r="BO52">
            <v>0</v>
          </cell>
          <cell r="BP52">
            <v>0</v>
          </cell>
          <cell r="BQ52">
            <v>0</v>
          </cell>
          <cell r="BR52">
            <v>0</v>
          </cell>
          <cell r="BS52">
            <v>0</v>
          </cell>
          <cell r="BT52">
            <v>0</v>
          </cell>
          <cell r="BU52">
            <v>0</v>
          </cell>
          <cell r="BV52">
            <v>0</v>
          </cell>
          <cell r="BW52">
            <v>0</v>
          </cell>
          <cell r="BX52">
            <v>0</v>
          </cell>
          <cell r="BY52">
            <v>0</v>
          </cell>
          <cell r="BZ52">
            <v>0</v>
          </cell>
          <cell r="CA52">
            <v>0</v>
          </cell>
          <cell r="CB52">
            <v>0</v>
          </cell>
          <cell r="CC52">
            <v>0</v>
          </cell>
          <cell r="CD52">
            <v>0</v>
          </cell>
          <cell r="CE52">
            <v>0</v>
          </cell>
          <cell r="CF52">
            <v>0</v>
          </cell>
          <cell r="CG52">
            <v>0</v>
          </cell>
          <cell r="CH52">
            <v>0</v>
          </cell>
          <cell r="CI52">
            <v>0</v>
          </cell>
          <cell r="CJ52">
            <v>0</v>
          </cell>
          <cell r="CK52">
            <v>0</v>
          </cell>
          <cell r="CL52">
            <v>0</v>
          </cell>
          <cell r="CM52">
            <v>0</v>
          </cell>
          <cell r="CN52">
            <v>0</v>
          </cell>
          <cell r="CO52">
            <v>0</v>
          </cell>
          <cell r="CP52">
            <v>0</v>
          </cell>
          <cell r="CQ52">
            <v>0</v>
          </cell>
          <cell r="CR52">
            <v>0</v>
          </cell>
          <cell r="CS52">
            <v>0</v>
          </cell>
          <cell r="CT52">
            <v>0</v>
          </cell>
          <cell r="CU52">
            <v>0</v>
          </cell>
          <cell r="CV52">
            <v>0</v>
          </cell>
          <cell r="CW52">
            <v>0</v>
          </cell>
          <cell r="CX52">
            <v>0</v>
          </cell>
          <cell r="CY52">
            <v>0</v>
          </cell>
          <cell r="CZ52">
            <v>0</v>
          </cell>
          <cell r="DA52">
            <v>0</v>
          </cell>
          <cell r="DB52">
            <v>0</v>
          </cell>
          <cell r="DC52">
            <v>0</v>
          </cell>
          <cell r="DD52">
            <v>0</v>
          </cell>
          <cell r="DE52">
            <v>0</v>
          </cell>
          <cell r="DF52">
            <v>0</v>
          </cell>
          <cell r="DG52">
            <v>0</v>
          </cell>
          <cell r="DH52">
            <v>0</v>
          </cell>
          <cell r="DI52">
            <v>0</v>
          </cell>
          <cell r="DJ52">
            <v>0</v>
          </cell>
          <cell r="DK52">
            <v>0</v>
          </cell>
          <cell r="DL52">
            <v>0</v>
          </cell>
          <cell r="DM52">
            <v>0</v>
          </cell>
          <cell r="DN52">
            <v>0</v>
          </cell>
          <cell r="DO52">
            <v>0</v>
          </cell>
          <cell r="DP52">
            <v>0</v>
          </cell>
          <cell r="DQ52">
            <v>0</v>
          </cell>
          <cell r="DR52">
            <v>0</v>
          </cell>
          <cell r="DS52">
            <v>0</v>
          </cell>
          <cell r="DT52">
            <v>0</v>
          </cell>
          <cell r="DU52">
            <v>0</v>
          </cell>
          <cell r="DV52">
            <v>0</v>
          </cell>
          <cell r="DW52">
            <v>0</v>
          </cell>
          <cell r="DX52">
            <v>0</v>
          </cell>
          <cell r="DY52">
            <v>0</v>
          </cell>
          <cell r="DZ52">
            <v>0</v>
          </cell>
          <cell r="EA52">
            <v>0</v>
          </cell>
          <cell r="EB52">
            <v>0</v>
          </cell>
          <cell r="EC52">
            <v>0</v>
          </cell>
          <cell r="ED52">
            <v>0</v>
          </cell>
          <cell r="EE52">
            <v>0</v>
          </cell>
          <cell r="EF52">
            <v>0</v>
          </cell>
          <cell r="EG52">
            <v>0</v>
          </cell>
          <cell r="EH52">
            <v>0</v>
          </cell>
          <cell r="EI52">
            <v>0</v>
          </cell>
          <cell r="EJ52">
            <v>0</v>
          </cell>
          <cell r="EK52">
            <v>0</v>
          </cell>
          <cell r="EL52">
            <v>0</v>
          </cell>
          <cell r="EM52">
            <v>0</v>
          </cell>
          <cell r="EN52">
            <v>0</v>
          </cell>
          <cell r="EO52">
            <v>0</v>
          </cell>
          <cell r="EP52">
            <v>0</v>
          </cell>
          <cell r="EQ52">
            <v>0</v>
          </cell>
          <cell r="ER52">
            <v>0</v>
          </cell>
          <cell r="ES52">
            <v>0</v>
          </cell>
          <cell r="ET52">
            <v>0</v>
          </cell>
          <cell r="EU52">
            <v>0</v>
          </cell>
          <cell r="EV52">
            <v>0</v>
          </cell>
          <cell r="EW52">
            <v>0</v>
          </cell>
          <cell r="EX52">
            <v>0</v>
          </cell>
          <cell r="EY52">
            <v>0</v>
          </cell>
          <cell r="EZ52">
            <v>0</v>
          </cell>
          <cell r="FA52">
            <v>0</v>
          </cell>
          <cell r="FB52">
            <v>0</v>
          </cell>
          <cell r="FC52">
            <v>0</v>
          </cell>
          <cell r="FD52">
            <v>0</v>
          </cell>
          <cell r="FE52">
            <v>0</v>
          </cell>
          <cell r="FF52">
            <v>0</v>
          </cell>
          <cell r="FG52">
            <v>0</v>
          </cell>
          <cell r="FH52">
            <v>0</v>
          </cell>
          <cell r="FI52">
            <v>0</v>
          </cell>
          <cell r="FJ52">
            <v>0</v>
          </cell>
          <cell r="FK52">
            <v>0</v>
          </cell>
          <cell r="FL52">
            <v>0</v>
          </cell>
          <cell r="FM52">
            <v>0</v>
          </cell>
          <cell r="FN52">
            <v>0</v>
          </cell>
          <cell r="FO52">
            <v>0</v>
          </cell>
          <cell r="FP52">
            <v>0</v>
          </cell>
          <cell r="FQ52">
            <v>0</v>
          </cell>
          <cell r="FR52">
            <v>0</v>
          </cell>
          <cell r="FS52">
            <v>0</v>
          </cell>
          <cell r="FT52">
            <v>0</v>
          </cell>
          <cell r="FU52">
            <v>0</v>
          </cell>
          <cell r="FV52">
            <v>0</v>
          </cell>
          <cell r="FW52">
            <v>0</v>
          </cell>
          <cell r="FX52">
            <v>0</v>
          </cell>
          <cell r="FY52">
            <v>0</v>
          </cell>
          <cell r="FZ52">
            <v>0</v>
          </cell>
          <cell r="GA52">
            <v>0</v>
          </cell>
          <cell r="GB52">
            <v>0</v>
          </cell>
          <cell r="GC52">
            <v>0</v>
          </cell>
          <cell r="GD52">
            <v>0</v>
          </cell>
          <cell r="GE52">
            <v>0</v>
          </cell>
          <cell r="GF52">
            <v>0</v>
          </cell>
          <cell r="GG52">
            <v>0</v>
          </cell>
          <cell r="GH52">
            <v>0</v>
          </cell>
          <cell r="GI52">
            <v>0</v>
          </cell>
          <cell r="GJ52">
            <v>0</v>
          </cell>
          <cell r="GK52">
            <v>0</v>
          </cell>
          <cell r="GL52">
            <v>0</v>
          </cell>
          <cell r="GM52">
            <v>0</v>
          </cell>
          <cell r="GN52">
            <v>0</v>
          </cell>
          <cell r="GO52">
            <v>0</v>
          </cell>
          <cell r="GP52">
            <v>0</v>
          </cell>
          <cell r="GQ52">
            <v>0</v>
          </cell>
          <cell r="GR52">
            <v>0</v>
          </cell>
          <cell r="GS52">
            <v>0</v>
          </cell>
          <cell r="GT52">
            <v>0</v>
          </cell>
          <cell r="GU52">
            <v>0</v>
          </cell>
          <cell r="GV52">
            <v>0</v>
          </cell>
          <cell r="GW52">
            <v>0</v>
          </cell>
          <cell r="GX52">
            <v>0</v>
          </cell>
          <cell r="GY52">
            <v>0</v>
          </cell>
          <cell r="GZ52">
            <v>0</v>
          </cell>
          <cell r="HA52">
            <v>0</v>
          </cell>
          <cell r="HB52">
            <v>0</v>
          </cell>
          <cell r="HC52">
            <v>0</v>
          </cell>
          <cell r="HD52">
            <v>0</v>
          </cell>
          <cell r="HE52">
            <v>0</v>
          </cell>
          <cell r="HF52">
            <v>0</v>
          </cell>
          <cell r="HG52">
            <v>0</v>
          </cell>
          <cell r="HH52">
            <v>0</v>
          </cell>
          <cell r="HI52">
            <v>0</v>
          </cell>
          <cell r="HJ52">
            <v>0</v>
          </cell>
          <cell r="HK52">
            <v>0</v>
          </cell>
          <cell r="HL52">
            <v>0</v>
          </cell>
          <cell r="HM52">
            <v>0</v>
          </cell>
          <cell r="HN52">
            <v>0</v>
          </cell>
          <cell r="HO52">
            <v>0</v>
          </cell>
          <cell r="HP52">
            <v>0</v>
          </cell>
          <cell r="HQ52">
            <v>0</v>
          </cell>
          <cell r="HR52">
            <v>0</v>
          </cell>
          <cell r="HS52">
            <v>0</v>
          </cell>
          <cell r="HT52">
            <v>0</v>
          </cell>
          <cell r="HU52">
            <v>0</v>
          </cell>
          <cell r="HV52">
            <v>0</v>
          </cell>
          <cell r="HW52">
            <v>0</v>
          </cell>
          <cell r="HX52">
            <v>0</v>
          </cell>
          <cell r="HY52">
            <v>0</v>
          </cell>
          <cell r="HZ52">
            <v>0</v>
          </cell>
          <cell r="IA52">
            <v>0</v>
          </cell>
          <cell r="IB52">
            <v>0</v>
          </cell>
          <cell r="IC52">
            <v>0</v>
          </cell>
          <cell r="ID52">
            <v>0</v>
          </cell>
          <cell r="IE52">
            <v>0</v>
          </cell>
          <cell r="IF52">
            <v>0</v>
          </cell>
          <cell r="IG52">
            <v>0</v>
          </cell>
          <cell r="IH52">
            <v>0</v>
          </cell>
          <cell r="II52">
            <v>0</v>
          </cell>
          <cell r="IJ52">
            <v>0</v>
          </cell>
          <cell r="IK52">
            <v>0</v>
          </cell>
          <cell r="IL52">
            <v>0</v>
          </cell>
          <cell r="IM52">
            <v>0</v>
          </cell>
          <cell r="IN52">
            <v>0</v>
          </cell>
          <cell r="IO52">
            <v>0</v>
          </cell>
          <cell r="IP52">
            <v>0</v>
          </cell>
          <cell r="IQ52">
            <v>0</v>
          </cell>
          <cell r="IR52">
            <v>0</v>
          </cell>
          <cell r="IS52">
            <v>0</v>
          </cell>
          <cell r="IT52">
            <v>0</v>
          </cell>
          <cell r="IU52">
            <v>0</v>
          </cell>
          <cell r="IV52">
            <v>0</v>
          </cell>
          <cell r="IW52">
            <v>0</v>
          </cell>
          <cell r="IX52">
            <v>0</v>
          </cell>
          <cell r="IY52">
            <v>0</v>
          </cell>
          <cell r="IZ52">
            <v>0</v>
          </cell>
          <cell r="JA52">
            <v>0</v>
          </cell>
          <cell r="JB52">
            <v>0</v>
          </cell>
          <cell r="JC52">
            <v>0</v>
          </cell>
          <cell r="JD52">
            <v>0</v>
          </cell>
          <cell r="JE52">
            <v>0</v>
          </cell>
          <cell r="JF52">
            <v>0</v>
          </cell>
          <cell r="JG52">
            <v>0</v>
          </cell>
          <cell r="JH52">
            <v>0</v>
          </cell>
          <cell r="JI52">
            <v>0</v>
          </cell>
          <cell r="JJ52">
            <v>0</v>
          </cell>
          <cell r="JK52">
            <v>0</v>
          </cell>
          <cell r="JL52">
            <v>0</v>
          </cell>
          <cell r="JM52">
            <v>0</v>
          </cell>
          <cell r="JN52">
            <v>0</v>
          </cell>
          <cell r="JO52">
            <v>0</v>
          </cell>
          <cell r="JP52">
            <v>0</v>
          </cell>
          <cell r="JQ52">
            <v>0</v>
          </cell>
          <cell r="JR52">
            <v>0</v>
          </cell>
          <cell r="JS52">
            <v>0</v>
          </cell>
          <cell r="JT52">
            <v>0</v>
          </cell>
          <cell r="JU52">
            <v>0</v>
          </cell>
          <cell r="JV52">
            <v>0</v>
          </cell>
          <cell r="JW52">
            <v>0</v>
          </cell>
          <cell r="JX52">
            <v>0</v>
          </cell>
          <cell r="JY52">
            <v>0</v>
          </cell>
          <cell r="JZ52">
            <v>0</v>
          </cell>
          <cell r="KA52">
            <v>0</v>
          </cell>
          <cell r="KB52">
            <v>0</v>
          </cell>
          <cell r="KC52">
            <v>0</v>
          </cell>
          <cell r="KD52">
            <v>0</v>
          </cell>
          <cell r="KE52">
            <v>0</v>
          </cell>
          <cell r="KF52">
            <v>0</v>
          </cell>
          <cell r="KG52">
            <v>0</v>
          </cell>
          <cell r="KH52">
            <v>0</v>
          </cell>
          <cell r="KI52">
            <v>0</v>
          </cell>
          <cell r="KJ52">
            <v>0</v>
          </cell>
          <cell r="KK52">
            <v>0</v>
          </cell>
          <cell r="KL52">
            <v>0</v>
          </cell>
          <cell r="KM52">
            <v>0</v>
          </cell>
          <cell r="KN52">
            <v>0</v>
          </cell>
          <cell r="KO52">
            <v>0</v>
          </cell>
          <cell r="KP52">
            <v>0</v>
          </cell>
          <cell r="KQ52">
            <v>0</v>
          </cell>
          <cell r="KR52">
            <v>0</v>
          </cell>
          <cell r="KS52">
            <v>0</v>
          </cell>
          <cell r="KT52">
            <v>0</v>
          </cell>
          <cell r="KU52">
            <v>0</v>
          </cell>
          <cell r="KV52">
            <v>0</v>
          </cell>
          <cell r="KW52">
            <v>0</v>
          </cell>
          <cell r="KX52">
            <v>0</v>
          </cell>
          <cell r="KY52">
            <v>0</v>
          </cell>
          <cell r="KZ52">
            <v>0</v>
          </cell>
          <cell r="LA52">
            <v>0</v>
          </cell>
          <cell r="LB52">
            <v>0</v>
          </cell>
          <cell r="LC52">
            <v>0</v>
          </cell>
          <cell r="LD52">
            <v>0</v>
          </cell>
          <cell r="LE52">
            <v>0</v>
          </cell>
          <cell r="LF52">
            <v>0</v>
          </cell>
          <cell r="LG52">
            <v>0</v>
          </cell>
          <cell r="LH52">
            <v>0</v>
          </cell>
          <cell r="LI52">
            <v>0</v>
          </cell>
          <cell r="LJ52">
            <v>0</v>
          </cell>
          <cell r="LK52">
            <v>0</v>
          </cell>
          <cell r="LL52">
            <v>0</v>
          </cell>
          <cell r="LM52">
            <v>0</v>
          </cell>
          <cell r="LN52">
            <v>0</v>
          </cell>
          <cell r="LO52">
            <v>0</v>
          </cell>
          <cell r="LP52">
            <v>0</v>
          </cell>
          <cell r="LQ52">
            <v>0</v>
          </cell>
          <cell r="LR52">
            <v>0</v>
          </cell>
          <cell r="LS52">
            <v>0</v>
          </cell>
          <cell r="LT52">
            <v>0</v>
          </cell>
          <cell r="LU52">
            <v>0</v>
          </cell>
          <cell r="LV52">
            <v>0</v>
          </cell>
          <cell r="LW52">
            <v>0</v>
          </cell>
          <cell r="LX52">
            <v>0</v>
          </cell>
          <cell r="LY52">
            <v>0</v>
          </cell>
          <cell r="LZ52">
            <v>0</v>
          </cell>
          <cell r="MA52">
            <v>0</v>
          </cell>
          <cell r="MB52">
            <v>0</v>
          </cell>
          <cell r="MC52">
            <v>0</v>
          </cell>
          <cell r="MD52">
            <v>0</v>
          </cell>
          <cell r="ME52">
            <v>0</v>
          </cell>
          <cell r="MF52">
            <v>0</v>
          </cell>
          <cell r="MG52">
            <v>0</v>
          </cell>
          <cell r="MH52">
            <v>0</v>
          </cell>
          <cell r="MI52">
            <v>0</v>
          </cell>
          <cell r="MJ52">
            <v>0</v>
          </cell>
          <cell r="MK52">
            <v>0</v>
          </cell>
          <cell r="ML52">
            <v>0</v>
          </cell>
          <cell r="MM52">
            <v>0</v>
          </cell>
          <cell r="MN52">
            <v>0</v>
          </cell>
          <cell r="MO52">
            <v>0</v>
          </cell>
          <cell r="MP52">
            <v>0</v>
          </cell>
          <cell r="MQ52">
            <v>0</v>
          </cell>
          <cell r="MR52">
            <v>0</v>
          </cell>
          <cell r="MS52">
            <v>0</v>
          </cell>
          <cell r="MT52">
            <v>0</v>
          </cell>
          <cell r="MU52">
            <v>0</v>
          </cell>
          <cell r="MV52">
            <v>0</v>
          </cell>
          <cell r="MW52">
            <v>0</v>
          </cell>
          <cell r="MX52">
            <v>0</v>
          </cell>
          <cell r="MY52">
            <v>0</v>
          </cell>
          <cell r="MZ52">
            <v>0</v>
          </cell>
          <cell r="NA52">
            <v>0</v>
          </cell>
          <cell r="NB52">
            <v>0</v>
          </cell>
          <cell r="NC52">
            <v>0</v>
          </cell>
          <cell r="ND52">
            <v>0</v>
          </cell>
          <cell r="NE52">
            <v>0</v>
          </cell>
          <cell r="NF52">
            <v>0</v>
          </cell>
          <cell r="NG52">
            <v>0</v>
          </cell>
          <cell r="NH52">
            <v>0</v>
          </cell>
          <cell r="NI52">
            <v>0</v>
          </cell>
          <cell r="NJ52">
            <v>0</v>
          </cell>
          <cell r="NK52">
            <v>0</v>
          </cell>
          <cell r="NL52">
            <v>0</v>
          </cell>
          <cell r="NM52">
            <v>0</v>
          </cell>
          <cell r="NN52">
            <v>0</v>
          </cell>
          <cell r="NO52">
            <v>0</v>
          </cell>
          <cell r="NP52">
            <v>0</v>
          </cell>
          <cell r="NQ52">
            <v>0</v>
          </cell>
          <cell r="NR52">
            <v>0</v>
          </cell>
          <cell r="NS52">
            <v>0</v>
          </cell>
          <cell r="NT52">
            <v>0</v>
          </cell>
          <cell r="NU52">
            <v>0</v>
          </cell>
          <cell r="NV52">
            <v>0</v>
          </cell>
          <cell r="NW52">
            <v>0</v>
          </cell>
          <cell r="NX52">
            <v>0</v>
          </cell>
          <cell r="NY52">
            <v>0</v>
          </cell>
          <cell r="NZ52">
            <v>0</v>
          </cell>
          <cell r="OA52">
            <v>0</v>
          </cell>
          <cell r="OB52">
            <v>0</v>
          </cell>
          <cell r="OC52">
            <v>0</v>
          </cell>
          <cell r="OD52">
            <v>0</v>
          </cell>
          <cell r="OE52">
            <v>0</v>
          </cell>
          <cell r="OF52">
            <v>0</v>
          </cell>
          <cell r="OG52">
            <v>0</v>
          </cell>
          <cell r="OH52">
            <v>0</v>
          </cell>
          <cell r="OI52">
            <v>0</v>
          </cell>
          <cell r="OJ52">
            <v>0</v>
          </cell>
          <cell r="OK52">
            <v>0</v>
          </cell>
          <cell r="OL52">
            <v>0</v>
          </cell>
          <cell r="OM52">
            <v>0</v>
          </cell>
          <cell r="ON52">
            <v>0</v>
          </cell>
          <cell r="OO52">
            <v>0</v>
          </cell>
          <cell r="OP52">
            <v>0</v>
          </cell>
          <cell r="OQ52">
            <v>0</v>
          </cell>
          <cell r="OR52">
            <v>0</v>
          </cell>
          <cell r="OS52">
            <v>0</v>
          </cell>
          <cell r="OT52">
            <v>0</v>
          </cell>
          <cell r="OU52">
            <v>0</v>
          </cell>
          <cell r="OV52">
            <v>0</v>
          </cell>
          <cell r="OW52">
            <v>0</v>
          </cell>
          <cell r="OX52">
            <v>0</v>
          </cell>
          <cell r="OY52">
            <v>0</v>
          </cell>
          <cell r="OZ52">
            <v>0</v>
          </cell>
          <cell r="PA52">
            <v>0</v>
          </cell>
          <cell r="PB52">
            <v>0</v>
          </cell>
          <cell r="PC52">
            <v>0</v>
          </cell>
          <cell r="PD52">
            <v>0</v>
          </cell>
          <cell r="PE52">
            <v>0</v>
          </cell>
          <cell r="PF52">
            <v>0</v>
          </cell>
          <cell r="PG52">
            <v>0</v>
          </cell>
          <cell r="PH52">
            <v>0</v>
          </cell>
          <cell r="PI52">
            <v>0</v>
          </cell>
          <cell r="PJ52">
            <v>0</v>
          </cell>
          <cell r="PK52">
            <v>0</v>
          </cell>
          <cell r="PL52">
            <v>0</v>
          </cell>
          <cell r="PM52">
            <v>0</v>
          </cell>
          <cell r="PN52">
            <v>0</v>
          </cell>
          <cell r="PO52">
            <v>0</v>
          </cell>
          <cell r="PP52">
            <v>0</v>
          </cell>
          <cell r="PQ52">
            <v>0</v>
          </cell>
          <cell r="PR52">
            <v>0</v>
          </cell>
          <cell r="PS52">
            <v>0</v>
          </cell>
        </row>
        <row r="53"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  <cell r="AF53">
            <v>0</v>
          </cell>
          <cell r="AG53">
            <v>0</v>
          </cell>
          <cell r="AH53">
            <v>0</v>
          </cell>
          <cell r="AI53">
            <v>0</v>
          </cell>
          <cell r="AJ53">
            <v>0</v>
          </cell>
          <cell r="AK53">
            <v>0</v>
          </cell>
          <cell r="AL53">
            <v>0</v>
          </cell>
          <cell r="AM53">
            <v>0</v>
          </cell>
          <cell r="AN53">
            <v>0</v>
          </cell>
          <cell r="AO53">
            <v>0</v>
          </cell>
          <cell r="AP53">
            <v>0</v>
          </cell>
          <cell r="AQ53">
            <v>0</v>
          </cell>
          <cell r="AR53">
            <v>0</v>
          </cell>
          <cell r="AS53">
            <v>0</v>
          </cell>
          <cell r="AT53">
            <v>0</v>
          </cell>
          <cell r="AU53">
            <v>0</v>
          </cell>
          <cell r="AV53">
            <v>0</v>
          </cell>
          <cell r="AW53">
            <v>0</v>
          </cell>
          <cell r="AX53">
            <v>0</v>
          </cell>
          <cell r="AY53">
            <v>0</v>
          </cell>
          <cell r="AZ53">
            <v>0</v>
          </cell>
          <cell r="BA53">
            <v>0</v>
          </cell>
          <cell r="BB53">
            <v>0</v>
          </cell>
          <cell r="BC53">
            <v>0</v>
          </cell>
          <cell r="BD53">
            <v>0</v>
          </cell>
          <cell r="BE53">
            <v>0</v>
          </cell>
          <cell r="BF53">
            <v>0</v>
          </cell>
          <cell r="BG53">
            <v>0</v>
          </cell>
          <cell r="BH53">
            <v>0</v>
          </cell>
          <cell r="BI53">
            <v>0</v>
          </cell>
          <cell r="BJ53">
            <v>0</v>
          </cell>
          <cell r="BK53">
            <v>0</v>
          </cell>
          <cell r="BL53">
            <v>0</v>
          </cell>
          <cell r="BM53">
            <v>0</v>
          </cell>
          <cell r="BN53">
            <v>0</v>
          </cell>
          <cell r="BO53">
            <v>0</v>
          </cell>
          <cell r="BP53">
            <v>0</v>
          </cell>
          <cell r="BQ53">
            <v>0</v>
          </cell>
          <cell r="BR53">
            <v>0</v>
          </cell>
          <cell r="BS53">
            <v>0</v>
          </cell>
          <cell r="BT53">
            <v>0</v>
          </cell>
          <cell r="BU53">
            <v>0</v>
          </cell>
          <cell r="BV53">
            <v>0</v>
          </cell>
          <cell r="BW53">
            <v>0</v>
          </cell>
          <cell r="BX53">
            <v>0</v>
          </cell>
          <cell r="BY53">
            <v>0</v>
          </cell>
          <cell r="BZ53">
            <v>0</v>
          </cell>
          <cell r="CA53">
            <v>0</v>
          </cell>
          <cell r="CB53">
            <v>0</v>
          </cell>
          <cell r="CC53">
            <v>0</v>
          </cell>
          <cell r="CD53">
            <v>0</v>
          </cell>
          <cell r="CE53">
            <v>0</v>
          </cell>
          <cell r="CF53">
            <v>0</v>
          </cell>
          <cell r="CG53">
            <v>0</v>
          </cell>
          <cell r="CH53">
            <v>0</v>
          </cell>
          <cell r="CI53">
            <v>0</v>
          </cell>
          <cell r="CJ53">
            <v>0</v>
          </cell>
          <cell r="CK53">
            <v>0</v>
          </cell>
          <cell r="CL53">
            <v>0</v>
          </cell>
          <cell r="CM53">
            <v>0</v>
          </cell>
          <cell r="CN53">
            <v>0</v>
          </cell>
          <cell r="CO53">
            <v>0</v>
          </cell>
          <cell r="CP53">
            <v>0</v>
          </cell>
          <cell r="CQ53">
            <v>0</v>
          </cell>
          <cell r="CR53">
            <v>0</v>
          </cell>
          <cell r="CS53">
            <v>0</v>
          </cell>
          <cell r="CT53">
            <v>0</v>
          </cell>
          <cell r="CU53">
            <v>0</v>
          </cell>
          <cell r="CV53">
            <v>0</v>
          </cell>
          <cell r="CW53">
            <v>0</v>
          </cell>
          <cell r="CX53">
            <v>0</v>
          </cell>
          <cell r="CY53">
            <v>0</v>
          </cell>
          <cell r="CZ53">
            <v>0</v>
          </cell>
          <cell r="DA53">
            <v>0</v>
          </cell>
          <cell r="DB53">
            <v>0</v>
          </cell>
          <cell r="DC53">
            <v>0</v>
          </cell>
          <cell r="DD53">
            <v>0</v>
          </cell>
          <cell r="DE53">
            <v>0</v>
          </cell>
          <cell r="DF53">
            <v>0</v>
          </cell>
          <cell r="DG53">
            <v>0</v>
          </cell>
          <cell r="DH53">
            <v>0</v>
          </cell>
          <cell r="DI53">
            <v>0</v>
          </cell>
          <cell r="DJ53">
            <v>0</v>
          </cell>
          <cell r="DK53">
            <v>0</v>
          </cell>
          <cell r="DL53">
            <v>0</v>
          </cell>
          <cell r="DM53">
            <v>0</v>
          </cell>
          <cell r="DN53">
            <v>0</v>
          </cell>
          <cell r="DO53">
            <v>0</v>
          </cell>
          <cell r="DP53">
            <v>0</v>
          </cell>
          <cell r="DQ53">
            <v>0</v>
          </cell>
          <cell r="DR53">
            <v>0</v>
          </cell>
          <cell r="DS53">
            <v>0</v>
          </cell>
          <cell r="DT53">
            <v>0</v>
          </cell>
          <cell r="DU53">
            <v>0</v>
          </cell>
          <cell r="DV53">
            <v>0</v>
          </cell>
          <cell r="DW53">
            <v>0</v>
          </cell>
          <cell r="DX53">
            <v>0</v>
          </cell>
          <cell r="DY53">
            <v>0</v>
          </cell>
          <cell r="DZ53">
            <v>0</v>
          </cell>
          <cell r="EA53">
            <v>0</v>
          </cell>
          <cell r="EB53">
            <v>0</v>
          </cell>
          <cell r="EC53">
            <v>0</v>
          </cell>
          <cell r="ED53">
            <v>0</v>
          </cell>
          <cell r="EE53">
            <v>0</v>
          </cell>
          <cell r="EF53">
            <v>0</v>
          </cell>
          <cell r="EG53">
            <v>0</v>
          </cell>
          <cell r="EH53">
            <v>0</v>
          </cell>
          <cell r="EI53">
            <v>0</v>
          </cell>
          <cell r="EJ53">
            <v>0</v>
          </cell>
          <cell r="EK53">
            <v>0</v>
          </cell>
          <cell r="EL53">
            <v>0</v>
          </cell>
          <cell r="EM53">
            <v>0</v>
          </cell>
          <cell r="EN53">
            <v>0</v>
          </cell>
          <cell r="EO53">
            <v>0</v>
          </cell>
          <cell r="EP53">
            <v>0</v>
          </cell>
          <cell r="EQ53">
            <v>0</v>
          </cell>
          <cell r="ER53">
            <v>0</v>
          </cell>
          <cell r="ES53">
            <v>0</v>
          </cell>
          <cell r="ET53">
            <v>0</v>
          </cell>
          <cell r="EU53">
            <v>0</v>
          </cell>
          <cell r="EV53">
            <v>0</v>
          </cell>
          <cell r="EW53">
            <v>0</v>
          </cell>
          <cell r="EX53">
            <v>0</v>
          </cell>
          <cell r="EY53">
            <v>0</v>
          </cell>
          <cell r="EZ53">
            <v>0</v>
          </cell>
          <cell r="FA53">
            <v>0</v>
          </cell>
          <cell r="FB53">
            <v>0</v>
          </cell>
          <cell r="FC53">
            <v>0</v>
          </cell>
          <cell r="FD53">
            <v>0</v>
          </cell>
          <cell r="FE53">
            <v>0</v>
          </cell>
          <cell r="FF53">
            <v>0</v>
          </cell>
          <cell r="FG53">
            <v>0</v>
          </cell>
          <cell r="FH53">
            <v>0</v>
          </cell>
          <cell r="FI53">
            <v>0</v>
          </cell>
          <cell r="FJ53">
            <v>0</v>
          </cell>
          <cell r="FK53">
            <v>0</v>
          </cell>
          <cell r="FL53">
            <v>0</v>
          </cell>
          <cell r="FM53">
            <v>0</v>
          </cell>
          <cell r="FN53">
            <v>0</v>
          </cell>
          <cell r="FO53">
            <v>0</v>
          </cell>
          <cell r="FP53">
            <v>0</v>
          </cell>
          <cell r="FQ53">
            <v>0</v>
          </cell>
          <cell r="FR53">
            <v>0</v>
          </cell>
          <cell r="FS53">
            <v>0</v>
          </cell>
          <cell r="FT53">
            <v>0</v>
          </cell>
          <cell r="FU53">
            <v>0</v>
          </cell>
          <cell r="FV53">
            <v>0</v>
          </cell>
          <cell r="FW53">
            <v>0</v>
          </cell>
          <cell r="FX53">
            <v>0</v>
          </cell>
          <cell r="FY53">
            <v>0</v>
          </cell>
          <cell r="FZ53">
            <v>0</v>
          </cell>
          <cell r="GA53">
            <v>0</v>
          </cell>
          <cell r="GB53">
            <v>0</v>
          </cell>
          <cell r="GC53">
            <v>0</v>
          </cell>
          <cell r="GD53">
            <v>0</v>
          </cell>
          <cell r="GE53">
            <v>0</v>
          </cell>
          <cell r="GF53">
            <v>0</v>
          </cell>
          <cell r="GG53">
            <v>0</v>
          </cell>
          <cell r="GH53">
            <v>0</v>
          </cell>
          <cell r="GI53">
            <v>0</v>
          </cell>
          <cell r="GJ53">
            <v>0</v>
          </cell>
          <cell r="GK53">
            <v>0</v>
          </cell>
          <cell r="GL53">
            <v>0</v>
          </cell>
          <cell r="GM53">
            <v>0</v>
          </cell>
          <cell r="GN53">
            <v>0</v>
          </cell>
          <cell r="GO53">
            <v>0</v>
          </cell>
          <cell r="GP53">
            <v>0</v>
          </cell>
          <cell r="GQ53">
            <v>0</v>
          </cell>
          <cell r="GR53">
            <v>0</v>
          </cell>
          <cell r="GS53">
            <v>0</v>
          </cell>
          <cell r="GT53">
            <v>0</v>
          </cell>
          <cell r="GU53">
            <v>0</v>
          </cell>
          <cell r="GV53">
            <v>0</v>
          </cell>
          <cell r="GW53">
            <v>0</v>
          </cell>
          <cell r="GX53">
            <v>0</v>
          </cell>
          <cell r="GY53">
            <v>0</v>
          </cell>
          <cell r="GZ53">
            <v>0</v>
          </cell>
          <cell r="HA53">
            <v>0</v>
          </cell>
          <cell r="HB53">
            <v>0</v>
          </cell>
          <cell r="HC53">
            <v>0</v>
          </cell>
          <cell r="HD53">
            <v>0</v>
          </cell>
          <cell r="HE53">
            <v>0</v>
          </cell>
          <cell r="HF53">
            <v>0</v>
          </cell>
          <cell r="HG53">
            <v>0</v>
          </cell>
          <cell r="HH53">
            <v>0</v>
          </cell>
          <cell r="HI53">
            <v>0</v>
          </cell>
          <cell r="HJ53">
            <v>0</v>
          </cell>
          <cell r="HK53">
            <v>0</v>
          </cell>
          <cell r="HL53">
            <v>0</v>
          </cell>
          <cell r="HM53">
            <v>0</v>
          </cell>
          <cell r="HN53">
            <v>0</v>
          </cell>
          <cell r="HO53">
            <v>0</v>
          </cell>
          <cell r="HP53">
            <v>0</v>
          </cell>
          <cell r="HQ53">
            <v>0</v>
          </cell>
          <cell r="HR53">
            <v>0</v>
          </cell>
          <cell r="HS53">
            <v>0</v>
          </cell>
          <cell r="HT53">
            <v>0</v>
          </cell>
          <cell r="HU53">
            <v>0</v>
          </cell>
          <cell r="HV53">
            <v>0</v>
          </cell>
          <cell r="HW53">
            <v>0</v>
          </cell>
          <cell r="HX53">
            <v>0</v>
          </cell>
          <cell r="HY53">
            <v>0</v>
          </cell>
          <cell r="HZ53">
            <v>0</v>
          </cell>
          <cell r="IA53">
            <v>0</v>
          </cell>
          <cell r="IB53">
            <v>0</v>
          </cell>
          <cell r="IC53">
            <v>0</v>
          </cell>
          <cell r="ID53">
            <v>0</v>
          </cell>
          <cell r="IE53">
            <v>0</v>
          </cell>
          <cell r="IF53">
            <v>0</v>
          </cell>
          <cell r="IG53">
            <v>0</v>
          </cell>
          <cell r="IH53">
            <v>0</v>
          </cell>
          <cell r="II53">
            <v>0</v>
          </cell>
          <cell r="IJ53">
            <v>0</v>
          </cell>
          <cell r="IK53">
            <v>0</v>
          </cell>
          <cell r="IL53">
            <v>0</v>
          </cell>
          <cell r="IM53">
            <v>0</v>
          </cell>
          <cell r="IN53">
            <v>0</v>
          </cell>
          <cell r="IO53">
            <v>0</v>
          </cell>
          <cell r="IP53">
            <v>0</v>
          </cell>
          <cell r="IQ53">
            <v>0</v>
          </cell>
          <cell r="IR53">
            <v>0</v>
          </cell>
          <cell r="IS53">
            <v>0</v>
          </cell>
          <cell r="IT53">
            <v>0</v>
          </cell>
          <cell r="IU53">
            <v>0</v>
          </cell>
          <cell r="IV53">
            <v>0</v>
          </cell>
          <cell r="IW53">
            <v>0</v>
          </cell>
          <cell r="IX53">
            <v>0</v>
          </cell>
          <cell r="IY53">
            <v>0</v>
          </cell>
          <cell r="IZ53">
            <v>0</v>
          </cell>
          <cell r="JA53">
            <v>0</v>
          </cell>
          <cell r="JB53">
            <v>0</v>
          </cell>
          <cell r="JC53">
            <v>0</v>
          </cell>
          <cell r="JD53">
            <v>0</v>
          </cell>
          <cell r="JE53">
            <v>0</v>
          </cell>
          <cell r="JF53">
            <v>0</v>
          </cell>
          <cell r="JG53">
            <v>0</v>
          </cell>
          <cell r="JH53">
            <v>0</v>
          </cell>
          <cell r="JI53">
            <v>0</v>
          </cell>
          <cell r="JJ53">
            <v>0</v>
          </cell>
          <cell r="JK53">
            <v>0</v>
          </cell>
          <cell r="JL53">
            <v>0</v>
          </cell>
          <cell r="JM53">
            <v>0</v>
          </cell>
          <cell r="JN53">
            <v>0</v>
          </cell>
          <cell r="JO53">
            <v>0</v>
          </cell>
          <cell r="JP53">
            <v>0</v>
          </cell>
          <cell r="JQ53">
            <v>0</v>
          </cell>
          <cell r="JR53">
            <v>0</v>
          </cell>
          <cell r="JS53">
            <v>0</v>
          </cell>
          <cell r="JT53">
            <v>0</v>
          </cell>
          <cell r="JU53">
            <v>0</v>
          </cell>
          <cell r="JV53">
            <v>0</v>
          </cell>
          <cell r="JW53">
            <v>0</v>
          </cell>
          <cell r="JX53">
            <v>0</v>
          </cell>
          <cell r="JY53">
            <v>0</v>
          </cell>
          <cell r="JZ53">
            <v>0</v>
          </cell>
          <cell r="KA53">
            <v>0</v>
          </cell>
          <cell r="KB53">
            <v>0</v>
          </cell>
          <cell r="KC53">
            <v>0</v>
          </cell>
          <cell r="KD53">
            <v>0</v>
          </cell>
          <cell r="KE53">
            <v>0</v>
          </cell>
          <cell r="KF53">
            <v>0</v>
          </cell>
          <cell r="KG53">
            <v>0</v>
          </cell>
          <cell r="KH53">
            <v>0</v>
          </cell>
          <cell r="KI53">
            <v>0</v>
          </cell>
          <cell r="KJ53">
            <v>0</v>
          </cell>
          <cell r="KK53">
            <v>0</v>
          </cell>
          <cell r="KL53">
            <v>0</v>
          </cell>
          <cell r="KM53">
            <v>0</v>
          </cell>
          <cell r="KN53">
            <v>0</v>
          </cell>
          <cell r="KO53">
            <v>0</v>
          </cell>
          <cell r="KP53">
            <v>0</v>
          </cell>
          <cell r="KQ53">
            <v>0</v>
          </cell>
          <cell r="KR53">
            <v>0</v>
          </cell>
          <cell r="KS53">
            <v>0</v>
          </cell>
          <cell r="KT53">
            <v>0</v>
          </cell>
          <cell r="KU53">
            <v>0</v>
          </cell>
          <cell r="KV53">
            <v>0</v>
          </cell>
          <cell r="KW53">
            <v>0</v>
          </cell>
          <cell r="KX53">
            <v>0</v>
          </cell>
          <cell r="KY53">
            <v>0</v>
          </cell>
          <cell r="KZ53">
            <v>0</v>
          </cell>
          <cell r="LA53">
            <v>0</v>
          </cell>
          <cell r="LB53">
            <v>0</v>
          </cell>
          <cell r="LC53">
            <v>0</v>
          </cell>
          <cell r="LD53">
            <v>0</v>
          </cell>
          <cell r="LE53">
            <v>0</v>
          </cell>
          <cell r="LF53">
            <v>0</v>
          </cell>
          <cell r="LG53">
            <v>0</v>
          </cell>
          <cell r="LH53">
            <v>0</v>
          </cell>
          <cell r="LI53">
            <v>0</v>
          </cell>
          <cell r="LJ53">
            <v>0</v>
          </cell>
          <cell r="LK53">
            <v>0</v>
          </cell>
          <cell r="LL53">
            <v>0</v>
          </cell>
          <cell r="LM53">
            <v>0</v>
          </cell>
          <cell r="LN53">
            <v>0</v>
          </cell>
          <cell r="LO53">
            <v>0</v>
          </cell>
          <cell r="LP53">
            <v>0</v>
          </cell>
          <cell r="LQ53">
            <v>0</v>
          </cell>
          <cell r="LR53">
            <v>0</v>
          </cell>
          <cell r="LS53">
            <v>0</v>
          </cell>
          <cell r="LT53">
            <v>0</v>
          </cell>
          <cell r="LU53">
            <v>0</v>
          </cell>
          <cell r="LV53">
            <v>0</v>
          </cell>
          <cell r="LW53">
            <v>0</v>
          </cell>
          <cell r="LX53">
            <v>0</v>
          </cell>
          <cell r="LY53">
            <v>0</v>
          </cell>
          <cell r="LZ53">
            <v>0</v>
          </cell>
          <cell r="MA53">
            <v>0</v>
          </cell>
          <cell r="MB53">
            <v>0</v>
          </cell>
          <cell r="MC53">
            <v>0</v>
          </cell>
          <cell r="MD53">
            <v>0</v>
          </cell>
          <cell r="ME53">
            <v>0</v>
          </cell>
          <cell r="MF53">
            <v>0</v>
          </cell>
          <cell r="MG53">
            <v>0</v>
          </cell>
          <cell r="MH53">
            <v>0</v>
          </cell>
          <cell r="MI53">
            <v>0</v>
          </cell>
          <cell r="MJ53">
            <v>0</v>
          </cell>
          <cell r="MK53">
            <v>0</v>
          </cell>
          <cell r="ML53">
            <v>0</v>
          </cell>
          <cell r="MM53">
            <v>0</v>
          </cell>
          <cell r="MN53">
            <v>0</v>
          </cell>
          <cell r="MO53">
            <v>0</v>
          </cell>
          <cell r="MP53">
            <v>0</v>
          </cell>
          <cell r="MQ53">
            <v>0</v>
          </cell>
          <cell r="MR53">
            <v>0</v>
          </cell>
          <cell r="MS53">
            <v>0</v>
          </cell>
          <cell r="MT53">
            <v>0</v>
          </cell>
          <cell r="MU53">
            <v>0</v>
          </cell>
          <cell r="MV53">
            <v>0</v>
          </cell>
          <cell r="MW53">
            <v>0</v>
          </cell>
          <cell r="MX53">
            <v>0</v>
          </cell>
          <cell r="MY53">
            <v>0</v>
          </cell>
          <cell r="MZ53">
            <v>0</v>
          </cell>
          <cell r="NA53">
            <v>0</v>
          </cell>
          <cell r="NB53">
            <v>0</v>
          </cell>
          <cell r="NC53">
            <v>0</v>
          </cell>
          <cell r="ND53">
            <v>0</v>
          </cell>
          <cell r="NE53">
            <v>0</v>
          </cell>
          <cell r="NF53">
            <v>0</v>
          </cell>
          <cell r="NG53">
            <v>0</v>
          </cell>
          <cell r="NH53">
            <v>0</v>
          </cell>
          <cell r="NI53">
            <v>0</v>
          </cell>
          <cell r="NJ53">
            <v>0</v>
          </cell>
          <cell r="NK53">
            <v>0</v>
          </cell>
          <cell r="NL53">
            <v>0</v>
          </cell>
          <cell r="NM53">
            <v>0</v>
          </cell>
          <cell r="NN53">
            <v>0</v>
          </cell>
          <cell r="NO53">
            <v>0</v>
          </cell>
          <cell r="NP53">
            <v>0</v>
          </cell>
          <cell r="NQ53">
            <v>0</v>
          </cell>
          <cell r="NR53">
            <v>0</v>
          </cell>
          <cell r="NS53">
            <v>0</v>
          </cell>
          <cell r="NT53">
            <v>0</v>
          </cell>
          <cell r="NU53">
            <v>0</v>
          </cell>
          <cell r="NV53">
            <v>0</v>
          </cell>
          <cell r="NW53">
            <v>0</v>
          </cell>
          <cell r="NX53">
            <v>0</v>
          </cell>
          <cell r="NY53">
            <v>0</v>
          </cell>
          <cell r="NZ53">
            <v>0</v>
          </cell>
          <cell r="OA53">
            <v>0</v>
          </cell>
          <cell r="OB53">
            <v>0</v>
          </cell>
          <cell r="OC53">
            <v>0</v>
          </cell>
          <cell r="OD53">
            <v>0</v>
          </cell>
          <cell r="OE53">
            <v>0</v>
          </cell>
          <cell r="OF53">
            <v>0</v>
          </cell>
          <cell r="OG53">
            <v>0</v>
          </cell>
          <cell r="OH53">
            <v>0</v>
          </cell>
          <cell r="OI53">
            <v>0</v>
          </cell>
          <cell r="OJ53">
            <v>0</v>
          </cell>
          <cell r="OK53">
            <v>0</v>
          </cell>
          <cell r="OL53">
            <v>0</v>
          </cell>
          <cell r="OM53">
            <v>0</v>
          </cell>
          <cell r="ON53">
            <v>0</v>
          </cell>
          <cell r="OO53">
            <v>0</v>
          </cell>
          <cell r="OP53">
            <v>0</v>
          </cell>
          <cell r="OQ53">
            <v>0</v>
          </cell>
          <cell r="OR53">
            <v>0</v>
          </cell>
          <cell r="OS53">
            <v>0</v>
          </cell>
          <cell r="OT53">
            <v>0</v>
          </cell>
          <cell r="OU53">
            <v>0</v>
          </cell>
          <cell r="OV53">
            <v>0</v>
          </cell>
          <cell r="OW53">
            <v>0</v>
          </cell>
          <cell r="OX53">
            <v>0</v>
          </cell>
          <cell r="OY53">
            <v>0</v>
          </cell>
          <cell r="OZ53">
            <v>0</v>
          </cell>
          <cell r="PA53">
            <v>0</v>
          </cell>
          <cell r="PB53">
            <v>0</v>
          </cell>
          <cell r="PC53">
            <v>0</v>
          </cell>
          <cell r="PD53">
            <v>0</v>
          </cell>
          <cell r="PE53">
            <v>0</v>
          </cell>
          <cell r="PF53">
            <v>0</v>
          </cell>
          <cell r="PG53">
            <v>0</v>
          </cell>
          <cell r="PH53">
            <v>0</v>
          </cell>
          <cell r="PI53">
            <v>0</v>
          </cell>
          <cell r="PJ53">
            <v>0</v>
          </cell>
          <cell r="PK53">
            <v>0</v>
          </cell>
          <cell r="PL53">
            <v>0</v>
          </cell>
          <cell r="PM53">
            <v>0</v>
          </cell>
          <cell r="PN53">
            <v>0</v>
          </cell>
          <cell r="PO53">
            <v>0</v>
          </cell>
          <cell r="PP53">
            <v>0</v>
          </cell>
          <cell r="PQ53">
            <v>0</v>
          </cell>
          <cell r="PR53">
            <v>0</v>
          </cell>
          <cell r="PS53">
            <v>0</v>
          </cell>
        </row>
        <row r="54"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</v>
          </cell>
          <cell r="AK54">
            <v>0</v>
          </cell>
          <cell r="AL54">
            <v>0</v>
          </cell>
          <cell r="AM54">
            <v>0</v>
          </cell>
          <cell r="AN54">
            <v>0</v>
          </cell>
          <cell r="AO54">
            <v>0</v>
          </cell>
          <cell r="AP54">
            <v>0</v>
          </cell>
          <cell r="AQ54">
            <v>0</v>
          </cell>
          <cell r="AR54">
            <v>0</v>
          </cell>
          <cell r="AS54">
            <v>0</v>
          </cell>
          <cell r="AT54">
            <v>0</v>
          </cell>
          <cell r="AU54">
            <v>0</v>
          </cell>
          <cell r="AV54">
            <v>0</v>
          </cell>
          <cell r="AW54">
            <v>0</v>
          </cell>
          <cell r="AX54">
            <v>0</v>
          </cell>
          <cell r="AY54">
            <v>0</v>
          </cell>
          <cell r="AZ54">
            <v>0</v>
          </cell>
          <cell r="BA54">
            <v>0</v>
          </cell>
          <cell r="BB54">
            <v>0</v>
          </cell>
          <cell r="BC54">
            <v>0</v>
          </cell>
          <cell r="BD54">
            <v>0</v>
          </cell>
          <cell r="BE54">
            <v>0</v>
          </cell>
          <cell r="BF54">
            <v>0</v>
          </cell>
          <cell r="BG54">
            <v>0</v>
          </cell>
          <cell r="BH54">
            <v>0</v>
          </cell>
          <cell r="BI54">
            <v>0</v>
          </cell>
          <cell r="BJ54">
            <v>0</v>
          </cell>
          <cell r="BK54">
            <v>0</v>
          </cell>
          <cell r="BL54">
            <v>0</v>
          </cell>
          <cell r="BM54">
            <v>0</v>
          </cell>
          <cell r="BN54">
            <v>0</v>
          </cell>
          <cell r="BO54">
            <v>0</v>
          </cell>
          <cell r="BP54">
            <v>0</v>
          </cell>
          <cell r="BQ54">
            <v>0</v>
          </cell>
          <cell r="BR54">
            <v>0</v>
          </cell>
          <cell r="BS54">
            <v>0</v>
          </cell>
          <cell r="BT54">
            <v>0</v>
          </cell>
          <cell r="BU54">
            <v>0</v>
          </cell>
          <cell r="BV54">
            <v>0</v>
          </cell>
          <cell r="BW54">
            <v>0</v>
          </cell>
          <cell r="BX54">
            <v>0</v>
          </cell>
          <cell r="BY54">
            <v>0</v>
          </cell>
          <cell r="BZ54">
            <v>0</v>
          </cell>
          <cell r="CA54">
            <v>0</v>
          </cell>
          <cell r="CB54">
            <v>0</v>
          </cell>
          <cell r="CC54">
            <v>0</v>
          </cell>
          <cell r="CD54">
            <v>0</v>
          </cell>
          <cell r="CE54">
            <v>0</v>
          </cell>
          <cell r="CF54">
            <v>0</v>
          </cell>
          <cell r="CG54">
            <v>0</v>
          </cell>
          <cell r="CH54">
            <v>0</v>
          </cell>
          <cell r="CI54">
            <v>0</v>
          </cell>
          <cell r="CJ54">
            <v>0</v>
          </cell>
          <cell r="CK54">
            <v>0</v>
          </cell>
          <cell r="CL54">
            <v>0</v>
          </cell>
          <cell r="CM54">
            <v>0</v>
          </cell>
          <cell r="CN54">
            <v>0</v>
          </cell>
          <cell r="CO54">
            <v>0</v>
          </cell>
          <cell r="CP54">
            <v>0</v>
          </cell>
          <cell r="CQ54">
            <v>0</v>
          </cell>
          <cell r="CR54">
            <v>0</v>
          </cell>
          <cell r="CS54">
            <v>0</v>
          </cell>
          <cell r="CT54">
            <v>0</v>
          </cell>
          <cell r="CU54">
            <v>0</v>
          </cell>
          <cell r="CV54">
            <v>0</v>
          </cell>
          <cell r="CW54">
            <v>0</v>
          </cell>
          <cell r="CX54">
            <v>0</v>
          </cell>
          <cell r="CY54">
            <v>0</v>
          </cell>
          <cell r="CZ54">
            <v>0</v>
          </cell>
          <cell r="DA54">
            <v>0</v>
          </cell>
          <cell r="DB54">
            <v>0</v>
          </cell>
          <cell r="DC54">
            <v>0</v>
          </cell>
          <cell r="DD54">
            <v>0</v>
          </cell>
          <cell r="DE54">
            <v>0</v>
          </cell>
          <cell r="DF54">
            <v>0</v>
          </cell>
          <cell r="DG54">
            <v>0</v>
          </cell>
          <cell r="DH54">
            <v>0</v>
          </cell>
          <cell r="DI54">
            <v>0</v>
          </cell>
          <cell r="DJ54">
            <v>0</v>
          </cell>
          <cell r="DK54">
            <v>0</v>
          </cell>
          <cell r="DL54">
            <v>0</v>
          </cell>
          <cell r="DM54">
            <v>0</v>
          </cell>
          <cell r="DN54">
            <v>0</v>
          </cell>
          <cell r="DO54">
            <v>0</v>
          </cell>
          <cell r="DP54">
            <v>0</v>
          </cell>
          <cell r="DQ54">
            <v>0</v>
          </cell>
          <cell r="DR54">
            <v>0</v>
          </cell>
          <cell r="DS54">
            <v>0</v>
          </cell>
          <cell r="DT54">
            <v>0</v>
          </cell>
          <cell r="DU54">
            <v>0</v>
          </cell>
          <cell r="DV54">
            <v>0</v>
          </cell>
          <cell r="DW54">
            <v>0</v>
          </cell>
          <cell r="DX54">
            <v>0</v>
          </cell>
          <cell r="DY54">
            <v>0</v>
          </cell>
          <cell r="DZ54">
            <v>0</v>
          </cell>
          <cell r="EA54">
            <v>0</v>
          </cell>
          <cell r="EB54">
            <v>0</v>
          </cell>
          <cell r="EC54">
            <v>0</v>
          </cell>
          <cell r="ED54">
            <v>0</v>
          </cell>
          <cell r="EE54">
            <v>0</v>
          </cell>
          <cell r="EF54">
            <v>0</v>
          </cell>
          <cell r="EG54">
            <v>0</v>
          </cell>
          <cell r="EH54">
            <v>0</v>
          </cell>
          <cell r="EI54">
            <v>0</v>
          </cell>
          <cell r="EJ54">
            <v>0</v>
          </cell>
          <cell r="EK54">
            <v>0</v>
          </cell>
          <cell r="EL54">
            <v>0</v>
          </cell>
          <cell r="EM54">
            <v>0</v>
          </cell>
          <cell r="EN54">
            <v>0</v>
          </cell>
          <cell r="EO54">
            <v>0</v>
          </cell>
          <cell r="EP54">
            <v>0</v>
          </cell>
          <cell r="EQ54">
            <v>0</v>
          </cell>
          <cell r="ER54">
            <v>0</v>
          </cell>
          <cell r="ES54">
            <v>0</v>
          </cell>
          <cell r="ET54">
            <v>0</v>
          </cell>
          <cell r="EU54">
            <v>0</v>
          </cell>
          <cell r="EV54">
            <v>0</v>
          </cell>
          <cell r="EW54">
            <v>0</v>
          </cell>
          <cell r="EX54">
            <v>0</v>
          </cell>
          <cell r="EY54">
            <v>0</v>
          </cell>
          <cell r="EZ54">
            <v>0</v>
          </cell>
          <cell r="FA54">
            <v>0</v>
          </cell>
          <cell r="FB54">
            <v>0</v>
          </cell>
          <cell r="FC54">
            <v>0</v>
          </cell>
          <cell r="FD54">
            <v>0</v>
          </cell>
          <cell r="FE54">
            <v>0</v>
          </cell>
          <cell r="FF54">
            <v>0</v>
          </cell>
          <cell r="FG54">
            <v>0</v>
          </cell>
          <cell r="FH54">
            <v>0</v>
          </cell>
          <cell r="FI54">
            <v>0</v>
          </cell>
          <cell r="FJ54">
            <v>0</v>
          </cell>
          <cell r="FK54">
            <v>0</v>
          </cell>
          <cell r="FL54">
            <v>0</v>
          </cell>
          <cell r="FM54">
            <v>0</v>
          </cell>
          <cell r="FN54">
            <v>0</v>
          </cell>
          <cell r="FO54">
            <v>0</v>
          </cell>
          <cell r="FP54">
            <v>0</v>
          </cell>
          <cell r="FQ54">
            <v>0</v>
          </cell>
          <cell r="FR54">
            <v>0</v>
          </cell>
          <cell r="FS54">
            <v>0</v>
          </cell>
          <cell r="FT54">
            <v>0</v>
          </cell>
          <cell r="FU54">
            <v>0</v>
          </cell>
          <cell r="FV54">
            <v>0</v>
          </cell>
          <cell r="FW54">
            <v>0</v>
          </cell>
          <cell r="FX54">
            <v>0</v>
          </cell>
          <cell r="FY54">
            <v>0</v>
          </cell>
          <cell r="FZ54">
            <v>0</v>
          </cell>
          <cell r="GA54">
            <v>0</v>
          </cell>
          <cell r="GB54">
            <v>0</v>
          </cell>
          <cell r="GC54">
            <v>0</v>
          </cell>
          <cell r="GD54">
            <v>0</v>
          </cell>
          <cell r="GE54">
            <v>0</v>
          </cell>
          <cell r="GF54">
            <v>0</v>
          </cell>
          <cell r="GG54">
            <v>0</v>
          </cell>
          <cell r="GH54">
            <v>0</v>
          </cell>
          <cell r="GI54">
            <v>0</v>
          </cell>
          <cell r="GJ54">
            <v>0</v>
          </cell>
          <cell r="GK54">
            <v>0</v>
          </cell>
          <cell r="GL54">
            <v>0</v>
          </cell>
          <cell r="GM54">
            <v>0</v>
          </cell>
          <cell r="GN54">
            <v>0</v>
          </cell>
          <cell r="GO54">
            <v>0</v>
          </cell>
          <cell r="GP54">
            <v>0</v>
          </cell>
          <cell r="GQ54">
            <v>0</v>
          </cell>
          <cell r="GR54">
            <v>0</v>
          </cell>
          <cell r="GS54">
            <v>0</v>
          </cell>
          <cell r="GT54">
            <v>0</v>
          </cell>
          <cell r="GU54">
            <v>0</v>
          </cell>
          <cell r="GV54">
            <v>0</v>
          </cell>
          <cell r="GW54">
            <v>0</v>
          </cell>
          <cell r="GX54">
            <v>0</v>
          </cell>
          <cell r="GY54">
            <v>0</v>
          </cell>
          <cell r="GZ54">
            <v>0</v>
          </cell>
          <cell r="HA54">
            <v>0</v>
          </cell>
          <cell r="HB54">
            <v>0</v>
          </cell>
          <cell r="HC54">
            <v>0</v>
          </cell>
          <cell r="HD54">
            <v>0</v>
          </cell>
          <cell r="HE54">
            <v>0</v>
          </cell>
          <cell r="HF54">
            <v>0</v>
          </cell>
          <cell r="HG54">
            <v>0</v>
          </cell>
          <cell r="HH54">
            <v>0</v>
          </cell>
          <cell r="HI54">
            <v>0</v>
          </cell>
          <cell r="HJ54">
            <v>0</v>
          </cell>
          <cell r="HK54">
            <v>0</v>
          </cell>
          <cell r="HL54">
            <v>0</v>
          </cell>
          <cell r="HM54">
            <v>0</v>
          </cell>
          <cell r="HN54">
            <v>0</v>
          </cell>
          <cell r="HO54">
            <v>0</v>
          </cell>
          <cell r="HP54">
            <v>0</v>
          </cell>
          <cell r="HQ54">
            <v>0</v>
          </cell>
          <cell r="HR54">
            <v>0</v>
          </cell>
          <cell r="HS54">
            <v>0</v>
          </cell>
          <cell r="HT54">
            <v>0</v>
          </cell>
          <cell r="HU54">
            <v>0</v>
          </cell>
          <cell r="HV54">
            <v>0</v>
          </cell>
          <cell r="HW54">
            <v>0</v>
          </cell>
          <cell r="HX54">
            <v>0</v>
          </cell>
          <cell r="HY54">
            <v>0</v>
          </cell>
          <cell r="HZ54">
            <v>0</v>
          </cell>
          <cell r="IA54">
            <v>0</v>
          </cell>
          <cell r="IB54">
            <v>0</v>
          </cell>
          <cell r="IC54">
            <v>0</v>
          </cell>
          <cell r="ID54">
            <v>0</v>
          </cell>
          <cell r="IE54">
            <v>0</v>
          </cell>
          <cell r="IF54">
            <v>0</v>
          </cell>
          <cell r="IG54">
            <v>0</v>
          </cell>
          <cell r="IH54">
            <v>0</v>
          </cell>
          <cell r="II54">
            <v>0</v>
          </cell>
          <cell r="IJ54">
            <v>0</v>
          </cell>
          <cell r="IK54">
            <v>0</v>
          </cell>
          <cell r="IL54">
            <v>0</v>
          </cell>
          <cell r="IM54">
            <v>0</v>
          </cell>
          <cell r="IN54">
            <v>0</v>
          </cell>
          <cell r="IO54">
            <v>0</v>
          </cell>
          <cell r="IP54">
            <v>0</v>
          </cell>
          <cell r="IQ54">
            <v>0</v>
          </cell>
          <cell r="IR54">
            <v>0</v>
          </cell>
          <cell r="IS54">
            <v>0</v>
          </cell>
          <cell r="IT54">
            <v>0</v>
          </cell>
          <cell r="IU54">
            <v>0</v>
          </cell>
          <cell r="IV54">
            <v>0</v>
          </cell>
          <cell r="IW54">
            <v>0</v>
          </cell>
          <cell r="IX54">
            <v>0</v>
          </cell>
          <cell r="IY54">
            <v>0</v>
          </cell>
          <cell r="IZ54">
            <v>0</v>
          </cell>
          <cell r="JA54">
            <v>0</v>
          </cell>
          <cell r="JB54">
            <v>0</v>
          </cell>
          <cell r="JC54">
            <v>0</v>
          </cell>
          <cell r="JD54">
            <v>0</v>
          </cell>
          <cell r="JE54">
            <v>0</v>
          </cell>
          <cell r="JF54">
            <v>0</v>
          </cell>
          <cell r="JG54">
            <v>0</v>
          </cell>
          <cell r="JH54">
            <v>0</v>
          </cell>
          <cell r="JI54">
            <v>0</v>
          </cell>
          <cell r="JJ54">
            <v>0</v>
          </cell>
          <cell r="JK54">
            <v>0</v>
          </cell>
          <cell r="JL54">
            <v>0</v>
          </cell>
          <cell r="JM54">
            <v>0</v>
          </cell>
          <cell r="JN54">
            <v>0</v>
          </cell>
          <cell r="JO54">
            <v>0</v>
          </cell>
          <cell r="JP54">
            <v>0</v>
          </cell>
          <cell r="JQ54">
            <v>0</v>
          </cell>
          <cell r="JR54">
            <v>0</v>
          </cell>
          <cell r="JS54">
            <v>0</v>
          </cell>
          <cell r="JT54">
            <v>0</v>
          </cell>
          <cell r="JU54">
            <v>0</v>
          </cell>
          <cell r="JV54">
            <v>0</v>
          </cell>
          <cell r="JW54">
            <v>0</v>
          </cell>
          <cell r="JX54">
            <v>0</v>
          </cell>
          <cell r="JY54">
            <v>0</v>
          </cell>
          <cell r="JZ54">
            <v>0</v>
          </cell>
          <cell r="KA54">
            <v>0</v>
          </cell>
          <cell r="KB54">
            <v>0</v>
          </cell>
          <cell r="KC54">
            <v>0</v>
          </cell>
          <cell r="KD54">
            <v>0</v>
          </cell>
          <cell r="KE54">
            <v>0</v>
          </cell>
          <cell r="KF54">
            <v>0</v>
          </cell>
          <cell r="KG54">
            <v>0</v>
          </cell>
          <cell r="KH54">
            <v>0</v>
          </cell>
          <cell r="KI54">
            <v>0</v>
          </cell>
          <cell r="KJ54">
            <v>0</v>
          </cell>
          <cell r="KK54">
            <v>0</v>
          </cell>
          <cell r="KL54">
            <v>0</v>
          </cell>
          <cell r="KM54">
            <v>0</v>
          </cell>
          <cell r="KN54">
            <v>0</v>
          </cell>
          <cell r="KO54">
            <v>0</v>
          </cell>
          <cell r="KP54">
            <v>0</v>
          </cell>
          <cell r="KQ54">
            <v>0</v>
          </cell>
          <cell r="KR54">
            <v>0</v>
          </cell>
          <cell r="KS54">
            <v>0</v>
          </cell>
          <cell r="KT54">
            <v>0</v>
          </cell>
          <cell r="KU54">
            <v>0</v>
          </cell>
          <cell r="KV54">
            <v>0</v>
          </cell>
          <cell r="KW54">
            <v>0</v>
          </cell>
          <cell r="KX54">
            <v>0</v>
          </cell>
          <cell r="KY54">
            <v>0</v>
          </cell>
          <cell r="KZ54">
            <v>0</v>
          </cell>
          <cell r="LA54">
            <v>0</v>
          </cell>
          <cell r="LB54">
            <v>0</v>
          </cell>
          <cell r="LC54">
            <v>0</v>
          </cell>
          <cell r="LD54">
            <v>0</v>
          </cell>
          <cell r="LE54">
            <v>0</v>
          </cell>
          <cell r="LF54">
            <v>0</v>
          </cell>
          <cell r="LG54">
            <v>0</v>
          </cell>
          <cell r="LH54">
            <v>0</v>
          </cell>
          <cell r="LI54">
            <v>0</v>
          </cell>
          <cell r="LJ54">
            <v>0</v>
          </cell>
          <cell r="LK54">
            <v>0</v>
          </cell>
          <cell r="LL54">
            <v>0</v>
          </cell>
          <cell r="LM54">
            <v>0</v>
          </cell>
          <cell r="LN54">
            <v>0</v>
          </cell>
          <cell r="LO54">
            <v>0</v>
          </cell>
          <cell r="LP54">
            <v>0</v>
          </cell>
          <cell r="LQ54">
            <v>0</v>
          </cell>
          <cell r="LR54">
            <v>0</v>
          </cell>
          <cell r="LS54">
            <v>0</v>
          </cell>
          <cell r="LT54">
            <v>0</v>
          </cell>
          <cell r="LU54">
            <v>0</v>
          </cell>
          <cell r="LV54">
            <v>0</v>
          </cell>
          <cell r="LW54">
            <v>0</v>
          </cell>
          <cell r="LX54">
            <v>0</v>
          </cell>
          <cell r="LY54">
            <v>0</v>
          </cell>
          <cell r="LZ54">
            <v>0</v>
          </cell>
          <cell r="MA54">
            <v>0</v>
          </cell>
          <cell r="MB54">
            <v>0</v>
          </cell>
          <cell r="MC54">
            <v>0</v>
          </cell>
          <cell r="MD54">
            <v>0</v>
          </cell>
          <cell r="ME54">
            <v>0</v>
          </cell>
          <cell r="MF54">
            <v>0</v>
          </cell>
          <cell r="MG54">
            <v>0</v>
          </cell>
          <cell r="MH54">
            <v>0</v>
          </cell>
          <cell r="MI54">
            <v>0</v>
          </cell>
          <cell r="MJ54">
            <v>0</v>
          </cell>
          <cell r="MK54">
            <v>0</v>
          </cell>
          <cell r="ML54">
            <v>0</v>
          </cell>
          <cell r="MM54">
            <v>0</v>
          </cell>
          <cell r="MN54">
            <v>0</v>
          </cell>
          <cell r="MO54">
            <v>0</v>
          </cell>
          <cell r="MP54">
            <v>0</v>
          </cell>
          <cell r="MQ54">
            <v>0</v>
          </cell>
          <cell r="MR54">
            <v>0</v>
          </cell>
          <cell r="MS54">
            <v>0</v>
          </cell>
          <cell r="MT54">
            <v>0</v>
          </cell>
          <cell r="MU54">
            <v>0</v>
          </cell>
          <cell r="MV54">
            <v>0</v>
          </cell>
          <cell r="MW54">
            <v>0</v>
          </cell>
          <cell r="MX54">
            <v>0</v>
          </cell>
          <cell r="MY54">
            <v>0</v>
          </cell>
          <cell r="MZ54">
            <v>0</v>
          </cell>
          <cell r="NA54">
            <v>0</v>
          </cell>
          <cell r="NB54">
            <v>0</v>
          </cell>
          <cell r="NC54">
            <v>0</v>
          </cell>
          <cell r="ND54">
            <v>0</v>
          </cell>
          <cell r="NE54">
            <v>0</v>
          </cell>
          <cell r="NF54">
            <v>0</v>
          </cell>
          <cell r="NG54">
            <v>0</v>
          </cell>
          <cell r="NH54">
            <v>0</v>
          </cell>
          <cell r="NI54">
            <v>0</v>
          </cell>
          <cell r="NJ54">
            <v>0</v>
          </cell>
          <cell r="NK54">
            <v>0</v>
          </cell>
          <cell r="NL54">
            <v>0</v>
          </cell>
          <cell r="NM54">
            <v>0</v>
          </cell>
          <cell r="NN54">
            <v>0</v>
          </cell>
          <cell r="NO54">
            <v>0</v>
          </cell>
          <cell r="NP54">
            <v>0</v>
          </cell>
          <cell r="NQ54">
            <v>0</v>
          </cell>
          <cell r="NR54">
            <v>0</v>
          </cell>
          <cell r="NS54">
            <v>0</v>
          </cell>
          <cell r="NT54">
            <v>0</v>
          </cell>
          <cell r="NU54">
            <v>0</v>
          </cell>
          <cell r="NV54">
            <v>0</v>
          </cell>
          <cell r="NW54">
            <v>0</v>
          </cell>
          <cell r="NX54">
            <v>0</v>
          </cell>
          <cell r="NY54">
            <v>0</v>
          </cell>
          <cell r="NZ54">
            <v>0</v>
          </cell>
          <cell r="OA54">
            <v>0</v>
          </cell>
          <cell r="OB54">
            <v>0</v>
          </cell>
          <cell r="OC54">
            <v>0</v>
          </cell>
          <cell r="OD54">
            <v>0</v>
          </cell>
          <cell r="OE54">
            <v>0</v>
          </cell>
          <cell r="OF54">
            <v>0</v>
          </cell>
          <cell r="OG54">
            <v>0</v>
          </cell>
          <cell r="OH54">
            <v>0</v>
          </cell>
          <cell r="OI54">
            <v>0</v>
          </cell>
          <cell r="OJ54">
            <v>0</v>
          </cell>
          <cell r="OK54">
            <v>0</v>
          </cell>
          <cell r="OL54">
            <v>0</v>
          </cell>
          <cell r="OM54">
            <v>0</v>
          </cell>
          <cell r="ON54">
            <v>0</v>
          </cell>
          <cell r="OO54">
            <v>0</v>
          </cell>
          <cell r="OP54">
            <v>0</v>
          </cell>
          <cell r="OQ54">
            <v>0</v>
          </cell>
          <cell r="OR54">
            <v>0</v>
          </cell>
          <cell r="OS54">
            <v>0</v>
          </cell>
          <cell r="OT54">
            <v>0</v>
          </cell>
          <cell r="OU54">
            <v>0</v>
          </cell>
          <cell r="OV54">
            <v>0</v>
          </cell>
          <cell r="OW54">
            <v>0</v>
          </cell>
          <cell r="OX54">
            <v>0</v>
          </cell>
          <cell r="OY54">
            <v>0</v>
          </cell>
          <cell r="OZ54">
            <v>0</v>
          </cell>
          <cell r="PA54">
            <v>0</v>
          </cell>
          <cell r="PB54">
            <v>0</v>
          </cell>
          <cell r="PC54">
            <v>0</v>
          </cell>
          <cell r="PD54">
            <v>0</v>
          </cell>
          <cell r="PE54">
            <v>0</v>
          </cell>
          <cell r="PF54">
            <v>0</v>
          </cell>
          <cell r="PG54">
            <v>0</v>
          </cell>
          <cell r="PH54">
            <v>0</v>
          </cell>
          <cell r="PI54">
            <v>0</v>
          </cell>
          <cell r="PJ54">
            <v>0</v>
          </cell>
          <cell r="PK54">
            <v>0</v>
          </cell>
          <cell r="PL54">
            <v>0</v>
          </cell>
          <cell r="PM54">
            <v>0</v>
          </cell>
          <cell r="PN54">
            <v>0</v>
          </cell>
          <cell r="PO54">
            <v>0</v>
          </cell>
          <cell r="PP54">
            <v>0</v>
          </cell>
          <cell r="PQ54">
            <v>0</v>
          </cell>
          <cell r="PR54">
            <v>0</v>
          </cell>
          <cell r="PS54">
            <v>0</v>
          </cell>
        </row>
        <row r="55">
          <cell r="P55">
            <v>0</v>
          </cell>
          <cell r="Q55">
            <v>0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</v>
          </cell>
          <cell r="AK55">
            <v>0</v>
          </cell>
          <cell r="AL55">
            <v>0</v>
          </cell>
          <cell r="AM55">
            <v>0</v>
          </cell>
          <cell r="AN55">
            <v>0</v>
          </cell>
          <cell r="AO55">
            <v>0</v>
          </cell>
          <cell r="AP55">
            <v>0</v>
          </cell>
          <cell r="AQ55">
            <v>0</v>
          </cell>
          <cell r="AR55">
            <v>0</v>
          </cell>
          <cell r="AS55">
            <v>0</v>
          </cell>
          <cell r="AT55">
            <v>0</v>
          </cell>
          <cell r="AU55">
            <v>0</v>
          </cell>
          <cell r="AV55">
            <v>0</v>
          </cell>
          <cell r="AW55">
            <v>0</v>
          </cell>
          <cell r="AX55">
            <v>0</v>
          </cell>
          <cell r="AY55">
            <v>0</v>
          </cell>
          <cell r="AZ55">
            <v>0</v>
          </cell>
          <cell r="BA55">
            <v>0</v>
          </cell>
          <cell r="BB55">
            <v>0</v>
          </cell>
          <cell r="BC55">
            <v>0</v>
          </cell>
          <cell r="BD55">
            <v>0</v>
          </cell>
          <cell r="BE55">
            <v>0</v>
          </cell>
          <cell r="BF55">
            <v>0</v>
          </cell>
          <cell r="BG55">
            <v>0</v>
          </cell>
          <cell r="BH55">
            <v>0</v>
          </cell>
          <cell r="BI55">
            <v>0</v>
          </cell>
          <cell r="BJ55">
            <v>0</v>
          </cell>
          <cell r="BK55">
            <v>0</v>
          </cell>
          <cell r="BL55">
            <v>0</v>
          </cell>
          <cell r="BM55">
            <v>0</v>
          </cell>
          <cell r="BN55">
            <v>0</v>
          </cell>
          <cell r="BO55">
            <v>0</v>
          </cell>
          <cell r="BP55">
            <v>0</v>
          </cell>
          <cell r="BQ55">
            <v>0</v>
          </cell>
          <cell r="BR55">
            <v>0</v>
          </cell>
          <cell r="BS55">
            <v>0</v>
          </cell>
          <cell r="BT55">
            <v>0</v>
          </cell>
          <cell r="BU55">
            <v>0</v>
          </cell>
          <cell r="BV55">
            <v>0</v>
          </cell>
          <cell r="BW55">
            <v>0</v>
          </cell>
          <cell r="BX55">
            <v>0</v>
          </cell>
          <cell r="BY55">
            <v>0</v>
          </cell>
          <cell r="BZ55">
            <v>0</v>
          </cell>
          <cell r="CA55">
            <v>0</v>
          </cell>
          <cell r="CB55">
            <v>0</v>
          </cell>
          <cell r="CC55">
            <v>0</v>
          </cell>
          <cell r="CD55">
            <v>0</v>
          </cell>
          <cell r="CE55">
            <v>0</v>
          </cell>
          <cell r="CF55">
            <v>0</v>
          </cell>
          <cell r="CG55">
            <v>0</v>
          </cell>
          <cell r="CH55">
            <v>0</v>
          </cell>
          <cell r="CI55">
            <v>0</v>
          </cell>
          <cell r="CJ55">
            <v>0</v>
          </cell>
          <cell r="CK55">
            <v>0</v>
          </cell>
          <cell r="CL55">
            <v>0</v>
          </cell>
          <cell r="CM55">
            <v>0</v>
          </cell>
          <cell r="CN55">
            <v>0</v>
          </cell>
          <cell r="CO55">
            <v>0</v>
          </cell>
          <cell r="CP55">
            <v>0</v>
          </cell>
          <cell r="CQ55">
            <v>0</v>
          </cell>
          <cell r="CR55">
            <v>0</v>
          </cell>
          <cell r="CS55">
            <v>0</v>
          </cell>
          <cell r="CT55">
            <v>0</v>
          </cell>
          <cell r="CU55">
            <v>0</v>
          </cell>
          <cell r="CV55">
            <v>0</v>
          </cell>
          <cell r="CW55">
            <v>0</v>
          </cell>
          <cell r="CX55">
            <v>0</v>
          </cell>
          <cell r="CY55">
            <v>0</v>
          </cell>
          <cell r="CZ55">
            <v>0</v>
          </cell>
          <cell r="DA55">
            <v>0</v>
          </cell>
          <cell r="DB55">
            <v>0</v>
          </cell>
          <cell r="DC55">
            <v>0</v>
          </cell>
          <cell r="DD55">
            <v>0</v>
          </cell>
          <cell r="DE55">
            <v>0</v>
          </cell>
          <cell r="DF55">
            <v>0</v>
          </cell>
          <cell r="DG55">
            <v>0</v>
          </cell>
          <cell r="DH55">
            <v>0</v>
          </cell>
          <cell r="DI55">
            <v>0</v>
          </cell>
          <cell r="DJ55">
            <v>0</v>
          </cell>
          <cell r="DK55">
            <v>0</v>
          </cell>
          <cell r="DL55">
            <v>0</v>
          </cell>
          <cell r="DM55">
            <v>0</v>
          </cell>
          <cell r="DN55">
            <v>0</v>
          </cell>
          <cell r="DO55">
            <v>0</v>
          </cell>
          <cell r="DP55">
            <v>0</v>
          </cell>
          <cell r="DQ55">
            <v>0</v>
          </cell>
          <cell r="DR55">
            <v>0</v>
          </cell>
          <cell r="DS55">
            <v>0</v>
          </cell>
          <cell r="DT55">
            <v>0</v>
          </cell>
          <cell r="DU55">
            <v>0</v>
          </cell>
          <cell r="DV55">
            <v>0</v>
          </cell>
          <cell r="DW55">
            <v>0</v>
          </cell>
          <cell r="DX55">
            <v>0</v>
          </cell>
          <cell r="DY55">
            <v>0</v>
          </cell>
          <cell r="DZ55">
            <v>0</v>
          </cell>
          <cell r="EA55">
            <v>0</v>
          </cell>
          <cell r="EB55">
            <v>0</v>
          </cell>
          <cell r="EC55">
            <v>0</v>
          </cell>
          <cell r="ED55">
            <v>0</v>
          </cell>
          <cell r="EE55">
            <v>0</v>
          </cell>
          <cell r="EF55">
            <v>0</v>
          </cell>
          <cell r="EG55">
            <v>0</v>
          </cell>
          <cell r="EH55">
            <v>0</v>
          </cell>
          <cell r="EI55">
            <v>0</v>
          </cell>
          <cell r="EJ55">
            <v>0</v>
          </cell>
          <cell r="EK55">
            <v>0</v>
          </cell>
          <cell r="EL55">
            <v>0</v>
          </cell>
          <cell r="EM55">
            <v>0</v>
          </cell>
          <cell r="EN55">
            <v>0</v>
          </cell>
          <cell r="EO55">
            <v>0</v>
          </cell>
          <cell r="EP55">
            <v>0</v>
          </cell>
          <cell r="EQ55">
            <v>0</v>
          </cell>
          <cell r="ER55">
            <v>0</v>
          </cell>
          <cell r="ES55">
            <v>0</v>
          </cell>
          <cell r="ET55">
            <v>0</v>
          </cell>
          <cell r="EU55">
            <v>0</v>
          </cell>
          <cell r="EV55">
            <v>0</v>
          </cell>
          <cell r="EW55">
            <v>0</v>
          </cell>
          <cell r="EX55">
            <v>0</v>
          </cell>
          <cell r="EY55">
            <v>0</v>
          </cell>
          <cell r="EZ55">
            <v>0</v>
          </cell>
          <cell r="FA55">
            <v>0</v>
          </cell>
          <cell r="FB55">
            <v>0</v>
          </cell>
          <cell r="FC55">
            <v>0</v>
          </cell>
          <cell r="FD55">
            <v>0</v>
          </cell>
          <cell r="FE55">
            <v>0</v>
          </cell>
          <cell r="FF55">
            <v>0</v>
          </cell>
          <cell r="FG55">
            <v>0</v>
          </cell>
          <cell r="FH55">
            <v>0</v>
          </cell>
          <cell r="FI55">
            <v>0</v>
          </cell>
          <cell r="FJ55">
            <v>0</v>
          </cell>
          <cell r="FK55">
            <v>0</v>
          </cell>
          <cell r="FL55">
            <v>0</v>
          </cell>
          <cell r="FM55">
            <v>0</v>
          </cell>
          <cell r="FN55">
            <v>0</v>
          </cell>
          <cell r="FO55">
            <v>0</v>
          </cell>
          <cell r="FP55">
            <v>0</v>
          </cell>
          <cell r="FQ55">
            <v>0</v>
          </cell>
          <cell r="FR55">
            <v>0</v>
          </cell>
          <cell r="FS55">
            <v>0</v>
          </cell>
          <cell r="FT55">
            <v>0</v>
          </cell>
          <cell r="FU55">
            <v>0</v>
          </cell>
          <cell r="FV55">
            <v>0</v>
          </cell>
          <cell r="FW55">
            <v>0</v>
          </cell>
          <cell r="FX55">
            <v>0</v>
          </cell>
          <cell r="FY55">
            <v>0</v>
          </cell>
          <cell r="FZ55">
            <v>0</v>
          </cell>
          <cell r="GA55">
            <v>0</v>
          </cell>
          <cell r="GB55">
            <v>0</v>
          </cell>
          <cell r="GC55">
            <v>0</v>
          </cell>
          <cell r="GD55">
            <v>0</v>
          </cell>
          <cell r="GE55">
            <v>0</v>
          </cell>
          <cell r="GF55">
            <v>0</v>
          </cell>
          <cell r="GG55">
            <v>0</v>
          </cell>
          <cell r="GH55">
            <v>0</v>
          </cell>
          <cell r="GI55">
            <v>0</v>
          </cell>
          <cell r="GJ55">
            <v>0</v>
          </cell>
          <cell r="GK55">
            <v>0</v>
          </cell>
          <cell r="GL55">
            <v>0</v>
          </cell>
          <cell r="GM55">
            <v>0</v>
          </cell>
          <cell r="GN55">
            <v>0</v>
          </cell>
          <cell r="GO55">
            <v>0</v>
          </cell>
          <cell r="GP55">
            <v>0</v>
          </cell>
          <cell r="GQ55">
            <v>0</v>
          </cell>
          <cell r="GR55">
            <v>0</v>
          </cell>
          <cell r="GS55">
            <v>0</v>
          </cell>
          <cell r="GT55">
            <v>0</v>
          </cell>
          <cell r="GU55">
            <v>0</v>
          </cell>
          <cell r="GV55">
            <v>0</v>
          </cell>
          <cell r="GW55">
            <v>0</v>
          </cell>
          <cell r="GX55">
            <v>0</v>
          </cell>
          <cell r="GY55">
            <v>0</v>
          </cell>
          <cell r="GZ55">
            <v>0</v>
          </cell>
          <cell r="HA55">
            <v>0</v>
          </cell>
          <cell r="HB55">
            <v>0</v>
          </cell>
          <cell r="HC55">
            <v>0</v>
          </cell>
          <cell r="HD55">
            <v>0</v>
          </cell>
          <cell r="HE55">
            <v>0</v>
          </cell>
          <cell r="HF55">
            <v>0</v>
          </cell>
          <cell r="HG55">
            <v>0</v>
          </cell>
          <cell r="HH55">
            <v>0</v>
          </cell>
          <cell r="HI55">
            <v>0</v>
          </cell>
          <cell r="HJ55">
            <v>0</v>
          </cell>
          <cell r="HK55">
            <v>0</v>
          </cell>
          <cell r="HL55">
            <v>0</v>
          </cell>
          <cell r="HM55">
            <v>0</v>
          </cell>
          <cell r="HN55">
            <v>0</v>
          </cell>
          <cell r="HO55">
            <v>0</v>
          </cell>
          <cell r="HP55">
            <v>0</v>
          </cell>
          <cell r="HQ55">
            <v>0</v>
          </cell>
          <cell r="HR55">
            <v>0</v>
          </cell>
          <cell r="HS55">
            <v>0</v>
          </cell>
          <cell r="HT55">
            <v>0</v>
          </cell>
          <cell r="HU55">
            <v>0</v>
          </cell>
          <cell r="HV55">
            <v>0</v>
          </cell>
          <cell r="HW55">
            <v>0</v>
          </cell>
          <cell r="HX55">
            <v>0</v>
          </cell>
          <cell r="HY55">
            <v>0</v>
          </cell>
          <cell r="HZ55">
            <v>0</v>
          </cell>
          <cell r="IA55">
            <v>0</v>
          </cell>
          <cell r="IB55">
            <v>0</v>
          </cell>
          <cell r="IC55">
            <v>0</v>
          </cell>
          <cell r="ID55">
            <v>0</v>
          </cell>
          <cell r="IE55">
            <v>0</v>
          </cell>
          <cell r="IF55">
            <v>0</v>
          </cell>
          <cell r="IG55">
            <v>0</v>
          </cell>
          <cell r="IH55">
            <v>0</v>
          </cell>
          <cell r="II55">
            <v>0</v>
          </cell>
          <cell r="IJ55">
            <v>0</v>
          </cell>
          <cell r="IK55">
            <v>0</v>
          </cell>
          <cell r="IL55">
            <v>0</v>
          </cell>
          <cell r="IM55">
            <v>0</v>
          </cell>
          <cell r="IN55">
            <v>0</v>
          </cell>
          <cell r="IO55">
            <v>0</v>
          </cell>
          <cell r="IP55">
            <v>0</v>
          </cell>
          <cell r="IQ55">
            <v>0</v>
          </cell>
          <cell r="IR55">
            <v>0</v>
          </cell>
          <cell r="IS55">
            <v>0</v>
          </cell>
          <cell r="IT55">
            <v>0</v>
          </cell>
          <cell r="IU55">
            <v>0</v>
          </cell>
          <cell r="IV55">
            <v>0</v>
          </cell>
          <cell r="IW55">
            <v>0</v>
          </cell>
          <cell r="IX55">
            <v>0</v>
          </cell>
          <cell r="IY55">
            <v>0</v>
          </cell>
          <cell r="IZ55">
            <v>0</v>
          </cell>
          <cell r="JA55">
            <v>0</v>
          </cell>
          <cell r="JB55">
            <v>0</v>
          </cell>
          <cell r="JC55">
            <v>0</v>
          </cell>
          <cell r="JD55">
            <v>0</v>
          </cell>
          <cell r="JE55">
            <v>0</v>
          </cell>
          <cell r="JF55">
            <v>0</v>
          </cell>
          <cell r="JG55">
            <v>0</v>
          </cell>
          <cell r="JH55">
            <v>0</v>
          </cell>
          <cell r="JI55">
            <v>0</v>
          </cell>
          <cell r="JJ55">
            <v>0</v>
          </cell>
          <cell r="JK55">
            <v>0</v>
          </cell>
          <cell r="JL55">
            <v>0</v>
          </cell>
          <cell r="JM55">
            <v>0</v>
          </cell>
          <cell r="JN55">
            <v>0</v>
          </cell>
          <cell r="JO55">
            <v>0</v>
          </cell>
          <cell r="JP55">
            <v>0</v>
          </cell>
          <cell r="JQ55">
            <v>0</v>
          </cell>
          <cell r="JR55">
            <v>0</v>
          </cell>
          <cell r="JS55">
            <v>0</v>
          </cell>
          <cell r="JT55">
            <v>0</v>
          </cell>
          <cell r="JU55">
            <v>0</v>
          </cell>
          <cell r="JV55">
            <v>0</v>
          </cell>
          <cell r="JW55">
            <v>0</v>
          </cell>
          <cell r="JX55">
            <v>0</v>
          </cell>
          <cell r="JY55">
            <v>0</v>
          </cell>
          <cell r="JZ55">
            <v>0</v>
          </cell>
          <cell r="KA55">
            <v>0</v>
          </cell>
          <cell r="KB55">
            <v>0</v>
          </cell>
          <cell r="KC55">
            <v>0</v>
          </cell>
          <cell r="KD55">
            <v>0</v>
          </cell>
          <cell r="KE55">
            <v>0</v>
          </cell>
          <cell r="KF55">
            <v>0</v>
          </cell>
          <cell r="KG55">
            <v>0</v>
          </cell>
          <cell r="KH55">
            <v>0</v>
          </cell>
          <cell r="KI55">
            <v>0</v>
          </cell>
          <cell r="KJ55">
            <v>0</v>
          </cell>
          <cell r="KK55">
            <v>0</v>
          </cell>
          <cell r="KL55">
            <v>0</v>
          </cell>
          <cell r="KM55">
            <v>0</v>
          </cell>
          <cell r="KN55">
            <v>0</v>
          </cell>
          <cell r="KO55">
            <v>0</v>
          </cell>
          <cell r="KP55">
            <v>0</v>
          </cell>
          <cell r="KQ55">
            <v>0</v>
          </cell>
          <cell r="KR55">
            <v>0</v>
          </cell>
          <cell r="KS55">
            <v>0</v>
          </cell>
          <cell r="KT55">
            <v>0</v>
          </cell>
          <cell r="KU55">
            <v>0</v>
          </cell>
          <cell r="KV55">
            <v>0</v>
          </cell>
          <cell r="KW55">
            <v>0</v>
          </cell>
          <cell r="KX55">
            <v>0</v>
          </cell>
          <cell r="KY55">
            <v>0</v>
          </cell>
          <cell r="KZ55">
            <v>0</v>
          </cell>
          <cell r="LA55">
            <v>0</v>
          </cell>
          <cell r="LB55">
            <v>0</v>
          </cell>
          <cell r="LC55">
            <v>0</v>
          </cell>
          <cell r="LD55">
            <v>0</v>
          </cell>
          <cell r="LE55">
            <v>0</v>
          </cell>
          <cell r="LF55">
            <v>0</v>
          </cell>
          <cell r="LG55">
            <v>0</v>
          </cell>
          <cell r="LH55">
            <v>0</v>
          </cell>
          <cell r="LI55">
            <v>0</v>
          </cell>
          <cell r="LJ55">
            <v>0</v>
          </cell>
          <cell r="LK55">
            <v>0</v>
          </cell>
          <cell r="LL55">
            <v>0</v>
          </cell>
          <cell r="LM55">
            <v>0</v>
          </cell>
          <cell r="LN55">
            <v>0</v>
          </cell>
          <cell r="LO55">
            <v>0</v>
          </cell>
          <cell r="LP55">
            <v>0</v>
          </cell>
          <cell r="LQ55">
            <v>0</v>
          </cell>
          <cell r="LR55">
            <v>0</v>
          </cell>
          <cell r="LS55">
            <v>0</v>
          </cell>
          <cell r="LT55">
            <v>0</v>
          </cell>
          <cell r="LU55">
            <v>0</v>
          </cell>
          <cell r="LV55">
            <v>0</v>
          </cell>
          <cell r="LW55">
            <v>0</v>
          </cell>
          <cell r="LX55">
            <v>0</v>
          </cell>
          <cell r="LY55">
            <v>0</v>
          </cell>
          <cell r="LZ55">
            <v>0</v>
          </cell>
          <cell r="MA55">
            <v>0</v>
          </cell>
          <cell r="MB55">
            <v>0</v>
          </cell>
          <cell r="MC55">
            <v>0</v>
          </cell>
          <cell r="MD55">
            <v>0</v>
          </cell>
          <cell r="ME55">
            <v>0</v>
          </cell>
          <cell r="MF55">
            <v>0</v>
          </cell>
          <cell r="MG55">
            <v>0</v>
          </cell>
          <cell r="MH55">
            <v>0</v>
          </cell>
          <cell r="MI55">
            <v>0</v>
          </cell>
          <cell r="MJ55">
            <v>0</v>
          </cell>
          <cell r="MK55">
            <v>0</v>
          </cell>
          <cell r="ML55">
            <v>0</v>
          </cell>
          <cell r="MM55">
            <v>0</v>
          </cell>
          <cell r="MN55">
            <v>0</v>
          </cell>
          <cell r="MO55">
            <v>0</v>
          </cell>
          <cell r="MP55">
            <v>0</v>
          </cell>
          <cell r="MQ55">
            <v>0</v>
          </cell>
          <cell r="MR55">
            <v>0</v>
          </cell>
          <cell r="MS55">
            <v>0</v>
          </cell>
          <cell r="MT55">
            <v>0</v>
          </cell>
          <cell r="MU55">
            <v>0</v>
          </cell>
          <cell r="MV55">
            <v>0</v>
          </cell>
          <cell r="MW55">
            <v>0</v>
          </cell>
          <cell r="MX55">
            <v>0</v>
          </cell>
          <cell r="MY55">
            <v>0</v>
          </cell>
          <cell r="MZ55">
            <v>0</v>
          </cell>
          <cell r="NA55">
            <v>0</v>
          </cell>
          <cell r="NB55">
            <v>0</v>
          </cell>
          <cell r="NC55">
            <v>0</v>
          </cell>
          <cell r="ND55">
            <v>0</v>
          </cell>
          <cell r="NE55">
            <v>0</v>
          </cell>
          <cell r="NF55">
            <v>0</v>
          </cell>
          <cell r="NG55">
            <v>0</v>
          </cell>
          <cell r="NH55">
            <v>0</v>
          </cell>
          <cell r="NI55">
            <v>0</v>
          </cell>
          <cell r="NJ55">
            <v>0</v>
          </cell>
          <cell r="NK55">
            <v>0</v>
          </cell>
          <cell r="NL55">
            <v>0</v>
          </cell>
          <cell r="NM55">
            <v>0</v>
          </cell>
          <cell r="NN55">
            <v>0</v>
          </cell>
          <cell r="NO55">
            <v>0</v>
          </cell>
          <cell r="NP55">
            <v>0</v>
          </cell>
          <cell r="NQ55">
            <v>0</v>
          </cell>
          <cell r="NR55">
            <v>0</v>
          </cell>
          <cell r="NS55">
            <v>0</v>
          </cell>
          <cell r="NT55">
            <v>0</v>
          </cell>
          <cell r="NU55">
            <v>0</v>
          </cell>
          <cell r="NV55">
            <v>0</v>
          </cell>
          <cell r="NW55">
            <v>0</v>
          </cell>
          <cell r="NX55">
            <v>0</v>
          </cell>
          <cell r="NY55">
            <v>0</v>
          </cell>
          <cell r="NZ55">
            <v>0</v>
          </cell>
          <cell r="OA55">
            <v>0</v>
          </cell>
          <cell r="OB55">
            <v>0</v>
          </cell>
          <cell r="OC55">
            <v>0</v>
          </cell>
          <cell r="OD55">
            <v>0</v>
          </cell>
          <cell r="OE55">
            <v>0</v>
          </cell>
          <cell r="OF55">
            <v>0</v>
          </cell>
          <cell r="OG55">
            <v>0</v>
          </cell>
          <cell r="OH55">
            <v>0</v>
          </cell>
          <cell r="OI55">
            <v>0</v>
          </cell>
          <cell r="OJ55">
            <v>0</v>
          </cell>
          <cell r="OK55">
            <v>0</v>
          </cell>
          <cell r="OL55">
            <v>0</v>
          </cell>
          <cell r="OM55">
            <v>0</v>
          </cell>
          <cell r="ON55">
            <v>0</v>
          </cell>
          <cell r="OO55">
            <v>0</v>
          </cell>
          <cell r="OP55">
            <v>0</v>
          </cell>
          <cell r="OQ55">
            <v>0</v>
          </cell>
          <cell r="OR55">
            <v>0</v>
          </cell>
          <cell r="OS55">
            <v>0</v>
          </cell>
          <cell r="OT55">
            <v>0</v>
          </cell>
          <cell r="OU55">
            <v>0</v>
          </cell>
          <cell r="OV55">
            <v>0</v>
          </cell>
          <cell r="OW55">
            <v>0</v>
          </cell>
          <cell r="OX55">
            <v>0</v>
          </cell>
          <cell r="OY55">
            <v>0</v>
          </cell>
          <cell r="OZ55">
            <v>0</v>
          </cell>
          <cell r="PA55">
            <v>0</v>
          </cell>
          <cell r="PB55">
            <v>0</v>
          </cell>
          <cell r="PC55">
            <v>0</v>
          </cell>
          <cell r="PD55">
            <v>0</v>
          </cell>
          <cell r="PE55">
            <v>0</v>
          </cell>
          <cell r="PF55">
            <v>0</v>
          </cell>
          <cell r="PG55">
            <v>0</v>
          </cell>
          <cell r="PH55">
            <v>0</v>
          </cell>
          <cell r="PI55">
            <v>0</v>
          </cell>
          <cell r="PJ55">
            <v>0</v>
          </cell>
          <cell r="PK55">
            <v>0</v>
          </cell>
          <cell r="PL55">
            <v>0</v>
          </cell>
          <cell r="PM55">
            <v>0</v>
          </cell>
          <cell r="PN55">
            <v>0</v>
          </cell>
          <cell r="PO55">
            <v>0</v>
          </cell>
          <cell r="PP55">
            <v>0</v>
          </cell>
          <cell r="PQ55">
            <v>0</v>
          </cell>
          <cell r="PR55">
            <v>0</v>
          </cell>
          <cell r="PS55">
            <v>0</v>
          </cell>
        </row>
        <row r="56">
          <cell r="P56">
            <v>0</v>
          </cell>
          <cell r="Q56">
            <v>0</v>
          </cell>
          <cell r="R56">
            <v>0</v>
          </cell>
          <cell r="S56">
            <v>0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0</v>
          </cell>
          <cell r="AE56">
            <v>0</v>
          </cell>
          <cell r="AF56">
            <v>0</v>
          </cell>
          <cell r="AG56">
            <v>0</v>
          </cell>
          <cell r="AH56">
            <v>0</v>
          </cell>
          <cell r="AI56">
            <v>0</v>
          </cell>
          <cell r="AJ56">
            <v>0</v>
          </cell>
          <cell r="AK56">
            <v>0</v>
          </cell>
          <cell r="AL56">
            <v>0</v>
          </cell>
          <cell r="AM56">
            <v>0</v>
          </cell>
          <cell r="AN56">
            <v>0</v>
          </cell>
          <cell r="AO56">
            <v>0</v>
          </cell>
          <cell r="AP56">
            <v>0</v>
          </cell>
          <cell r="AQ56">
            <v>0</v>
          </cell>
          <cell r="AR56">
            <v>0</v>
          </cell>
          <cell r="AS56">
            <v>0</v>
          </cell>
          <cell r="AT56">
            <v>0</v>
          </cell>
          <cell r="AU56">
            <v>0</v>
          </cell>
          <cell r="AV56">
            <v>0</v>
          </cell>
          <cell r="AW56">
            <v>0</v>
          </cell>
          <cell r="AX56">
            <v>0</v>
          </cell>
          <cell r="AY56">
            <v>0</v>
          </cell>
          <cell r="AZ56">
            <v>0</v>
          </cell>
          <cell r="BA56">
            <v>0</v>
          </cell>
          <cell r="BB56">
            <v>0</v>
          </cell>
          <cell r="BC56">
            <v>0</v>
          </cell>
          <cell r="BD56">
            <v>0</v>
          </cell>
          <cell r="BE56">
            <v>0</v>
          </cell>
          <cell r="BF56">
            <v>0</v>
          </cell>
          <cell r="BG56">
            <v>0</v>
          </cell>
          <cell r="BH56">
            <v>0</v>
          </cell>
          <cell r="BI56">
            <v>0</v>
          </cell>
          <cell r="BJ56">
            <v>0</v>
          </cell>
          <cell r="BK56">
            <v>0</v>
          </cell>
          <cell r="BL56">
            <v>0</v>
          </cell>
          <cell r="BM56">
            <v>0</v>
          </cell>
          <cell r="BN56">
            <v>0</v>
          </cell>
          <cell r="BO56">
            <v>0</v>
          </cell>
          <cell r="BP56">
            <v>0</v>
          </cell>
          <cell r="BQ56">
            <v>0</v>
          </cell>
          <cell r="BR56">
            <v>0</v>
          </cell>
          <cell r="BS56">
            <v>0</v>
          </cell>
          <cell r="BT56">
            <v>0</v>
          </cell>
          <cell r="BU56">
            <v>0</v>
          </cell>
          <cell r="BV56">
            <v>0</v>
          </cell>
          <cell r="BW56">
            <v>0</v>
          </cell>
          <cell r="BX56">
            <v>0</v>
          </cell>
          <cell r="BY56">
            <v>0</v>
          </cell>
          <cell r="BZ56">
            <v>0</v>
          </cell>
          <cell r="CA56">
            <v>0</v>
          </cell>
          <cell r="CB56">
            <v>0</v>
          </cell>
          <cell r="CC56">
            <v>0</v>
          </cell>
          <cell r="CD56">
            <v>0</v>
          </cell>
          <cell r="CE56">
            <v>0</v>
          </cell>
          <cell r="CF56">
            <v>0</v>
          </cell>
          <cell r="CG56">
            <v>0</v>
          </cell>
          <cell r="CH56">
            <v>0</v>
          </cell>
          <cell r="CI56">
            <v>0</v>
          </cell>
          <cell r="CJ56">
            <v>0</v>
          </cell>
          <cell r="CK56">
            <v>0</v>
          </cell>
          <cell r="CL56">
            <v>0</v>
          </cell>
          <cell r="CM56">
            <v>0</v>
          </cell>
          <cell r="CN56">
            <v>0</v>
          </cell>
          <cell r="CO56">
            <v>0</v>
          </cell>
          <cell r="CP56">
            <v>0</v>
          </cell>
          <cell r="CQ56">
            <v>0</v>
          </cell>
          <cell r="CR56">
            <v>0</v>
          </cell>
          <cell r="CS56">
            <v>0</v>
          </cell>
          <cell r="CT56">
            <v>0</v>
          </cell>
          <cell r="CU56">
            <v>0</v>
          </cell>
          <cell r="CV56">
            <v>0</v>
          </cell>
          <cell r="CW56">
            <v>0</v>
          </cell>
          <cell r="CX56">
            <v>0</v>
          </cell>
          <cell r="CY56">
            <v>0</v>
          </cell>
          <cell r="CZ56">
            <v>0</v>
          </cell>
          <cell r="DA56">
            <v>0</v>
          </cell>
          <cell r="DB56">
            <v>0</v>
          </cell>
          <cell r="DC56">
            <v>0</v>
          </cell>
          <cell r="DD56">
            <v>0</v>
          </cell>
          <cell r="DE56">
            <v>0</v>
          </cell>
          <cell r="DF56">
            <v>0</v>
          </cell>
          <cell r="DG56">
            <v>0</v>
          </cell>
          <cell r="DH56">
            <v>0</v>
          </cell>
          <cell r="DI56">
            <v>0</v>
          </cell>
          <cell r="DJ56">
            <v>0</v>
          </cell>
          <cell r="DK56">
            <v>0</v>
          </cell>
          <cell r="DL56">
            <v>0</v>
          </cell>
          <cell r="DM56">
            <v>0</v>
          </cell>
          <cell r="DN56">
            <v>0</v>
          </cell>
          <cell r="DO56">
            <v>0</v>
          </cell>
          <cell r="DP56">
            <v>0</v>
          </cell>
          <cell r="DQ56">
            <v>0</v>
          </cell>
          <cell r="DR56">
            <v>0</v>
          </cell>
          <cell r="DS56">
            <v>0</v>
          </cell>
          <cell r="DT56">
            <v>0</v>
          </cell>
          <cell r="DU56">
            <v>0</v>
          </cell>
          <cell r="DV56">
            <v>0</v>
          </cell>
          <cell r="DW56">
            <v>0</v>
          </cell>
          <cell r="DX56">
            <v>0</v>
          </cell>
          <cell r="DY56">
            <v>0</v>
          </cell>
          <cell r="DZ56">
            <v>0</v>
          </cell>
          <cell r="EA56">
            <v>0</v>
          </cell>
          <cell r="EB56">
            <v>0</v>
          </cell>
          <cell r="EC56">
            <v>0</v>
          </cell>
          <cell r="ED56">
            <v>0</v>
          </cell>
          <cell r="EE56">
            <v>0</v>
          </cell>
          <cell r="EF56">
            <v>0</v>
          </cell>
          <cell r="EG56">
            <v>0</v>
          </cell>
          <cell r="EH56">
            <v>0</v>
          </cell>
          <cell r="EI56">
            <v>0</v>
          </cell>
          <cell r="EJ56">
            <v>0</v>
          </cell>
          <cell r="EK56">
            <v>0</v>
          </cell>
          <cell r="EL56">
            <v>0</v>
          </cell>
          <cell r="EM56">
            <v>0</v>
          </cell>
          <cell r="EN56">
            <v>0</v>
          </cell>
          <cell r="EO56">
            <v>0</v>
          </cell>
          <cell r="EP56">
            <v>0</v>
          </cell>
          <cell r="EQ56">
            <v>0</v>
          </cell>
          <cell r="ER56">
            <v>0</v>
          </cell>
          <cell r="ES56">
            <v>0</v>
          </cell>
          <cell r="ET56">
            <v>0</v>
          </cell>
          <cell r="EU56">
            <v>0</v>
          </cell>
          <cell r="EV56">
            <v>0</v>
          </cell>
          <cell r="EW56">
            <v>0</v>
          </cell>
          <cell r="EX56">
            <v>0</v>
          </cell>
          <cell r="EY56">
            <v>0</v>
          </cell>
          <cell r="EZ56">
            <v>0</v>
          </cell>
          <cell r="FA56">
            <v>0</v>
          </cell>
          <cell r="FB56">
            <v>0</v>
          </cell>
          <cell r="FC56">
            <v>0</v>
          </cell>
          <cell r="FD56">
            <v>0</v>
          </cell>
          <cell r="FE56">
            <v>0</v>
          </cell>
          <cell r="FF56">
            <v>0</v>
          </cell>
          <cell r="FG56">
            <v>0</v>
          </cell>
          <cell r="FH56">
            <v>0</v>
          </cell>
          <cell r="FI56">
            <v>0</v>
          </cell>
          <cell r="FJ56">
            <v>0</v>
          </cell>
          <cell r="FK56">
            <v>0</v>
          </cell>
          <cell r="FL56">
            <v>0</v>
          </cell>
          <cell r="FM56">
            <v>0</v>
          </cell>
          <cell r="FN56">
            <v>0</v>
          </cell>
          <cell r="FO56">
            <v>0</v>
          </cell>
          <cell r="FP56">
            <v>0</v>
          </cell>
          <cell r="FQ56">
            <v>0</v>
          </cell>
          <cell r="FR56">
            <v>0</v>
          </cell>
          <cell r="FS56">
            <v>0</v>
          </cell>
          <cell r="FT56">
            <v>0</v>
          </cell>
          <cell r="FU56">
            <v>0</v>
          </cell>
          <cell r="FV56">
            <v>0</v>
          </cell>
          <cell r="FW56">
            <v>0</v>
          </cell>
          <cell r="FX56">
            <v>0</v>
          </cell>
          <cell r="FY56">
            <v>0</v>
          </cell>
          <cell r="FZ56">
            <v>0</v>
          </cell>
          <cell r="GA56">
            <v>0</v>
          </cell>
          <cell r="GB56">
            <v>0</v>
          </cell>
          <cell r="GC56">
            <v>0</v>
          </cell>
          <cell r="GD56">
            <v>0</v>
          </cell>
          <cell r="GE56">
            <v>0</v>
          </cell>
          <cell r="GF56">
            <v>0</v>
          </cell>
          <cell r="GG56">
            <v>0</v>
          </cell>
          <cell r="GH56">
            <v>0</v>
          </cell>
          <cell r="GI56">
            <v>0</v>
          </cell>
          <cell r="GJ56">
            <v>0</v>
          </cell>
          <cell r="GK56">
            <v>0</v>
          </cell>
          <cell r="GL56">
            <v>0</v>
          </cell>
          <cell r="GM56">
            <v>0</v>
          </cell>
          <cell r="GN56">
            <v>0</v>
          </cell>
          <cell r="GO56">
            <v>0</v>
          </cell>
          <cell r="GP56">
            <v>0</v>
          </cell>
          <cell r="GQ56">
            <v>0</v>
          </cell>
          <cell r="GR56">
            <v>0</v>
          </cell>
          <cell r="GS56">
            <v>0</v>
          </cell>
          <cell r="GT56">
            <v>0</v>
          </cell>
          <cell r="GU56">
            <v>0</v>
          </cell>
          <cell r="GV56">
            <v>0</v>
          </cell>
          <cell r="GW56">
            <v>0</v>
          </cell>
          <cell r="GX56">
            <v>0</v>
          </cell>
          <cell r="GY56">
            <v>0</v>
          </cell>
          <cell r="GZ56">
            <v>0</v>
          </cell>
          <cell r="HA56">
            <v>0</v>
          </cell>
          <cell r="HB56">
            <v>0</v>
          </cell>
          <cell r="HC56">
            <v>0</v>
          </cell>
          <cell r="HD56">
            <v>0</v>
          </cell>
          <cell r="HE56">
            <v>0</v>
          </cell>
          <cell r="HF56">
            <v>0</v>
          </cell>
          <cell r="HG56">
            <v>0</v>
          </cell>
          <cell r="HH56">
            <v>0</v>
          </cell>
          <cell r="HI56">
            <v>0</v>
          </cell>
          <cell r="HJ56">
            <v>0</v>
          </cell>
          <cell r="HK56">
            <v>0</v>
          </cell>
          <cell r="HL56">
            <v>0</v>
          </cell>
          <cell r="HM56">
            <v>0</v>
          </cell>
          <cell r="HN56">
            <v>0</v>
          </cell>
          <cell r="HO56">
            <v>0</v>
          </cell>
          <cell r="HP56">
            <v>0</v>
          </cell>
          <cell r="HQ56">
            <v>0</v>
          </cell>
          <cell r="HR56">
            <v>0</v>
          </cell>
          <cell r="HS56">
            <v>0</v>
          </cell>
          <cell r="HT56">
            <v>0</v>
          </cell>
          <cell r="HU56">
            <v>0</v>
          </cell>
          <cell r="HV56">
            <v>0</v>
          </cell>
          <cell r="HW56">
            <v>0</v>
          </cell>
          <cell r="HX56">
            <v>0</v>
          </cell>
          <cell r="HY56">
            <v>0</v>
          </cell>
          <cell r="HZ56">
            <v>0</v>
          </cell>
          <cell r="IA56">
            <v>0</v>
          </cell>
          <cell r="IB56">
            <v>0</v>
          </cell>
          <cell r="IC56">
            <v>0</v>
          </cell>
          <cell r="ID56">
            <v>0</v>
          </cell>
          <cell r="IE56">
            <v>0</v>
          </cell>
          <cell r="IF56">
            <v>0</v>
          </cell>
          <cell r="IG56">
            <v>0</v>
          </cell>
          <cell r="IH56">
            <v>0</v>
          </cell>
          <cell r="II56">
            <v>0</v>
          </cell>
          <cell r="IJ56">
            <v>0</v>
          </cell>
          <cell r="IK56">
            <v>0</v>
          </cell>
          <cell r="IL56">
            <v>0</v>
          </cell>
          <cell r="IM56">
            <v>0</v>
          </cell>
          <cell r="IN56">
            <v>0</v>
          </cell>
          <cell r="IO56">
            <v>0</v>
          </cell>
          <cell r="IP56">
            <v>0</v>
          </cell>
          <cell r="IQ56">
            <v>0</v>
          </cell>
          <cell r="IR56">
            <v>0</v>
          </cell>
          <cell r="IS56">
            <v>0</v>
          </cell>
          <cell r="IT56">
            <v>0</v>
          </cell>
          <cell r="IU56">
            <v>0</v>
          </cell>
          <cell r="IV56">
            <v>0</v>
          </cell>
          <cell r="IW56">
            <v>0</v>
          </cell>
          <cell r="IX56">
            <v>0</v>
          </cell>
          <cell r="IY56">
            <v>0</v>
          </cell>
          <cell r="IZ56">
            <v>0</v>
          </cell>
          <cell r="JA56">
            <v>0</v>
          </cell>
          <cell r="JB56">
            <v>0</v>
          </cell>
          <cell r="JC56">
            <v>0</v>
          </cell>
          <cell r="JD56">
            <v>0</v>
          </cell>
          <cell r="JE56">
            <v>0</v>
          </cell>
          <cell r="JF56">
            <v>0</v>
          </cell>
          <cell r="JG56">
            <v>0</v>
          </cell>
          <cell r="JH56">
            <v>0</v>
          </cell>
          <cell r="JI56">
            <v>0</v>
          </cell>
          <cell r="JJ56">
            <v>0</v>
          </cell>
          <cell r="JK56">
            <v>0</v>
          </cell>
          <cell r="JL56">
            <v>0</v>
          </cell>
          <cell r="JM56">
            <v>0</v>
          </cell>
          <cell r="JN56">
            <v>0</v>
          </cell>
          <cell r="JO56">
            <v>0</v>
          </cell>
          <cell r="JP56">
            <v>0</v>
          </cell>
          <cell r="JQ56">
            <v>0</v>
          </cell>
          <cell r="JR56">
            <v>0</v>
          </cell>
          <cell r="JS56">
            <v>0</v>
          </cell>
          <cell r="JT56">
            <v>0</v>
          </cell>
          <cell r="JU56">
            <v>0</v>
          </cell>
          <cell r="JV56">
            <v>0</v>
          </cell>
          <cell r="JW56">
            <v>0</v>
          </cell>
          <cell r="JX56">
            <v>0</v>
          </cell>
          <cell r="JY56">
            <v>0</v>
          </cell>
          <cell r="JZ56">
            <v>0</v>
          </cell>
          <cell r="KA56">
            <v>0</v>
          </cell>
          <cell r="KB56">
            <v>0</v>
          </cell>
          <cell r="KC56">
            <v>0</v>
          </cell>
          <cell r="KD56">
            <v>0</v>
          </cell>
          <cell r="KE56">
            <v>0</v>
          </cell>
          <cell r="KF56">
            <v>0</v>
          </cell>
          <cell r="KG56">
            <v>0</v>
          </cell>
          <cell r="KH56">
            <v>0</v>
          </cell>
          <cell r="KI56">
            <v>0</v>
          </cell>
          <cell r="KJ56">
            <v>0</v>
          </cell>
          <cell r="KK56">
            <v>0</v>
          </cell>
          <cell r="KL56">
            <v>0</v>
          </cell>
          <cell r="KM56">
            <v>0</v>
          </cell>
          <cell r="KN56">
            <v>0</v>
          </cell>
          <cell r="KO56">
            <v>0</v>
          </cell>
          <cell r="KP56">
            <v>0</v>
          </cell>
          <cell r="KQ56">
            <v>0</v>
          </cell>
          <cell r="KR56">
            <v>0</v>
          </cell>
          <cell r="KS56">
            <v>0</v>
          </cell>
          <cell r="KT56">
            <v>0</v>
          </cell>
          <cell r="KU56">
            <v>0</v>
          </cell>
          <cell r="KV56">
            <v>0</v>
          </cell>
          <cell r="KW56">
            <v>0</v>
          </cell>
          <cell r="KX56">
            <v>0</v>
          </cell>
          <cell r="KY56">
            <v>0</v>
          </cell>
          <cell r="KZ56">
            <v>0</v>
          </cell>
          <cell r="LA56">
            <v>0</v>
          </cell>
          <cell r="LB56">
            <v>0</v>
          </cell>
          <cell r="LC56">
            <v>0</v>
          </cell>
          <cell r="LD56">
            <v>0</v>
          </cell>
          <cell r="LE56">
            <v>0</v>
          </cell>
          <cell r="LF56">
            <v>0</v>
          </cell>
          <cell r="LG56">
            <v>0</v>
          </cell>
          <cell r="LH56">
            <v>0</v>
          </cell>
          <cell r="LI56">
            <v>0</v>
          </cell>
          <cell r="LJ56">
            <v>0</v>
          </cell>
          <cell r="LK56">
            <v>0</v>
          </cell>
          <cell r="LL56">
            <v>0</v>
          </cell>
          <cell r="LM56">
            <v>0</v>
          </cell>
          <cell r="LN56">
            <v>0</v>
          </cell>
          <cell r="LO56">
            <v>0</v>
          </cell>
          <cell r="LP56">
            <v>0</v>
          </cell>
          <cell r="LQ56">
            <v>0</v>
          </cell>
          <cell r="LR56">
            <v>0</v>
          </cell>
          <cell r="LS56">
            <v>0</v>
          </cell>
          <cell r="LT56">
            <v>0</v>
          </cell>
          <cell r="LU56">
            <v>0</v>
          </cell>
          <cell r="LV56">
            <v>0</v>
          </cell>
          <cell r="LW56">
            <v>0</v>
          </cell>
          <cell r="LX56">
            <v>0</v>
          </cell>
          <cell r="LY56">
            <v>0</v>
          </cell>
          <cell r="LZ56">
            <v>0</v>
          </cell>
          <cell r="MA56">
            <v>0</v>
          </cell>
          <cell r="MB56">
            <v>0</v>
          </cell>
          <cell r="MC56">
            <v>0</v>
          </cell>
          <cell r="MD56">
            <v>0</v>
          </cell>
          <cell r="ME56">
            <v>0</v>
          </cell>
          <cell r="MF56">
            <v>0</v>
          </cell>
          <cell r="MG56">
            <v>0</v>
          </cell>
          <cell r="MH56">
            <v>0</v>
          </cell>
          <cell r="MI56">
            <v>0</v>
          </cell>
          <cell r="MJ56">
            <v>0</v>
          </cell>
          <cell r="MK56">
            <v>0</v>
          </cell>
          <cell r="ML56">
            <v>0</v>
          </cell>
          <cell r="MM56">
            <v>0</v>
          </cell>
          <cell r="MN56">
            <v>0</v>
          </cell>
          <cell r="MO56">
            <v>0</v>
          </cell>
          <cell r="MP56">
            <v>0</v>
          </cell>
          <cell r="MQ56">
            <v>0</v>
          </cell>
          <cell r="MR56">
            <v>0</v>
          </cell>
          <cell r="MS56">
            <v>0</v>
          </cell>
          <cell r="MT56">
            <v>0</v>
          </cell>
          <cell r="MU56">
            <v>0</v>
          </cell>
          <cell r="MV56">
            <v>0</v>
          </cell>
          <cell r="MW56">
            <v>0</v>
          </cell>
          <cell r="MX56">
            <v>0</v>
          </cell>
          <cell r="MY56">
            <v>0</v>
          </cell>
          <cell r="MZ56">
            <v>0</v>
          </cell>
          <cell r="NA56">
            <v>0</v>
          </cell>
          <cell r="NB56">
            <v>0</v>
          </cell>
          <cell r="NC56">
            <v>0</v>
          </cell>
          <cell r="ND56">
            <v>0</v>
          </cell>
          <cell r="NE56">
            <v>0</v>
          </cell>
          <cell r="NF56">
            <v>0</v>
          </cell>
          <cell r="NG56">
            <v>0</v>
          </cell>
          <cell r="NH56">
            <v>0</v>
          </cell>
          <cell r="NI56">
            <v>0</v>
          </cell>
          <cell r="NJ56">
            <v>0</v>
          </cell>
          <cell r="NK56">
            <v>0</v>
          </cell>
          <cell r="NL56">
            <v>0</v>
          </cell>
          <cell r="NM56">
            <v>0</v>
          </cell>
          <cell r="NN56">
            <v>0</v>
          </cell>
          <cell r="NO56">
            <v>0</v>
          </cell>
          <cell r="NP56">
            <v>0</v>
          </cell>
          <cell r="NQ56">
            <v>0</v>
          </cell>
          <cell r="NR56">
            <v>0</v>
          </cell>
          <cell r="NS56">
            <v>0</v>
          </cell>
          <cell r="NT56">
            <v>0</v>
          </cell>
          <cell r="NU56">
            <v>0</v>
          </cell>
          <cell r="NV56">
            <v>0</v>
          </cell>
          <cell r="NW56">
            <v>0</v>
          </cell>
          <cell r="NX56">
            <v>0</v>
          </cell>
          <cell r="NY56">
            <v>0</v>
          </cell>
          <cell r="NZ56">
            <v>0</v>
          </cell>
          <cell r="OA56">
            <v>0</v>
          </cell>
          <cell r="OB56">
            <v>0</v>
          </cell>
          <cell r="OC56">
            <v>0</v>
          </cell>
          <cell r="OD56">
            <v>0</v>
          </cell>
          <cell r="OE56">
            <v>0</v>
          </cell>
          <cell r="OF56">
            <v>0</v>
          </cell>
          <cell r="OG56">
            <v>0</v>
          </cell>
          <cell r="OH56">
            <v>0</v>
          </cell>
          <cell r="OI56">
            <v>0</v>
          </cell>
          <cell r="OJ56">
            <v>0</v>
          </cell>
          <cell r="OK56">
            <v>0</v>
          </cell>
          <cell r="OL56">
            <v>0</v>
          </cell>
          <cell r="OM56">
            <v>0</v>
          </cell>
          <cell r="ON56">
            <v>0</v>
          </cell>
          <cell r="OO56">
            <v>0</v>
          </cell>
          <cell r="OP56">
            <v>0</v>
          </cell>
          <cell r="OQ56">
            <v>0</v>
          </cell>
          <cell r="OR56">
            <v>0</v>
          </cell>
          <cell r="OS56">
            <v>0</v>
          </cell>
          <cell r="OT56">
            <v>0</v>
          </cell>
          <cell r="OU56">
            <v>0</v>
          </cell>
          <cell r="OV56">
            <v>0</v>
          </cell>
          <cell r="OW56">
            <v>0</v>
          </cell>
          <cell r="OX56">
            <v>0</v>
          </cell>
          <cell r="OY56">
            <v>0</v>
          </cell>
          <cell r="OZ56">
            <v>0</v>
          </cell>
          <cell r="PA56">
            <v>0</v>
          </cell>
          <cell r="PB56">
            <v>0</v>
          </cell>
          <cell r="PC56">
            <v>0</v>
          </cell>
          <cell r="PD56">
            <v>0</v>
          </cell>
          <cell r="PE56">
            <v>0</v>
          </cell>
          <cell r="PF56">
            <v>0</v>
          </cell>
          <cell r="PG56">
            <v>0</v>
          </cell>
          <cell r="PH56">
            <v>0</v>
          </cell>
          <cell r="PI56">
            <v>0</v>
          </cell>
          <cell r="PJ56">
            <v>0</v>
          </cell>
          <cell r="PK56">
            <v>0</v>
          </cell>
          <cell r="PL56">
            <v>0</v>
          </cell>
          <cell r="PM56">
            <v>0</v>
          </cell>
          <cell r="PN56">
            <v>0</v>
          </cell>
          <cell r="PO56">
            <v>0</v>
          </cell>
          <cell r="PP56">
            <v>0</v>
          </cell>
          <cell r="PQ56">
            <v>0</v>
          </cell>
          <cell r="PR56">
            <v>0</v>
          </cell>
          <cell r="PS56">
            <v>0</v>
          </cell>
        </row>
        <row r="57"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</v>
          </cell>
          <cell r="AN57">
            <v>0</v>
          </cell>
          <cell r="AO57">
            <v>0</v>
          </cell>
          <cell r="AP57">
            <v>0</v>
          </cell>
          <cell r="AQ57">
            <v>0</v>
          </cell>
          <cell r="AR57">
            <v>0</v>
          </cell>
          <cell r="AS57">
            <v>0</v>
          </cell>
          <cell r="AT57">
            <v>0</v>
          </cell>
          <cell r="AU57">
            <v>0</v>
          </cell>
          <cell r="AV57">
            <v>0</v>
          </cell>
          <cell r="AW57">
            <v>0</v>
          </cell>
          <cell r="AX57">
            <v>0</v>
          </cell>
          <cell r="AY57">
            <v>0</v>
          </cell>
          <cell r="AZ57">
            <v>0</v>
          </cell>
          <cell r="BA57">
            <v>0</v>
          </cell>
          <cell r="BB57">
            <v>0</v>
          </cell>
          <cell r="BC57">
            <v>0</v>
          </cell>
          <cell r="BD57">
            <v>0</v>
          </cell>
          <cell r="BE57">
            <v>0</v>
          </cell>
          <cell r="BF57">
            <v>0</v>
          </cell>
          <cell r="BG57">
            <v>0</v>
          </cell>
          <cell r="BH57">
            <v>0</v>
          </cell>
          <cell r="BI57">
            <v>0</v>
          </cell>
          <cell r="BJ57">
            <v>0</v>
          </cell>
          <cell r="BK57">
            <v>0</v>
          </cell>
          <cell r="BL57">
            <v>0</v>
          </cell>
          <cell r="BM57">
            <v>0</v>
          </cell>
          <cell r="BN57">
            <v>0</v>
          </cell>
          <cell r="BO57">
            <v>0</v>
          </cell>
          <cell r="BP57">
            <v>0</v>
          </cell>
          <cell r="BQ57">
            <v>0</v>
          </cell>
          <cell r="BR57">
            <v>0</v>
          </cell>
          <cell r="BS57">
            <v>0</v>
          </cell>
          <cell r="BT57">
            <v>0</v>
          </cell>
          <cell r="BU57">
            <v>0</v>
          </cell>
          <cell r="BV57">
            <v>0</v>
          </cell>
          <cell r="BW57">
            <v>0</v>
          </cell>
          <cell r="BX57">
            <v>0</v>
          </cell>
          <cell r="BY57">
            <v>0</v>
          </cell>
          <cell r="BZ57">
            <v>0</v>
          </cell>
          <cell r="CA57">
            <v>0</v>
          </cell>
          <cell r="CB57">
            <v>0</v>
          </cell>
          <cell r="CC57">
            <v>0</v>
          </cell>
          <cell r="CD57">
            <v>0</v>
          </cell>
          <cell r="CE57">
            <v>0</v>
          </cell>
          <cell r="CF57">
            <v>0</v>
          </cell>
          <cell r="CG57">
            <v>0</v>
          </cell>
          <cell r="CH57">
            <v>0</v>
          </cell>
          <cell r="CI57">
            <v>0</v>
          </cell>
          <cell r="CJ57">
            <v>0</v>
          </cell>
          <cell r="CK57">
            <v>0</v>
          </cell>
          <cell r="CL57">
            <v>0</v>
          </cell>
          <cell r="CM57">
            <v>0</v>
          </cell>
          <cell r="CN57">
            <v>0</v>
          </cell>
          <cell r="CO57">
            <v>0</v>
          </cell>
          <cell r="CP57">
            <v>0</v>
          </cell>
          <cell r="CQ57">
            <v>0</v>
          </cell>
          <cell r="CR57">
            <v>0</v>
          </cell>
          <cell r="CS57">
            <v>0</v>
          </cell>
          <cell r="CT57">
            <v>0</v>
          </cell>
          <cell r="CU57">
            <v>0</v>
          </cell>
          <cell r="CV57">
            <v>0</v>
          </cell>
          <cell r="CW57">
            <v>0</v>
          </cell>
          <cell r="CX57">
            <v>0</v>
          </cell>
          <cell r="CY57">
            <v>0</v>
          </cell>
          <cell r="CZ57">
            <v>0</v>
          </cell>
          <cell r="DA57">
            <v>0</v>
          </cell>
          <cell r="DB57">
            <v>0</v>
          </cell>
          <cell r="DC57">
            <v>0</v>
          </cell>
          <cell r="DD57">
            <v>0</v>
          </cell>
          <cell r="DE57">
            <v>0</v>
          </cell>
          <cell r="DF57">
            <v>0</v>
          </cell>
          <cell r="DG57">
            <v>0</v>
          </cell>
          <cell r="DH57">
            <v>0</v>
          </cell>
          <cell r="DI57">
            <v>0</v>
          </cell>
          <cell r="DJ57">
            <v>0</v>
          </cell>
          <cell r="DK57">
            <v>0</v>
          </cell>
          <cell r="DL57">
            <v>0</v>
          </cell>
          <cell r="DM57">
            <v>0</v>
          </cell>
          <cell r="DN57">
            <v>0</v>
          </cell>
          <cell r="DO57">
            <v>0</v>
          </cell>
          <cell r="DP57">
            <v>0</v>
          </cell>
          <cell r="DQ57">
            <v>0</v>
          </cell>
          <cell r="DR57">
            <v>0</v>
          </cell>
          <cell r="DS57">
            <v>0</v>
          </cell>
          <cell r="DT57">
            <v>0</v>
          </cell>
          <cell r="DU57">
            <v>0</v>
          </cell>
          <cell r="DV57">
            <v>0</v>
          </cell>
          <cell r="DW57">
            <v>0</v>
          </cell>
          <cell r="DX57">
            <v>0</v>
          </cell>
          <cell r="DY57">
            <v>0</v>
          </cell>
          <cell r="DZ57">
            <v>0</v>
          </cell>
          <cell r="EA57">
            <v>0</v>
          </cell>
          <cell r="EB57">
            <v>0</v>
          </cell>
          <cell r="EC57">
            <v>0</v>
          </cell>
          <cell r="ED57">
            <v>0</v>
          </cell>
          <cell r="EE57">
            <v>0</v>
          </cell>
          <cell r="EF57">
            <v>0</v>
          </cell>
          <cell r="EG57">
            <v>0</v>
          </cell>
          <cell r="EH57">
            <v>0</v>
          </cell>
          <cell r="EI57">
            <v>0</v>
          </cell>
          <cell r="EJ57">
            <v>0</v>
          </cell>
          <cell r="EK57">
            <v>0</v>
          </cell>
          <cell r="EL57">
            <v>0</v>
          </cell>
          <cell r="EM57">
            <v>0</v>
          </cell>
          <cell r="EN57">
            <v>0</v>
          </cell>
          <cell r="EO57">
            <v>0</v>
          </cell>
          <cell r="EP57">
            <v>0</v>
          </cell>
          <cell r="EQ57">
            <v>0</v>
          </cell>
          <cell r="ER57">
            <v>0</v>
          </cell>
          <cell r="ES57">
            <v>0</v>
          </cell>
          <cell r="ET57">
            <v>0</v>
          </cell>
          <cell r="EU57">
            <v>0</v>
          </cell>
          <cell r="EV57">
            <v>0</v>
          </cell>
          <cell r="EW57">
            <v>0</v>
          </cell>
          <cell r="EX57">
            <v>0</v>
          </cell>
          <cell r="EY57">
            <v>0</v>
          </cell>
          <cell r="EZ57">
            <v>0</v>
          </cell>
          <cell r="FA57">
            <v>0</v>
          </cell>
          <cell r="FB57">
            <v>0</v>
          </cell>
          <cell r="FC57">
            <v>0</v>
          </cell>
          <cell r="FD57">
            <v>0</v>
          </cell>
          <cell r="FE57">
            <v>0</v>
          </cell>
          <cell r="FF57">
            <v>0</v>
          </cell>
          <cell r="FG57">
            <v>0</v>
          </cell>
          <cell r="FH57">
            <v>0</v>
          </cell>
          <cell r="FI57">
            <v>0</v>
          </cell>
          <cell r="FJ57">
            <v>0</v>
          </cell>
          <cell r="FK57">
            <v>0</v>
          </cell>
          <cell r="FL57">
            <v>0</v>
          </cell>
          <cell r="FM57">
            <v>0</v>
          </cell>
          <cell r="FN57">
            <v>0</v>
          </cell>
          <cell r="FO57">
            <v>0</v>
          </cell>
          <cell r="FP57">
            <v>0</v>
          </cell>
          <cell r="FQ57">
            <v>0</v>
          </cell>
          <cell r="FR57">
            <v>0</v>
          </cell>
          <cell r="FS57">
            <v>0</v>
          </cell>
          <cell r="FT57">
            <v>0</v>
          </cell>
          <cell r="FU57">
            <v>0</v>
          </cell>
          <cell r="FV57">
            <v>0</v>
          </cell>
          <cell r="FW57">
            <v>0</v>
          </cell>
          <cell r="FX57">
            <v>0</v>
          </cell>
          <cell r="FY57">
            <v>0</v>
          </cell>
          <cell r="FZ57">
            <v>0</v>
          </cell>
          <cell r="GA57">
            <v>0</v>
          </cell>
          <cell r="GB57">
            <v>0</v>
          </cell>
          <cell r="GC57">
            <v>0</v>
          </cell>
          <cell r="GD57">
            <v>0</v>
          </cell>
          <cell r="GE57">
            <v>0</v>
          </cell>
          <cell r="GF57">
            <v>0</v>
          </cell>
          <cell r="GG57">
            <v>0</v>
          </cell>
          <cell r="GH57">
            <v>0</v>
          </cell>
          <cell r="GI57">
            <v>0</v>
          </cell>
          <cell r="GJ57">
            <v>0</v>
          </cell>
          <cell r="GK57">
            <v>0</v>
          </cell>
          <cell r="GL57">
            <v>0</v>
          </cell>
          <cell r="GM57">
            <v>0</v>
          </cell>
          <cell r="GN57">
            <v>0</v>
          </cell>
          <cell r="GO57">
            <v>0</v>
          </cell>
          <cell r="GP57">
            <v>0</v>
          </cell>
          <cell r="GQ57">
            <v>0</v>
          </cell>
          <cell r="GR57">
            <v>0</v>
          </cell>
          <cell r="GS57">
            <v>0</v>
          </cell>
          <cell r="GT57">
            <v>0</v>
          </cell>
          <cell r="GU57">
            <v>0</v>
          </cell>
          <cell r="GV57">
            <v>0</v>
          </cell>
          <cell r="GW57">
            <v>0</v>
          </cell>
          <cell r="GX57">
            <v>0</v>
          </cell>
          <cell r="GY57">
            <v>0</v>
          </cell>
          <cell r="GZ57">
            <v>0</v>
          </cell>
          <cell r="HA57">
            <v>0</v>
          </cell>
          <cell r="HB57">
            <v>0</v>
          </cell>
          <cell r="HC57">
            <v>0</v>
          </cell>
          <cell r="HD57">
            <v>0</v>
          </cell>
          <cell r="HE57">
            <v>0</v>
          </cell>
          <cell r="HF57">
            <v>0</v>
          </cell>
          <cell r="HG57">
            <v>0</v>
          </cell>
          <cell r="HH57">
            <v>0</v>
          </cell>
          <cell r="HI57">
            <v>0</v>
          </cell>
          <cell r="HJ57">
            <v>0</v>
          </cell>
          <cell r="HK57">
            <v>0</v>
          </cell>
          <cell r="HL57">
            <v>0</v>
          </cell>
          <cell r="HM57">
            <v>0</v>
          </cell>
          <cell r="HN57">
            <v>0</v>
          </cell>
          <cell r="HO57">
            <v>0</v>
          </cell>
          <cell r="HP57">
            <v>0</v>
          </cell>
          <cell r="HQ57">
            <v>0</v>
          </cell>
          <cell r="HR57">
            <v>0</v>
          </cell>
          <cell r="HS57">
            <v>0</v>
          </cell>
          <cell r="HT57">
            <v>0</v>
          </cell>
          <cell r="HU57">
            <v>0</v>
          </cell>
          <cell r="HV57">
            <v>0</v>
          </cell>
          <cell r="HW57">
            <v>0</v>
          </cell>
          <cell r="HX57">
            <v>0</v>
          </cell>
          <cell r="HY57">
            <v>0</v>
          </cell>
          <cell r="HZ57">
            <v>0</v>
          </cell>
          <cell r="IA57">
            <v>0</v>
          </cell>
          <cell r="IB57">
            <v>0</v>
          </cell>
          <cell r="IC57">
            <v>0</v>
          </cell>
          <cell r="ID57">
            <v>0</v>
          </cell>
          <cell r="IE57">
            <v>0</v>
          </cell>
          <cell r="IF57">
            <v>0</v>
          </cell>
          <cell r="IG57">
            <v>0</v>
          </cell>
          <cell r="IH57">
            <v>0</v>
          </cell>
          <cell r="II57">
            <v>0</v>
          </cell>
          <cell r="IJ57">
            <v>0</v>
          </cell>
          <cell r="IK57">
            <v>0</v>
          </cell>
          <cell r="IL57">
            <v>0</v>
          </cell>
          <cell r="IM57">
            <v>0</v>
          </cell>
          <cell r="IN57">
            <v>0</v>
          </cell>
          <cell r="IO57">
            <v>0</v>
          </cell>
          <cell r="IP57">
            <v>0</v>
          </cell>
          <cell r="IQ57">
            <v>0</v>
          </cell>
          <cell r="IR57">
            <v>0</v>
          </cell>
          <cell r="IS57">
            <v>0</v>
          </cell>
          <cell r="IT57">
            <v>0</v>
          </cell>
          <cell r="IU57">
            <v>0</v>
          </cell>
          <cell r="IV57">
            <v>0</v>
          </cell>
          <cell r="IW57">
            <v>0</v>
          </cell>
          <cell r="IX57">
            <v>0</v>
          </cell>
          <cell r="IY57">
            <v>0</v>
          </cell>
          <cell r="IZ57">
            <v>0</v>
          </cell>
          <cell r="JA57">
            <v>0</v>
          </cell>
          <cell r="JB57">
            <v>0</v>
          </cell>
          <cell r="JC57">
            <v>0</v>
          </cell>
          <cell r="JD57">
            <v>0</v>
          </cell>
          <cell r="JE57">
            <v>0</v>
          </cell>
          <cell r="JF57">
            <v>0</v>
          </cell>
          <cell r="JG57">
            <v>0</v>
          </cell>
          <cell r="JH57">
            <v>0</v>
          </cell>
          <cell r="JI57">
            <v>0</v>
          </cell>
          <cell r="JJ57">
            <v>0</v>
          </cell>
          <cell r="JK57">
            <v>0</v>
          </cell>
          <cell r="JL57">
            <v>0</v>
          </cell>
          <cell r="JM57">
            <v>0</v>
          </cell>
          <cell r="JN57">
            <v>0</v>
          </cell>
          <cell r="JO57">
            <v>0</v>
          </cell>
          <cell r="JP57">
            <v>0</v>
          </cell>
          <cell r="JQ57">
            <v>0</v>
          </cell>
          <cell r="JR57">
            <v>0</v>
          </cell>
          <cell r="JS57">
            <v>0</v>
          </cell>
          <cell r="JT57">
            <v>0</v>
          </cell>
          <cell r="JU57">
            <v>0</v>
          </cell>
          <cell r="JV57">
            <v>0</v>
          </cell>
          <cell r="JW57">
            <v>0</v>
          </cell>
          <cell r="JX57">
            <v>0</v>
          </cell>
          <cell r="JY57">
            <v>0</v>
          </cell>
          <cell r="JZ57">
            <v>0</v>
          </cell>
          <cell r="KA57">
            <v>0</v>
          </cell>
          <cell r="KB57">
            <v>0</v>
          </cell>
          <cell r="KC57">
            <v>0</v>
          </cell>
          <cell r="KD57">
            <v>0</v>
          </cell>
          <cell r="KE57">
            <v>0</v>
          </cell>
          <cell r="KF57">
            <v>0</v>
          </cell>
          <cell r="KG57">
            <v>0</v>
          </cell>
          <cell r="KH57">
            <v>0</v>
          </cell>
          <cell r="KI57">
            <v>0</v>
          </cell>
          <cell r="KJ57">
            <v>0</v>
          </cell>
          <cell r="KK57">
            <v>0</v>
          </cell>
          <cell r="KL57">
            <v>0</v>
          </cell>
          <cell r="KM57">
            <v>0</v>
          </cell>
          <cell r="KN57">
            <v>0</v>
          </cell>
          <cell r="KO57">
            <v>0</v>
          </cell>
          <cell r="KP57">
            <v>0</v>
          </cell>
          <cell r="KQ57">
            <v>0</v>
          </cell>
          <cell r="KR57">
            <v>0</v>
          </cell>
          <cell r="KS57">
            <v>0</v>
          </cell>
          <cell r="KT57">
            <v>0</v>
          </cell>
          <cell r="KU57">
            <v>0</v>
          </cell>
          <cell r="KV57">
            <v>0</v>
          </cell>
          <cell r="KW57">
            <v>0</v>
          </cell>
          <cell r="KX57">
            <v>0</v>
          </cell>
          <cell r="KY57">
            <v>0</v>
          </cell>
          <cell r="KZ57">
            <v>0</v>
          </cell>
          <cell r="LA57">
            <v>0</v>
          </cell>
          <cell r="LB57">
            <v>0</v>
          </cell>
          <cell r="LC57">
            <v>0</v>
          </cell>
          <cell r="LD57">
            <v>0</v>
          </cell>
          <cell r="LE57">
            <v>0</v>
          </cell>
          <cell r="LF57">
            <v>0</v>
          </cell>
          <cell r="LG57">
            <v>0</v>
          </cell>
          <cell r="LH57">
            <v>0</v>
          </cell>
          <cell r="LI57">
            <v>0</v>
          </cell>
          <cell r="LJ57">
            <v>0</v>
          </cell>
          <cell r="LK57">
            <v>0</v>
          </cell>
          <cell r="LL57">
            <v>0</v>
          </cell>
          <cell r="LM57">
            <v>0</v>
          </cell>
          <cell r="LN57">
            <v>0</v>
          </cell>
          <cell r="LO57">
            <v>0</v>
          </cell>
          <cell r="LP57">
            <v>0</v>
          </cell>
          <cell r="LQ57">
            <v>0</v>
          </cell>
          <cell r="LR57">
            <v>0</v>
          </cell>
          <cell r="LS57">
            <v>0</v>
          </cell>
          <cell r="LT57">
            <v>0</v>
          </cell>
          <cell r="LU57">
            <v>0</v>
          </cell>
          <cell r="LV57">
            <v>0</v>
          </cell>
          <cell r="LW57">
            <v>0</v>
          </cell>
          <cell r="LX57">
            <v>0</v>
          </cell>
          <cell r="LY57">
            <v>0</v>
          </cell>
          <cell r="LZ57">
            <v>0</v>
          </cell>
          <cell r="MA57">
            <v>0</v>
          </cell>
          <cell r="MB57">
            <v>0</v>
          </cell>
          <cell r="MC57">
            <v>0</v>
          </cell>
          <cell r="MD57">
            <v>0</v>
          </cell>
          <cell r="ME57">
            <v>0</v>
          </cell>
          <cell r="MF57">
            <v>0</v>
          </cell>
          <cell r="MG57">
            <v>0</v>
          </cell>
          <cell r="MH57">
            <v>0</v>
          </cell>
          <cell r="MI57">
            <v>0</v>
          </cell>
          <cell r="MJ57">
            <v>0</v>
          </cell>
          <cell r="MK57">
            <v>0</v>
          </cell>
          <cell r="ML57">
            <v>0</v>
          </cell>
          <cell r="MM57">
            <v>0</v>
          </cell>
          <cell r="MN57">
            <v>0</v>
          </cell>
          <cell r="MO57">
            <v>0</v>
          </cell>
          <cell r="MP57">
            <v>0</v>
          </cell>
          <cell r="MQ57">
            <v>0</v>
          </cell>
          <cell r="MR57">
            <v>0</v>
          </cell>
          <cell r="MS57">
            <v>0</v>
          </cell>
          <cell r="MT57">
            <v>0</v>
          </cell>
          <cell r="MU57">
            <v>0</v>
          </cell>
          <cell r="MV57">
            <v>0</v>
          </cell>
          <cell r="MW57">
            <v>0</v>
          </cell>
          <cell r="MX57">
            <v>0</v>
          </cell>
          <cell r="MY57">
            <v>0</v>
          </cell>
          <cell r="MZ57">
            <v>0</v>
          </cell>
          <cell r="NA57">
            <v>0</v>
          </cell>
          <cell r="NB57">
            <v>0</v>
          </cell>
          <cell r="NC57">
            <v>0</v>
          </cell>
          <cell r="ND57">
            <v>0</v>
          </cell>
          <cell r="NE57">
            <v>0</v>
          </cell>
          <cell r="NF57">
            <v>0</v>
          </cell>
          <cell r="NG57">
            <v>0</v>
          </cell>
          <cell r="NH57">
            <v>0</v>
          </cell>
          <cell r="NI57">
            <v>0</v>
          </cell>
          <cell r="NJ57">
            <v>0</v>
          </cell>
          <cell r="NK57">
            <v>0</v>
          </cell>
          <cell r="NL57">
            <v>0</v>
          </cell>
          <cell r="NM57">
            <v>0</v>
          </cell>
          <cell r="NN57">
            <v>0</v>
          </cell>
          <cell r="NO57">
            <v>0</v>
          </cell>
          <cell r="NP57">
            <v>0</v>
          </cell>
          <cell r="NQ57">
            <v>0</v>
          </cell>
          <cell r="NR57">
            <v>0</v>
          </cell>
          <cell r="NS57">
            <v>0</v>
          </cell>
          <cell r="NT57">
            <v>0</v>
          </cell>
          <cell r="NU57">
            <v>0</v>
          </cell>
          <cell r="NV57">
            <v>0</v>
          </cell>
          <cell r="NW57">
            <v>0</v>
          </cell>
          <cell r="NX57">
            <v>0</v>
          </cell>
          <cell r="NY57">
            <v>0</v>
          </cell>
          <cell r="NZ57">
            <v>0</v>
          </cell>
          <cell r="OA57">
            <v>0</v>
          </cell>
          <cell r="OB57">
            <v>0</v>
          </cell>
          <cell r="OC57">
            <v>0</v>
          </cell>
          <cell r="OD57">
            <v>0</v>
          </cell>
          <cell r="OE57">
            <v>0</v>
          </cell>
          <cell r="OF57">
            <v>0</v>
          </cell>
          <cell r="OG57">
            <v>0</v>
          </cell>
          <cell r="OH57">
            <v>0</v>
          </cell>
          <cell r="OI57">
            <v>0</v>
          </cell>
          <cell r="OJ57">
            <v>0</v>
          </cell>
          <cell r="OK57">
            <v>0</v>
          </cell>
          <cell r="OL57">
            <v>0</v>
          </cell>
          <cell r="OM57">
            <v>0</v>
          </cell>
          <cell r="ON57">
            <v>0</v>
          </cell>
          <cell r="OO57">
            <v>0</v>
          </cell>
          <cell r="OP57">
            <v>0</v>
          </cell>
          <cell r="OQ57">
            <v>0</v>
          </cell>
          <cell r="OR57">
            <v>0</v>
          </cell>
          <cell r="OS57">
            <v>0</v>
          </cell>
          <cell r="OT57">
            <v>0</v>
          </cell>
          <cell r="OU57">
            <v>0</v>
          </cell>
          <cell r="OV57">
            <v>0</v>
          </cell>
          <cell r="OW57">
            <v>0</v>
          </cell>
          <cell r="OX57">
            <v>0</v>
          </cell>
          <cell r="OY57">
            <v>0</v>
          </cell>
          <cell r="OZ57">
            <v>0</v>
          </cell>
          <cell r="PA57">
            <v>0</v>
          </cell>
          <cell r="PB57">
            <v>0</v>
          </cell>
          <cell r="PC57">
            <v>0</v>
          </cell>
          <cell r="PD57">
            <v>0</v>
          </cell>
          <cell r="PE57">
            <v>0</v>
          </cell>
          <cell r="PF57">
            <v>0</v>
          </cell>
          <cell r="PG57">
            <v>0</v>
          </cell>
          <cell r="PH57">
            <v>0</v>
          </cell>
          <cell r="PI57">
            <v>0</v>
          </cell>
          <cell r="PJ57">
            <v>0</v>
          </cell>
          <cell r="PK57">
            <v>0</v>
          </cell>
          <cell r="PL57">
            <v>0</v>
          </cell>
          <cell r="PM57">
            <v>0</v>
          </cell>
          <cell r="PN57">
            <v>0</v>
          </cell>
          <cell r="PO57">
            <v>0</v>
          </cell>
          <cell r="PP57">
            <v>0</v>
          </cell>
          <cell r="PQ57">
            <v>0</v>
          </cell>
          <cell r="PR57">
            <v>0</v>
          </cell>
          <cell r="PS57">
            <v>0</v>
          </cell>
        </row>
      </sheetData>
      <sheetData sheetId="14"/>
      <sheetData sheetId="15"/>
      <sheetData sheetId="16"/>
      <sheetData sheetId="17"/>
      <sheetData sheetId="18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Jornales"/>
      <sheetName val="PRESUPUESTO"/>
      <sheetName val="UNITARIOS GENERALES"/>
      <sheetName val="PE_02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UNITARIOS"/>
      <sheetName val="MATERIAL"/>
      <sheetName val="EQUIPO"/>
      <sheetName val="TRANSPORTE"/>
      <sheetName val="MANO OBRA"/>
      <sheetName val="MEMORIAS"/>
      <sheetName val="MANO_OBRA"/>
      <sheetName val="MANO_OBRA1"/>
    </sheetNames>
    <sheetDataSet>
      <sheetData sheetId="0">
        <row r="2">
          <cell r="B2">
            <v>0</v>
          </cell>
        </row>
      </sheetData>
      <sheetData sheetId="1">
        <row r="2">
          <cell r="B2">
            <v>0</v>
          </cell>
        </row>
      </sheetData>
      <sheetData sheetId="2">
        <row r="2">
          <cell r="B2">
            <v>0</v>
          </cell>
          <cell r="C2" t="str">
            <v xml:space="preserve"> </v>
          </cell>
        </row>
        <row r="3">
          <cell r="B3" t="str">
            <v>ACCESORIOS ACERO INOXIDABLE</v>
          </cell>
          <cell r="C3" t="str">
            <v>m2</v>
          </cell>
          <cell r="D3">
            <v>150000</v>
          </cell>
        </row>
        <row r="4">
          <cell r="B4" t="str">
            <v>ABRAZADERAS 4"</v>
          </cell>
          <cell r="C4" t="str">
            <v>un</v>
          </cell>
          <cell r="D4">
            <v>2000</v>
          </cell>
        </row>
        <row r="5">
          <cell r="B5" t="str">
            <v>ACCESORIO PVC P 1/2"</v>
          </cell>
          <cell r="C5" t="str">
            <v>un</v>
          </cell>
          <cell r="D5">
            <v>550</v>
          </cell>
        </row>
        <row r="6">
          <cell r="B6" t="str">
            <v>ACCESORIO PVC S 2"</v>
          </cell>
          <cell r="C6" t="str">
            <v>un</v>
          </cell>
          <cell r="D6">
            <v>4100</v>
          </cell>
        </row>
        <row r="7">
          <cell r="B7" t="str">
            <v>ACCESORIO PVC S 3"</v>
          </cell>
          <cell r="C7" t="str">
            <v>un</v>
          </cell>
          <cell r="D7">
            <v>6850</v>
          </cell>
        </row>
        <row r="8">
          <cell r="B8" t="str">
            <v>ACCESORIO PVC S 4"</v>
          </cell>
          <cell r="C8" t="str">
            <v>un</v>
          </cell>
          <cell r="D8">
            <v>12600</v>
          </cell>
        </row>
        <row r="9">
          <cell r="B9" t="str">
            <v>ACCESORIOS</v>
          </cell>
          <cell r="C9" t="str">
            <v>un</v>
          </cell>
          <cell r="D9">
            <v>18000</v>
          </cell>
        </row>
        <row r="10">
          <cell r="B10" t="str">
            <v>ACCESORIOS CONEXIÓN Y DERIVACION CABLE COAXIAL</v>
          </cell>
          <cell r="C10" t="str">
            <v>gb</v>
          </cell>
          <cell r="D10">
            <v>190</v>
          </cell>
        </row>
        <row r="11">
          <cell r="B11" t="str">
            <v>Accesorios de conexion por atras SanitarioDO-TCDIC</v>
          </cell>
          <cell r="C11" t="str">
            <v>un</v>
          </cell>
          <cell r="D11">
            <v>5000</v>
          </cell>
        </row>
        <row r="12">
          <cell r="B12" t="str">
            <v>ACCESORIOS DE CONEXIÓN Y SUJECION PARA CABLE AMTIFRAU</v>
          </cell>
          <cell r="C12" t="str">
            <v>gb</v>
          </cell>
          <cell r="D12">
            <v>6500</v>
          </cell>
        </row>
        <row r="13">
          <cell r="B13" t="str">
            <v>ACCESORIOS DE SUJECION</v>
          </cell>
          <cell r="C13" t="str">
            <v>gb</v>
          </cell>
          <cell r="D13">
            <v>400</v>
          </cell>
        </row>
        <row r="14">
          <cell r="B14" t="str">
            <v>ACCESORIOS EMT</v>
          </cell>
          <cell r="C14" t="str">
            <v>un</v>
          </cell>
          <cell r="D14">
            <v>500</v>
          </cell>
        </row>
        <row r="15">
          <cell r="B15" t="str">
            <v xml:space="preserve">ACCESORIOS GALVANIZADOS PARA CONEXIÓN EQUIPO DE PRESION </v>
          </cell>
          <cell r="C15" t="str">
            <v>gl</v>
          </cell>
          <cell r="D15">
            <v>150000</v>
          </cell>
        </row>
        <row r="16">
          <cell r="B16" t="str">
            <v>ACCESORIOS CPVC-P 1/2" ( Codo , unión y tapón )</v>
          </cell>
          <cell r="C16" t="str">
            <v>un</v>
          </cell>
          <cell r="D16">
            <v>1200</v>
          </cell>
        </row>
        <row r="17">
          <cell r="B17" t="str">
            <v>ACCESORIOS PVC P 21/2"</v>
          </cell>
          <cell r="C17" t="str">
            <v>un</v>
          </cell>
          <cell r="D17">
            <v>15000</v>
          </cell>
        </row>
        <row r="18">
          <cell r="B18" t="str">
            <v>ACCESORIOS PVC-P 1 1/2" ( Codo , unión y tapón )</v>
          </cell>
          <cell r="C18" t="str">
            <v>un</v>
          </cell>
          <cell r="D18">
            <v>2650</v>
          </cell>
        </row>
        <row r="19">
          <cell r="B19" t="str">
            <v>ACCESORIOS PVC-P 1 1/4" ( Codo , unión y tapón )</v>
          </cell>
          <cell r="C19" t="str">
            <v>un</v>
          </cell>
          <cell r="D19">
            <v>2500</v>
          </cell>
        </row>
        <row r="20">
          <cell r="B20" t="str">
            <v>ACCESORIOS PVC-P 1/2" ( Codo , unión y tapón )</v>
          </cell>
          <cell r="C20" t="str">
            <v>un</v>
          </cell>
          <cell r="D20">
            <v>450</v>
          </cell>
        </row>
        <row r="21">
          <cell r="B21" t="str">
            <v>ACCESORIOS PVC-P 2" ( Codo , unión y tapón )</v>
          </cell>
          <cell r="C21" t="str">
            <v>un</v>
          </cell>
          <cell r="D21">
            <v>5000</v>
          </cell>
        </row>
        <row r="22">
          <cell r="B22" t="str">
            <v>ACCESORIOS PVC-P 3/4" ( Codo, unión y tapón )</v>
          </cell>
          <cell r="C22" t="str">
            <v>un</v>
          </cell>
          <cell r="D22">
            <v>1200</v>
          </cell>
        </row>
        <row r="23">
          <cell r="B23" t="str">
            <v>ACCESORIOS SUJECION TRANFORMADOR</v>
          </cell>
          <cell r="C23" t="str">
            <v>un</v>
          </cell>
          <cell r="D23">
            <v>50000</v>
          </cell>
        </row>
        <row r="24">
          <cell r="B24" t="str">
            <v>ACERO 37.000 PSI</v>
          </cell>
          <cell r="C24" t="str">
            <v>kg</v>
          </cell>
          <cell r="D24">
            <v>1900</v>
          </cell>
        </row>
        <row r="25">
          <cell r="B25" t="str">
            <v xml:space="preserve">ACERO 60.000 PSI </v>
          </cell>
          <cell r="C25" t="str">
            <v>kg</v>
          </cell>
          <cell r="D25">
            <v>1900</v>
          </cell>
        </row>
        <row r="26">
          <cell r="B26" t="str">
            <v>ACERO ESTRUCTURAL ACESCO PHR Cal. 12</v>
          </cell>
          <cell r="C26" t="str">
            <v>kg</v>
          </cell>
          <cell r="D26">
            <v>4500</v>
          </cell>
        </row>
        <row r="27">
          <cell r="B27" t="str">
            <v>ACIDO FLORIDRICO</v>
          </cell>
          <cell r="C27" t="str">
            <v>lt</v>
          </cell>
          <cell r="D27">
            <v>15500</v>
          </cell>
        </row>
        <row r="28">
          <cell r="B28" t="str">
            <v>ACIDO NITRICO</v>
          </cell>
          <cell r="C28" t="str">
            <v>lt</v>
          </cell>
          <cell r="D28">
            <v>4500</v>
          </cell>
        </row>
        <row r="29">
          <cell r="B29" t="str">
            <v>ACONDICIONADOR NOVAFORT 250ML  Pavco</v>
          </cell>
          <cell r="C29" t="str">
            <v>un</v>
          </cell>
          <cell r="D29">
            <v>15000</v>
          </cell>
        </row>
        <row r="30">
          <cell r="B30" t="str">
            <v>ACPM</v>
          </cell>
          <cell r="C30" t="str">
            <v>gl</v>
          </cell>
          <cell r="D30">
            <v>8500</v>
          </cell>
        </row>
        <row r="31">
          <cell r="B31" t="str">
            <v>ADAPTADOR CONDUIT PVC 1/2"</v>
          </cell>
          <cell r="C31" t="str">
            <v>un</v>
          </cell>
          <cell r="D31">
            <v>500</v>
          </cell>
        </row>
        <row r="32">
          <cell r="B32" t="str">
            <v>ADAPTADOR MACHO   3/4"</v>
          </cell>
          <cell r="C32" t="str">
            <v>un</v>
          </cell>
          <cell r="D32">
            <v>600</v>
          </cell>
        </row>
        <row r="33">
          <cell r="B33" t="str">
            <v>ADAPTADOR TERMINAL CONDUIT 3/4"</v>
          </cell>
          <cell r="C33" t="str">
            <v>un</v>
          </cell>
          <cell r="D33">
            <v>300</v>
          </cell>
        </row>
        <row r="34">
          <cell r="B34" t="str">
            <v>ADAPTADORES MACHO 1/2"</v>
          </cell>
          <cell r="C34" t="str">
            <v>un</v>
          </cell>
          <cell r="D34">
            <v>300</v>
          </cell>
        </row>
        <row r="35">
          <cell r="B35" t="str">
            <v>ADHESIVO EPOXICO G5 DE 651 ml</v>
          </cell>
          <cell r="C35" t="str">
            <v>un</v>
          </cell>
          <cell r="D35">
            <v>55000</v>
          </cell>
        </row>
        <row r="36">
          <cell r="B36" t="str">
            <v>ADHESIVO NOVAFORT 310 ML  Pavco</v>
          </cell>
          <cell r="C36" t="str">
            <v>un</v>
          </cell>
          <cell r="D36">
            <v>15000</v>
          </cell>
        </row>
        <row r="37">
          <cell r="B37" t="str">
            <v>AGUA</v>
          </cell>
          <cell r="C37" t="str">
            <v>lt</v>
          </cell>
          <cell r="D37">
            <v>500</v>
          </cell>
        </row>
        <row r="38">
          <cell r="B38" t="str">
            <v>AISLADORES</v>
          </cell>
          <cell r="C38" t="str">
            <v>un</v>
          </cell>
          <cell r="D38">
            <v>4500</v>
          </cell>
        </row>
        <row r="39">
          <cell r="B39" t="str">
            <v>AISLADORES DE PIN CON ESPIGO</v>
          </cell>
          <cell r="C39" t="str">
            <v>un</v>
          </cell>
          <cell r="D39">
            <v>42000</v>
          </cell>
        </row>
        <row r="40">
          <cell r="B40" t="str">
            <v>AISLADORES DE RETENCION</v>
          </cell>
          <cell r="C40" t="str">
            <v>un</v>
          </cell>
          <cell r="D40">
            <v>72500</v>
          </cell>
        </row>
        <row r="41">
          <cell r="B41" t="str">
            <v>AISLADORES EMISORES</v>
          </cell>
          <cell r="C41" t="str">
            <v>un</v>
          </cell>
          <cell r="D41">
            <v>85000</v>
          </cell>
        </row>
        <row r="42">
          <cell r="B42" t="str">
            <v>ALAMBRE COBRE DESNUDO AWG  12</v>
          </cell>
          <cell r="C42" t="str">
            <v>ml</v>
          </cell>
          <cell r="D42">
            <v>1700</v>
          </cell>
        </row>
        <row r="43">
          <cell r="B43" t="str">
            <v>ALAMBRE COBRE THHN 12 AWG</v>
          </cell>
          <cell r="C43" t="str">
            <v>ml</v>
          </cell>
          <cell r="D43">
            <v>1900</v>
          </cell>
        </row>
        <row r="44">
          <cell r="B44" t="str">
            <v>ALAMBRE NEGRO       No.18</v>
          </cell>
          <cell r="C44" t="str">
            <v>kg</v>
          </cell>
          <cell r="D44">
            <v>3000</v>
          </cell>
        </row>
        <row r="45">
          <cell r="B45" t="str">
            <v>ALFACOLOR 3-15</v>
          </cell>
          <cell r="C45" t="str">
            <v>kg</v>
          </cell>
          <cell r="D45">
            <v>2000</v>
          </cell>
        </row>
        <row r="46">
          <cell r="B46" t="str">
            <v>ALFAJIAS CONCRETO     .25</v>
          </cell>
          <cell r="C46" t="str">
            <v>ml</v>
          </cell>
          <cell r="D46">
            <v>25000</v>
          </cell>
        </row>
        <row r="47">
          <cell r="B47" t="str">
            <v>ALUMINIO PARA CIELO RASO INC ESTRUCTURA</v>
          </cell>
          <cell r="C47" t="str">
            <v>m2</v>
          </cell>
          <cell r="D47">
            <v>10500</v>
          </cell>
        </row>
        <row r="48">
          <cell r="B48" t="str">
            <v>ALUMINIO PARA DIVISION BAÑO</v>
          </cell>
          <cell r="C48" t="str">
            <v>m2</v>
          </cell>
          <cell r="D48">
            <v>40000</v>
          </cell>
        </row>
        <row r="49">
          <cell r="B49" t="str">
            <v>AMPLIFICADOR TV CON 20 SALIDAS</v>
          </cell>
          <cell r="C49" t="str">
            <v>un</v>
          </cell>
          <cell r="D49">
            <v>450000</v>
          </cell>
        </row>
        <row r="50">
          <cell r="B50" t="str">
            <v>ANCLAJE CAMISA DE 3/8"</v>
          </cell>
          <cell r="C50" t="str">
            <v>un</v>
          </cell>
          <cell r="D50">
            <v>1200</v>
          </cell>
        </row>
        <row r="51">
          <cell r="B51" t="str">
            <v>ÁNGULO     1 x 1 x 1/8" de 6 mts</v>
          </cell>
          <cell r="C51" t="str">
            <v>un</v>
          </cell>
          <cell r="D51">
            <v>17500</v>
          </cell>
        </row>
        <row r="52">
          <cell r="B52" t="str">
            <v>ÁNGULO     1 x 1 x 3/16" de 6 mts</v>
          </cell>
          <cell r="C52" t="str">
            <v>un</v>
          </cell>
          <cell r="D52">
            <v>20450</v>
          </cell>
        </row>
        <row r="53">
          <cell r="B53" t="str">
            <v>ANGULO 1 1/2X3/16</v>
          </cell>
          <cell r="C53" t="str">
            <v>un</v>
          </cell>
          <cell r="D53">
            <v>42000</v>
          </cell>
        </row>
        <row r="54">
          <cell r="B54" t="str">
            <v>ANGULO 1"X1/8"</v>
          </cell>
          <cell r="C54" t="str">
            <v>ml</v>
          </cell>
          <cell r="D54">
            <v>3500</v>
          </cell>
        </row>
        <row r="55">
          <cell r="B55" t="str">
            <v xml:space="preserve">ANGULO 2" * 2" * 1/8" </v>
          </cell>
          <cell r="C55" t="str">
            <v>kg</v>
          </cell>
          <cell r="D55">
            <v>2800</v>
          </cell>
        </row>
        <row r="56">
          <cell r="B56" t="str">
            <v xml:space="preserve">ANGULO 2" * 2" * 3/16" </v>
          </cell>
          <cell r="C56" t="str">
            <v>un</v>
          </cell>
          <cell r="D56">
            <v>50000</v>
          </cell>
        </row>
        <row r="57">
          <cell r="B57" t="str">
            <v>ANGULO 3/4"</v>
          </cell>
          <cell r="C57" t="str">
            <v>ml</v>
          </cell>
          <cell r="D57">
            <v>2000</v>
          </cell>
        </row>
        <row r="58">
          <cell r="B58" t="str">
            <v>ANGULO DE 1"x1/8"</v>
          </cell>
          <cell r="C58" t="str">
            <v>ml</v>
          </cell>
          <cell r="D58">
            <v>4250</v>
          </cell>
        </row>
        <row r="59">
          <cell r="B59" t="str">
            <v>ANGULOS DE ENSAMBLE</v>
          </cell>
          <cell r="C59" t="str">
            <v>gb</v>
          </cell>
          <cell r="D59">
            <v>20000</v>
          </cell>
        </row>
        <row r="60">
          <cell r="B60" t="str">
            <v>ANGULOS EN ALUMINIO BLANCO DE 3m</v>
          </cell>
          <cell r="C60" t="str">
            <v>un</v>
          </cell>
          <cell r="D60">
            <v>7000</v>
          </cell>
        </row>
        <row r="61">
          <cell r="B61" t="str">
            <v xml:space="preserve">ANTENA EXTERNA COMUNAL TV </v>
          </cell>
          <cell r="C61" t="str">
            <v>un</v>
          </cell>
          <cell r="D61">
            <v>75000</v>
          </cell>
        </row>
        <row r="62">
          <cell r="B62" t="str">
            <v>ANTICORROSIVO</v>
          </cell>
          <cell r="C62" t="str">
            <v>gl</v>
          </cell>
          <cell r="D62">
            <v>28500</v>
          </cell>
        </row>
        <row r="63">
          <cell r="B63" t="str">
            <v xml:space="preserve">ANTICORROSIVO </v>
          </cell>
          <cell r="C63" t="str">
            <v>gl</v>
          </cell>
          <cell r="D63">
            <v>28500</v>
          </cell>
        </row>
        <row r="64">
          <cell r="B64" t="str">
            <v>ARENA DE RIO</v>
          </cell>
          <cell r="C64" t="str">
            <v>m3</v>
          </cell>
          <cell r="D64">
            <v>110000</v>
          </cell>
        </row>
        <row r="65">
          <cell r="B65" t="str">
            <v>ARENA LAVADA DE PEÑA</v>
          </cell>
          <cell r="C65" t="str">
            <v>m3</v>
          </cell>
          <cell r="D65">
            <v>35000</v>
          </cell>
        </row>
        <row r="66">
          <cell r="B66" t="str">
            <v>ARBOL</v>
          </cell>
          <cell r="C66" t="str">
            <v>un</v>
          </cell>
          <cell r="D66">
            <v>352000</v>
          </cell>
        </row>
        <row r="67">
          <cell r="B67" t="str">
            <v>ASFALTO TIPO 190/220 200 kg</v>
          </cell>
          <cell r="C67" t="str">
            <v>kg</v>
          </cell>
          <cell r="D67">
            <v>2500</v>
          </cell>
        </row>
        <row r="68">
          <cell r="B68" t="str">
            <v>BALA DULUX 2X20W, REFLECTOR EN ALUMINIO BRILLADO. DIAMETRO 20,5 CMS, ACABADO BLANCO. INCLUYE 2 BOMBILLOS DULUX 20W ROSCA, LUZ 6500K</v>
          </cell>
          <cell r="C68" t="str">
            <v>un</v>
          </cell>
          <cell r="D68">
            <v>37000</v>
          </cell>
        </row>
        <row r="69">
          <cell r="B69" t="str">
            <v>BALA FLUORESCENTE 2X26 CON BOMBILLOS AHORRADORES</v>
          </cell>
          <cell r="C69" t="str">
            <v>un</v>
          </cell>
          <cell r="D69">
            <v>95000</v>
          </cell>
        </row>
        <row r="70">
          <cell r="B70" t="str">
            <v>BALDOSA EN GRANITO ALFA</v>
          </cell>
          <cell r="C70" t="str">
            <v>m2</v>
          </cell>
          <cell r="D70">
            <v>40000</v>
          </cell>
        </row>
        <row r="71">
          <cell r="B71" t="str">
            <v>BALDOSA PORCELANATICO</v>
          </cell>
          <cell r="C71" t="str">
            <v>m2</v>
          </cell>
          <cell r="D71">
            <v>50000</v>
          </cell>
        </row>
        <row r="72">
          <cell r="B72" t="str">
            <v>BARNIZ</v>
          </cell>
          <cell r="C72" t="str">
            <v>gl</v>
          </cell>
          <cell r="D72">
            <v>60000</v>
          </cell>
        </row>
        <row r="73">
          <cell r="B73" t="str">
            <v>BANDEJA PORTACABLES 60X8</v>
          </cell>
          <cell r="C73" t="str">
            <v>ML</v>
          </cell>
          <cell r="D73">
            <v>95000</v>
          </cell>
        </row>
        <row r="74">
          <cell r="B74" t="str">
            <v>BASE PARA FOTOCELDA CON SOPORTE</v>
          </cell>
          <cell r="C74" t="str">
            <v>un</v>
          </cell>
          <cell r="D74">
            <v>5000</v>
          </cell>
        </row>
        <row r="75">
          <cell r="B75" t="str">
            <v>BISAGRAS</v>
          </cell>
          <cell r="C75" t="str">
            <v>un</v>
          </cell>
          <cell r="D75">
            <v>3500</v>
          </cell>
        </row>
        <row r="76">
          <cell r="B76" t="str">
            <v>BISAGRAS PARA VENTANAS METALICAS</v>
          </cell>
          <cell r="C76" t="str">
            <v>par</v>
          </cell>
          <cell r="D76">
            <v>2000</v>
          </cell>
        </row>
        <row r="77">
          <cell r="B77" t="str">
            <v>BISAGRAS PUERTAS COCINA</v>
          </cell>
          <cell r="C77" t="str">
            <v>un</v>
          </cell>
          <cell r="D77">
            <v>1250</v>
          </cell>
        </row>
        <row r="78">
          <cell r="B78" t="str">
            <v>BISEL PARA VIDRIO ESPEJO</v>
          </cell>
          <cell r="C78" t="str">
            <v>ml</v>
          </cell>
          <cell r="D78">
            <v>5000</v>
          </cell>
        </row>
        <row r="79">
          <cell r="B79" t="str">
            <v>BLOQUE No. 3</v>
          </cell>
          <cell r="C79" t="str">
            <v>un</v>
          </cell>
          <cell r="D79">
            <v>850</v>
          </cell>
        </row>
        <row r="80">
          <cell r="B80" t="str">
            <v xml:space="preserve">BLOQUE No. 4 </v>
          </cell>
          <cell r="C80" t="str">
            <v>un</v>
          </cell>
          <cell r="D80">
            <v>800</v>
          </cell>
        </row>
        <row r="81">
          <cell r="B81" t="str">
            <v xml:space="preserve">BLOQUE No. 5 </v>
          </cell>
          <cell r="C81" t="str">
            <v>un</v>
          </cell>
          <cell r="D81">
            <v>850</v>
          </cell>
        </row>
        <row r="82">
          <cell r="B82" t="str">
            <v xml:space="preserve">Boca puerta en mármol,  incluye nariz redonda </v>
          </cell>
          <cell r="C82" t="str">
            <v>ml</v>
          </cell>
          <cell r="D82">
            <v>40000</v>
          </cell>
        </row>
        <row r="83">
          <cell r="B83" t="str">
            <v>BOQUILLA TERMINAL PVC 1"</v>
          </cell>
          <cell r="C83" t="str">
            <v>un</v>
          </cell>
          <cell r="D83">
            <v>2000</v>
          </cell>
        </row>
        <row r="84">
          <cell r="B84" t="str">
            <v>BOSEL</v>
          </cell>
          <cell r="C84" t="str">
            <v>ml</v>
          </cell>
          <cell r="D84">
            <v>500</v>
          </cell>
        </row>
        <row r="85">
          <cell r="B85" t="str">
            <v>BOMBAS PARA SISTEMA DE PLANTA TRATAMIENTO</v>
          </cell>
          <cell r="C85" t="str">
            <v>un</v>
          </cell>
          <cell r="D85">
            <v>9500000</v>
          </cell>
        </row>
        <row r="86">
          <cell r="B86" t="str">
            <v>BRAZO HIDRAULICO</v>
          </cell>
          <cell r="C86" t="str">
            <v>un</v>
          </cell>
          <cell r="D86">
            <v>220000</v>
          </cell>
        </row>
        <row r="87">
          <cell r="B87" t="str">
            <v>BROCA DE 5/8"</v>
          </cell>
          <cell r="C87" t="str">
            <v>un</v>
          </cell>
          <cell r="D87">
            <v>70000</v>
          </cell>
        </row>
        <row r="88">
          <cell r="B88" t="str">
            <v>BROCAS 1/2"</v>
          </cell>
          <cell r="C88" t="str">
            <v>un</v>
          </cell>
          <cell r="D88">
            <v>60000</v>
          </cell>
        </row>
        <row r="89">
          <cell r="B89" t="str">
            <v>BROCAS 1/4"</v>
          </cell>
          <cell r="C89" t="str">
            <v>un</v>
          </cell>
          <cell r="D89">
            <v>4500</v>
          </cell>
        </row>
        <row r="90">
          <cell r="B90" t="str">
            <v>BROCAS, GRAPAS, CHAZOS Y TORNILLOS</v>
          </cell>
          <cell r="C90" t="str">
            <v>global</v>
          </cell>
          <cell r="D90">
            <v>10000</v>
          </cell>
        </row>
        <row r="91">
          <cell r="B91" t="str">
            <v>BUSHING 4"X2" A.C.</v>
          </cell>
          <cell r="C91" t="str">
            <v>un</v>
          </cell>
          <cell r="D91">
            <v>32480</v>
          </cell>
        </row>
        <row r="92">
          <cell r="B92" t="str">
            <v>CABALLETE ETERNIT</v>
          </cell>
          <cell r="C92" t="str">
            <v>un</v>
          </cell>
          <cell r="D92">
            <v>14500</v>
          </cell>
        </row>
        <row r="93">
          <cell r="B93" t="str">
            <v>CABALLETE THERMOACUSTICA DE 2.00X0.70</v>
          </cell>
          <cell r="C93" t="str">
            <v>un</v>
          </cell>
          <cell r="D93">
            <v>55000</v>
          </cell>
        </row>
        <row r="94">
          <cell r="B94" t="str">
            <v>CABLE #4 COBRE DESNUDO</v>
          </cell>
          <cell r="C94" t="str">
            <v>ml</v>
          </cell>
          <cell r="D94">
            <v>8500</v>
          </cell>
        </row>
        <row r="95">
          <cell r="B95" t="str">
            <v>Cable 10 THWN/THHN Cu-AWG 600V</v>
          </cell>
          <cell r="C95" t="str">
            <v>ml</v>
          </cell>
          <cell r="D95">
            <v>6500</v>
          </cell>
        </row>
        <row r="96">
          <cell r="B96" t="str">
            <v>cable 2/0</v>
          </cell>
          <cell r="C96" t="str">
            <v>ml</v>
          </cell>
          <cell r="D96">
            <v>23500</v>
          </cell>
        </row>
        <row r="97">
          <cell r="B97" t="str">
            <v>Cable 8 THWN/THHN Cu-AWG 600V</v>
          </cell>
          <cell r="C97" t="str">
            <v>ml</v>
          </cell>
          <cell r="D97">
            <v>3800</v>
          </cell>
        </row>
        <row r="98">
          <cell r="B98" t="str">
            <v>CABLE ANTIFRAUDE #8</v>
          </cell>
          <cell r="C98" t="str">
            <v>ml</v>
          </cell>
          <cell r="D98">
            <v>4500</v>
          </cell>
        </row>
        <row r="99">
          <cell r="B99" t="str">
            <v xml:space="preserve">CABLE BLINDADO COAXIAL RG59 U TV </v>
          </cell>
          <cell r="C99" t="str">
            <v>ml</v>
          </cell>
          <cell r="D99">
            <v>1500</v>
          </cell>
        </row>
        <row r="100">
          <cell r="B100" t="str">
            <v>CABLE DUPLEX DE 2X16</v>
          </cell>
          <cell r="C100" t="str">
            <v>ml</v>
          </cell>
          <cell r="D100">
            <v>2500</v>
          </cell>
        </row>
        <row r="101">
          <cell r="B101" t="str">
            <v>Cable 12 THWN/THHN Cu-AWG 600V</v>
          </cell>
          <cell r="C101" t="str">
            <v>ml</v>
          </cell>
          <cell r="D101">
            <v>2500</v>
          </cell>
        </row>
        <row r="102">
          <cell r="B102" t="str">
            <v>Cable 14 THWN/THHN Cu-AWG 600V</v>
          </cell>
          <cell r="C102" t="str">
            <v>ml</v>
          </cell>
          <cell r="D102">
            <v>1500</v>
          </cell>
        </row>
        <row r="103">
          <cell r="B103" t="str">
            <v>Cable 8 THWN/THHN Cu-AWG 600V</v>
          </cell>
          <cell r="C103" t="str">
            <v>ml</v>
          </cell>
          <cell r="D103">
            <v>3800</v>
          </cell>
        </row>
        <row r="104">
          <cell r="B104" t="str">
            <v>CABLE ENCAUCHETADO 3#4+1#6 T</v>
          </cell>
          <cell r="C104" t="str">
            <v>ml</v>
          </cell>
          <cell r="D104">
            <v>55500</v>
          </cell>
        </row>
        <row r="105">
          <cell r="B105" t="str">
            <v>CABLE DE COBRE DESNUDO No.12 AWG</v>
          </cell>
          <cell r="C105" t="str">
            <v>ml</v>
          </cell>
          <cell r="D105">
            <v>2600</v>
          </cell>
        </row>
        <row r="106">
          <cell r="B106" t="str">
            <v>CABLE No. 12 T</v>
          </cell>
          <cell r="C106" t="str">
            <v>ml</v>
          </cell>
          <cell r="D106">
            <v>3000</v>
          </cell>
        </row>
        <row r="107">
          <cell r="B107" t="str">
            <v>CABLE PARA SEÑALES SISTEMA CONTRA INCENDIO  2 PARES (2X22AWG) NPLF AISLAMIENTO EN PVC DE ACUERDO A LAS NORMAS IEC189, IEC708</v>
          </cell>
          <cell r="C107" t="str">
            <v>m</v>
          </cell>
          <cell r="D107">
            <v>3950</v>
          </cell>
        </row>
        <row r="108">
          <cell r="B108" t="str">
            <v>CABLE TELEFONICO 2 PARES</v>
          </cell>
          <cell r="C108" t="str">
            <v>ml</v>
          </cell>
          <cell r="D108">
            <v>1200</v>
          </cell>
        </row>
        <row r="109">
          <cell r="B109" t="str">
            <v>CAJA 2400</v>
          </cell>
          <cell r="C109" t="str">
            <v>un</v>
          </cell>
          <cell r="D109">
            <v>2000</v>
          </cell>
        </row>
        <row r="110">
          <cell r="B110" t="str">
            <v>CAJA 5800</v>
          </cell>
          <cell r="C110" t="str">
            <v>un</v>
          </cell>
          <cell r="D110">
            <v>1500</v>
          </cell>
        </row>
        <row r="111">
          <cell r="B111" t="str">
            <v>CAJA MEDIDOR ACUEDUCTO CON TAPA Y CERRADURA</v>
          </cell>
          <cell r="C111" t="str">
            <v>un</v>
          </cell>
          <cell r="D111">
            <v>70000</v>
          </cell>
        </row>
        <row r="112">
          <cell r="B112" t="str">
            <v>CAJA MEDIDOR DE AGUA 60*28*14</v>
          </cell>
          <cell r="C112" t="str">
            <v>un</v>
          </cell>
          <cell r="D112">
            <v>50000</v>
          </cell>
        </row>
        <row r="113">
          <cell r="B113" t="str">
            <v>CAJA MONOFASICA DE 4 CIRCUITOS CON TACOS</v>
          </cell>
          <cell r="C113" t="str">
            <v>un</v>
          </cell>
          <cell r="D113">
            <v>100000</v>
          </cell>
        </row>
        <row r="114">
          <cell r="B114" t="str">
            <v>CAJA OCTOGONAL GALVANIZADA (CAJA EMP GALV.OCTAGONAL 4")</v>
          </cell>
          <cell r="C114" t="str">
            <v>un</v>
          </cell>
          <cell r="D114">
            <v>2500</v>
          </cell>
        </row>
        <row r="115">
          <cell r="B115" t="str">
            <v>CAJA METALICA AMPLIFICADOR TV</v>
          </cell>
          <cell r="C115" t="str">
            <v>un</v>
          </cell>
          <cell r="D115">
            <v>220000</v>
          </cell>
        </row>
        <row r="116">
          <cell r="B116" t="str">
            <v>CAJA SENCILLA CONDUIT (CAJA EMP GALV.RECTANG. 2X4")</v>
          </cell>
          <cell r="C116" t="str">
            <v>un</v>
          </cell>
          <cell r="D116">
            <v>2000</v>
          </cell>
        </row>
        <row r="117">
          <cell r="B117" t="str">
            <v xml:space="preserve">CAJAS DE 20X25X10 CM PARA CONEXIÓN </v>
          </cell>
          <cell r="C117" t="str">
            <v>un</v>
          </cell>
          <cell r="D117">
            <v>49500</v>
          </cell>
        </row>
        <row r="118">
          <cell r="B118" t="str">
            <v>CALENTADOR ELECTRICO 20 GL 120 V HACEB</v>
          </cell>
          <cell r="C118" t="str">
            <v>un</v>
          </cell>
          <cell r="D118">
            <v>579900</v>
          </cell>
        </row>
        <row r="119">
          <cell r="B119" t="str">
            <v>CARBURO BLANCO</v>
          </cell>
          <cell r="C119" t="str">
            <v>gl</v>
          </cell>
          <cell r="D119">
            <v>55000</v>
          </cell>
        </row>
        <row r="120">
          <cell r="B120" t="str">
            <v>CAOLÍN</v>
          </cell>
          <cell r="C120" t="str">
            <v>bt</v>
          </cell>
          <cell r="D120">
            <v>12000</v>
          </cell>
        </row>
        <row r="121">
          <cell r="B121" t="str">
            <v>CAPACETE 1"</v>
          </cell>
          <cell r="C121" t="str">
            <v>un</v>
          </cell>
          <cell r="D121">
            <v>53333.333333333336</v>
          </cell>
        </row>
        <row r="122">
          <cell r="B122" t="str">
            <v>CASETÓN DE GUADUA h=0.42</v>
          </cell>
          <cell r="C122" t="str">
            <v>ml</v>
          </cell>
          <cell r="D122">
            <v>15000</v>
          </cell>
        </row>
        <row r="124">
          <cell r="B124" t="str">
            <v>CEDRO CAQUETA</v>
          </cell>
          <cell r="C124" t="str">
            <v>pieza</v>
          </cell>
          <cell r="D124">
            <v>35000</v>
          </cell>
        </row>
        <row r="125">
          <cell r="B125" t="str">
            <v xml:space="preserve">CELDA METÁLICA -LÁMINA COLD-ROLLED PARA  TRANSFORMADOR </v>
          </cell>
          <cell r="C125" t="str">
            <v>un</v>
          </cell>
          <cell r="D125">
            <v>2300000</v>
          </cell>
        </row>
        <row r="126">
          <cell r="B126" t="str">
            <v>CEMENTO MARINO</v>
          </cell>
          <cell r="C126" t="str">
            <v>gl</v>
          </cell>
          <cell r="D126">
            <v>38000</v>
          </cell>
        </row>
        <row r="127">
          <cell r="B127" t="str">
            <v>CEMENTO BLANCO</v>
          </cell>
          <cell r="C127" t="str">
            <v>kg</v>
          </cell>
          <cell r="D127">
            <v>1200</v>
          </cell>
        </row>
        <row r="128">
          <cell r="B128" t="str">
            <v>CEMENTO GRIS</v>
          </cell>
          <cell r="C128" t="str">
            <v>bt</v>
          </cell>
          <cell r="D128">
            <v>25000</v>
          </cell>
        </row>
        <row r="129">
          <cell r="B129" t="str">
            <v xml:space="preserve">CERAMICA </v>
          </cell>
          <cell r="C129" t="str">
            <v>m2</v>
          </cell>
          <cell r="D129">
            <v>25000</v>
          </cell>
        </row>
        <row r="130">
          <cell r="B130" t="str">
            <v>CERRADURA INAFER</v>
          </cell>
          <cell r="C130" t="str">
            <v>un</v>
          </cell>
          <cell r="D130">
            <v>22000</v>
          </cell>
        </row>
        <row r="131">
          <cell r="B131" t="str">
            <v>CERRADURA POMA MADERA ALCOBA</v>
          </cell>
          <cell r="C131" t="str">
            <v>un</v>
          </cell>
          <cell r="D131">
            <v>28500</v>
          </cell>
        </row>
        <row r="132">
          <cell r="B132" t="str">
            <v>CERRADURA POMA PUERTAS</v>
          </cell>
          <cell r="C132" t="str">
            <v>un</v>
          </cell>
          <cell r="D132">
            <v>15000</v>
          </cell>
        </row>
        <row r="133">
          <cell r="B133" t="str">
            <v>CENEFA EN MADERA DE 0.12 TINTADA</v>
          </cell>
          <cell r="C133" t="str">
            <v>ml</v>
          </cell>
          <cell r="D133">
            <v>45000</v>
          </cell>
        </row>
        <row r="134">
          <cell r="B134" t="str">
            <v>CERROJO EN ACERO INOXIDABLE</v>
          </cell>
          <cell r="C134" t="str">
            <v>un</v>
          </cell>
          <cell r="D134">
            <v>60000</v>
          </cell>
        </row>
        <row r="135">
          <cell r="B135" t="str">
            <v>CERRADURA SCHLAGE BAÑO  A40S Cromado Mate</v>
          </cell>
          <cell r="C135" t="str">
            <v>un</v>
          </cell>
          <cell r="D135">
            <v>36000</v>
          </cell>
        </row>
        <row r="136">
          <cell r="B136" t="str">
            <v>CHEQUE HORIZONTAL 1/2"</v>
          </cell>
          <cell r="C136" t="str">
            <v>un</v>
          </cell>
          <cell r="D136">
            <v>10000</v>
          </cell>
        </row>
        <row r="137">
          <cell r="B137" t="str">
            <v>CHEQUE R&amp;W Roscado 3/4" Ref. 236</v>
          </cell>
          <cell r="C137" t="str">
            <v>un</v>
          </cell>
          <cell r="D137">
            <v>37000</v>
          </cell>
        </row>
        <row r="138">
          <cell r="B138" t="str">
            <v>CIELO RASO Star Orion ( perfileria aluminio 1" )</v>
          </cell>
          <cell r="C138" t="str">
            <v>m2</v>
          </cell>
          <cell r="D138">
            <v>25000</v>
          </cell>
        </row>
        <row r="139">
          <cell r="B139" t="str">
            <v>CILINDRO DE GAS PROPANO</v>
          </cell>
          <cell r="C139" t="str">
            <v>un</v>
          </cell>
          <cell r="D139">
            <v>25000</v>
          </cell>
        </row>
        <row r="140">
          <cell r="B140" t="str">
            <v>CINTA BANDIT 1/2" CON GRAPAS</v>
          </cell>
          <cell r="C140" t="str">
            <v>un</v>
          </cell>
          <cell r="D140">
            <v>105000</v>
          </cell>
        </row>
        <row r="141">
          <cell r="B141" t="str">
            <v>CINTA PAPEL</v>
          </cell>
          <cell r="C141" t="str">
            <v>rl</v>
          </cell>
          <cell r="D141">
            <v>8000</v>
          </cell>
        </row>
        <row r="142">
          <cell r="B142" t="str">
            <v>CINTA TEFLÓN 10 m 1/2"</v>
          </cell>
          <cell r="C142" t="str">
            <v>un</v>
          </cell>
          <cell r="D142">
            <v>2000</v>
          </cell>
        </row>
        <row r="143">
          <cell r="B143" t="str">
            <v>CLOSET</v>
          </cell>
          <cell r="C143" t="str">
            <v>m2</v>
          </cell>
          <cell r="D143">
            <v>170000</v>
          </cell>
        </row>
        <row r="144">
          <cell r="B144" t="str">
            <v>COCINA INTEGRAL</v>
          </cell>
          <cell r="C144" t="str">
            <v>ml</v>
          </cell>
          <cell r="D144">
            <v>1180000</v>
          </cell>
        </row>
        <row r="145">
          <cell r="B145" t="str">
            <v>CODO 90° 1/4 CxC SANITARIO 3" Pavco</v>
          </cell>
          <cell r="C145" t="str">
            <v>un</v>
          </cell>
          <cell r="D145">
            <v>15000</v>
          </cell>
        </row>
        <row r="146">
          <cell r="B146" t="str">
            <v>CODO 90° 1/4 CxC SANITARIO 4" Pavco</v>
          </cell>
          <cell r="C146" t="str">
            <v>un</v>
          </cell>
          <cell r="D146">
            <v>16500</v>
          </cell>
        </row>
        <row r="147">
          <cell r="B147" t="str">
            <v>CODO 90° 1/4 CxE SANITARIO 2"</v>
          </cell>
          <cell r="C147" t="str">
            <v>un</v>
          </cell>
          <cell r="D147">
            <v>190000</v>
          </cell>
        </row>
        <row r="148">
          <cell r="B148" t="str">
            <v>CODO 90° 4" EXTREMO BRIDADO</v>
          </cell>
          <cell r="C148" t="str">
            <v>un</v>
          </cell>
          <cell r="D148">
            <v>190000</v>
          </cell>
        </row>
        <row r="149">
          <cell r="B149" t="str">
            <v>CODO 90° PRESIÓN PVC   3/4" Pavco</v>
          </cell>
          <cell r="C149" t="str">
            <v>un</v>
          </cell>
          <cell r="D149">
            <v>1850</v>
          </cell>
        </row>
        <row r="150">
          <cell r="B150" t="str">
            <v>CODO 90° PRESIÓN PVC 1 1/2" Pavco</v>
          </cell>
          <cell r="C150" t="str">
            <v>un</v>
          </cell>
          <cell r="D150">
            <v>3500</v>
          </cell>
        </row>
        <row r="151">
          <cell r="B151" t="str">
            <v>CODO PRESIÓN           1"</v>
          </cell>
          <cell r="C151" t="str">
            <v>un</v>
          </cell>
          <cell r="D151">
            <v>2500</v>
          </cell>
        </row>
        <row r="152">
          <cell r="B152" t="str">
            <v>COMBO SANITARIO BLANCO AHORRADOR</v>
          </cell>
          <cell r="C152" t="str">
            <v>un</v>
          </cell>
          <cell r="D152">
            <v>310000</v>
          </cell>
        </row>
        <row r="153">
          <cell r="B153" t="str">
            <v>CONCERTINA EN ACERO INOXIDABLE DE 18"</v>
          </cell>
          <cell r="C153" t="str">
            <v>ml</v>
          </cell>
          <cell r="D153">
            <v>16500</v>
          </cell>
        </row>
        <row r="154">
          <cell r="B154" t="str">
            <v>CONCRETO DE 1500 PSI</v>
          </cell>
          <cell r="C154" t="str">
            <v>m3</v>
          </cell>
          <cell r="D154">
            <v>270000</v>
          </cell>
        </row>
        <row r="155">
          <cell r="B155" t="str">
            <v>CONCRETO DE 2000 PSI</v>
          </cell>
          <cell r="C155" t="str">
            <v>m3</v>
          </cell>
          <cell r="D155">
            <v>280000</v>
          </cell>
        </row>
        <row r="156">
          <cell r="B156" t="str">
            <v>CONCRETO DE 2500 PSI</v>
          </cell>
          <cell r="C156" t="str">
            <v>m3</v>
          </cell>
          <cell r="D156">
            <v>290000</v>
          </cell>
        </row>
        <row r="157">
          <cell r="B157" t="str">
            <v>CONCRETO DE 3000 PSI</v>
          </cell>
          <cell r="C157" t="str">
            <v>m3</v>
          </cell>
          <cell r="D157">
            <v>320000</v>
          </cell>
        </row>
        <row r="158">
          <cell r="B158" t="str">
            <v>CONCRETO DE 3500 PSI</v>
          </cell>
          <cell r="C158" t="str">
            <v>m3</v>
          </cell>
          <cell r="D158">
            <v>330000</v>
          </cell>
        </row>
        <row r="159">
          <cell r="B159" t="str">
            <v>CONCRETO DE 4000 PSI</v>
          </cell>
          <cell r="C159" t="str">
            <v>m3</v>
          </cell>
          <cell r="D159">
            <v>360000</v>
          </cell>
        </row>
        <row r="160">
          <cell r="B160" t="str">
            <v>CONCRETO TREMIE TORNILLO DE 3000 PSI</v>
          </cell>
          <cell r="C160" t="str">
            <v>m3</v>
          </cell>
          <cell r="D160">
            <v>350000</v>
          </cell>
        </row>
        <row r="161">
          <cell r="B161" t="str">
            <v>CONCRETO TREMIE TORNILLO DE 4000 PSI</v>
          </cell>
          <cell r="C161" t="str">
            <v>m3</v>
          </cell>
          <cell r="D161">
            <v>380000</v>
          </cell>
        </row>
        <row r="162">
          <cell r="B162" t="str">
            <v>CONCRETO DE 3500 PSI BAJA PERMEABILIDAD</v>
          </cell>
          <cell r="C162" t="str">
            <v>m3</v>
          </cell>
          <cell r="D162">
            <v>350000</v>
          </cell>
        </row>
        <row r="163">
          <cell r="B163" t="str">
            <v>COPA ESMERIL</v>
          </cell>
          <cell r="C163" t="str">
            <v>un</v>
          </cell>
          <cell r="D163">
            <v>60000</v>
          </cell>
        </row>
        <row r="164">
          <cell r="B164" t="str">
            <v>COPA SIERRA</v>
          </cell>
          <cell r="C164" t="str">
            <v>un</v>
          </cell>
          <cell r="D164">
            <v>14500</v>
          </cell>
        </row>
        <row r="165">
          <cell r="B165" t="str">
            <v>CORREA EN MADERA</v>
          </cell>
          <cell r="C165" t="str">
            <v>ml</v>
          </cell>
          <cell r="D165">
            <v>35000</v>
          </cell>
        </row>
        <row r="166">
          <cell r="B166" t="str">
            <v>CORREA METALICA</v>
          </cell>
          <cell r="C166" t="str">
            <v>ml</v>
          </cell>
          <cell r="D166">
            <v>12500</v>
          </cell>
        </row>
        <row r="167">
          <cell r="B167" t="str">
            <v>CORTACIRCUITOS 15 KV-100 AMPERIOS-</v>
          </cell>
          <cell r="C167" t="str">
            <v>un</v>
          </cell>
          <cell r="D167">
            <v>550000</v>
          </cell>
        </row>
        <row r="168">
          <cell r="B168" t="str">
            <v xml:space="preserve">Cortina corrida Automática tipo Blackout, h= 1.10 m </v>
          </cell>
          <cell r="C168" t="str">
            <v>ml</v>
          </cell>
          <cell r="D168">
            <v>180000</v>
          </cell>
        </row>
        <row r="169">
          <cell r="B169" t="str">
            <v>CURVA 90º PVC 1/2"</v>
          </cell>
          <cell r="C169" t="str">
            <v>un</v>
          </cell>
          <cell r="D169">
            <v>500</v>
          </cell>
        </row>
        <row r="170">
          <cell r="B170" t="str">
            <v>DESAGUE LAVAMANOS SENCILLO Gerfor GF-581084</v>
          </cell>
          <cell r="C170" t="str">
            <v>un</v>
          </cell>
          <cell r="D170">
            <v>15000</v>
          </cell>
        </row>
        <row r="171">
          <cell r="B171" t="str">
            <v>DESAGUE ORINAL 1 1/2"</v>
          </cell>
          <cell r="C171" t="str">
            <v>un</v>
          </cell>
          <cell r="D171">
            <v>14500</v>
          </cell>
        </row>
        <row r="172">
          <cell r="B172" t="str">
            <v>DESCARGADOR DE SOBRETENSION TIPO  LINEA 12 KV- 10 KA-</v>
          </cell>
          <cell r="C172" t="str">
            <v>un</v>
          </cell>
          <cell r="D172">
            <v>480000</v>
          </cell>
        </row>
        <row r="173">
          <cell r="B173" t="str">
            <v xml:space="preserve">DESCARGADOR FRANKLIN DE 5 PUNTAS </v>
          </cell>
          <cell r="C173" t="str">
            <v>un</v>
          </cell>
          <cell r="D173">
            <v>950000</v>
          </cell>
        </row>
        <row r="174">
          <cell r="B174" t="str">
            <v>DIAGONALES</v>
          </cell>
          <cell r="C174" t="str">
            <v>un</v>
          </cell>
          <cell r="D174">
            <v>8500</v>
          </cell>
        </row>
        <row r="175">
          <cell r="B175" t="str">
            <v>DILATACION BRONCE</v>
          </cell>
          <cell r="C175" t="str">
            <v>ml</v>
          </cell>
          <cell r="D175">
            <v>4500</v>
          </cell>
        </row>
        <row r="176">
          <cell r="B176" t="str">
            <v>DILATACIÓN EN BRONCE PC13</v>
          </cell>
          <cell r="C176" t="str">
            <v>ml</v>
          </cell>
          <cell r="D176">
            <v>18500</v>
          </cell>
        </row>
        <row r="177">
          <cell r="B177" t="str">
            <v>DINTELES EN CONCRETO h=0.15m x 0.2m (2500 PSI Mezcla 1:3:3)</v>
          </cell>
          <cell r="C177" t="str">
            <v>ml</v>
          </cell>
          <cell r="D177">
            <v>25000</v>
          </cell>
        </row>
        <row r="178">
          <cell r="B178" t="str">
            <v>DISCO CORTE LADRILLO Y7O CONCRETO</v>
          </cell>
          <cell r="C178" t="str">
            <v>un</v>
          </cell>
          <cell r="D178">
            <v>12500</v>
          </cell>
        </row>
        <row r="179">
          <cell r="B179" t="str">
            <v>DISCO PARA CORTE METAL</v>
          </cell>
          <cell r="C179" t="str">
            <v>un</v>
          </cell>
          <cell r="D179">
            <v>7500</v>
          </cell>
        </row>
        <row r="180">
          <cell r="B180" t="str">
            <v>DISPENSADOR JABON</v>
          </cell>
          <cell r="C180" t="str">
            <v>un</v>
          </cell>
          <cell r="D180">
            <v>32000</v>
          </cell>
        </row>
        <row r="181">
          <cell r="B181" t="str">
            <v>DUCHA Antivandalica Docol DO-17125106</v>
          </cell>
          <cell r="C181" t="str">
            <v>un</v>
          </cell>
          <cell r="D181">
            <v>150000</v>
          </cell>
        </row>
        <row r="182">
          <cell r="B182" t="str">
            <v>DUCHA CON MEZCLADOR</v>
          </cell>
          <cell r="C182" t="str">
            <v>un</v>
          </cell>
          <cell r="D182">
            <v>60000</v>
          </cell>
        </row>
        <row r="183">
          <cell r="B183" t="str">
            <v>DUCHA CON REGISTRO</v>
          </cell>
          <cell r="C183" t="str">
            <v>un</v>
          </cell>
          <cell r="D183">
            <v>35000</v>
          </cell>
        </row>
        <row r="184">
          <cell r="B184" t="str">
            <v>DUCHA ELECTRICA</v>
          </cell>
          <cell r="C184" t="str">
            <v>un</v>
          </cell>
          <cell r="D184">
            <v>55000</v>
          </cell>
        </row>
        <row r="185">
          <cell r="B185" t="str">
            <v>DURMIENTE ABARCO 4 m</v>
          </cell>
          <cell r="C185" t="str">
            <v>ml</v>
          </cell>
          <cell r="D185">
            <v>4200</v>
          </cell>
        </row>
        <row r="186">
          <cell r="B186" t="str">
            <v>DURMIENTE ORDINARIO DE 3 MTS</v>
          </cell>
          <cell r="C186" t="str">
            <v>un</v>
          </cell>
          <cell r="D186">
            <v>4500</v>
          </cell>
        </row>
        <row r="187">
          <cell r="B187" t="str">
            <v>ELEMENTOS FIJACION MANTO</v>
          </cell>
          <cell r="C187" t="str">
            <v>m2</v>
          </cell>
          <cell r="D187">
            <v>1000</v>
          </cell>
        </row>
        <row r="188">
          <cell r="B188" t="str">
            <v>EMPAQUES</v>
          </cell>
          <cell r="C188" t="str">
            <v>ml</v>
          </cell>
          <cell r="D188">
            <v>500</v>
          </cell>
        </row>
        <row r="189">
          <cell r="B189" t="str">
            <v>EMULSION ASFALTICA</v>
          </cell>
          <cell r="C189" t="str">
            <v>caneca</v>
          </cell>
          <cell r="D189">
            <v>75000</v>
          </cell>
        </row>
        <row r="190">
          <cell r="B190" t="str">
            <v>ENCHAPE  DE 20X30</v>
          </cell>
          <cell r="C190" t="str">
            <v>m2</v>
          </cell>
          <cell r="D190">
            <v>28500</v>
          </cell>
        </row>
        <row r="191">
          <cell r="B191" t="str">
            <v>ENCHAPE CERAMICA BLANCO</v>
          </cell>
          <cell r="C191" t="str">
            <v>m2</v>
          </cell>
          <cell r="D191">
            <v>27500</v>
          </cell>
        </row>
        <row r="192">
          <cell r="B192" t="str">
            <v>Enchape paredes interiores Triplex Cedro Tintillad</v>
          </cell>
          <cell r="C192" t="str">
            <v>m2</v>
          </cell>
          <cell r="D192">
            <v>60000</v>
          </cell>
        </row>
        <row r="193">
          <cell r="B193" t="str">
            <v xml:space="preserve">EQUIPO AUTOMÁTICO PARA ALUMBRADO DE EMERGENCIA REFERENCIA ILURAM IL3-2H  </v>
          </cell>
          <cell r="C193" t="str">
            <v>un</v>
          </cell>
          <cell r="D193">
            <v>340000</v>
          </cell>
        </row>
        <row r="194">
          <cell r="B194" t="str">
            <v xml:space="preserve">EQUIPO DE MEDICION  EN MEDIA TENSION </v>
          </cell>
          <cell r="C194" t="str">
            <v>un</v>
          </cell>
          <cell r="D194">
            <v>15500000</v>
          </cell>
        </row>
        <row r="195">
          <cell r="B195" t="str">
            <v>ESGRAFIADO PINTUCO 4 GALONES 30 KG</v>
          </cell>
          <cell r="C195" t="str">
            <v>un</v>
          </cell>
          <cell r="D195">
            <v>65000</v>
          </cell>
        </row>
        <row r="196">
          <cell r="B196" t="str">
            <v>ESMALTE  Sobre lamina lineal Tipo pintulx anoloc verde bronce.</v>
          </cell>
          <cell r="C196" t="str">
            <v>ml</v>
          </cell>
          <cell r="D196">
            <v>4500</v>
          </cell>
        </row>
        <row r="197">
          <cell r="B197" t="str">
            <v>ESMALTE  Sobre lamina llena Tipo pintulx</v>
          </cell>
          <cell r="C197" t="str">
            <v>m2</v>
          </cell>
          <cell r="D197">
            <v>8000</v>
          </cell>
        </row>
        <row r="198">
          <cell r="B198" t="str">
            <v>ESMALTE ANTIHUMEDAD LAVABLE</v>
          </cell>
          <cell r="C198" t="str">
            <v>gl</v>
          </cell>
          <cell r="D198">
            <v>65000</v>
          </cell>
        </row>
        <row r="199">
          <cell r="B199" t="str">
            <v>ESMALTE SINTÉTICO PINTULUX</v>
          </cell>
          <cell r="C199" t="str">
            <v>gl</v>
          </cell>
          <cell r="D199">
            <v>65000</v>
          </cell>
        </row>
        <row r="200">
          <cell r="B200" t="str">
            <v>ESPEJO BORDE BISELADO DE 0.70X1.00</v>
          </cell>
          <cell r="C200" t="str">
            <v>un</v>
          </cell>
          <cell r="D200">
            <v>75000</v>
          </cell>
        </row>
        <row r="201">
          <cell r="B201" t="str">
            <v>ESPEJO DE SEGURIDAD DE 40 CM</v>
          </cell>
          <cell r="C201" t="str">
            <v>un</v>
          </cell>
          <cell r="D201">
            <v>40000</v>
          </cell>
        </row>
        <row r="202">
          <cell r="B202" t="str">
            <v>ESTACAS</v>
          </cell>
          <cell r="C202" t="str">
            <v>un</v>
          </cell>
          <cell r="D202">
            <v>50</v>
          </cell>
        </row>
        <row r="203">
          <cell r="B203" t="str">
            <v>ESTACIUON MANUAL DE APERTURA REF. BDS121/e SIEMENS o similar en marca reconocida</v>
          </cell>
          <cell r="C203" t="str">
            <v>un</v>
          </cell>
          <cell r="D203">
            <v>120000</v>
          </cell>
        </row>
        <row r="204">
          <cell r="B204" t="str">
            <v>ESTRUCTURA CIELORASO DRYWALL(OMEGA-ANGULO-PARAL-TORNILLOS)</v>
          </cell>
          <cell r="C204" t="str">
            <v>m2</v>
          </cell>
          <cell r="D204">
            <v>15000</v>
          </cell>
        </row>
        <row r="205">
          <cell r="B205" t="str">
            <v>ESTRUCTURA CONEXIÓN RED TRENZADA CONJUNTO LA 320</v>
          </cell>
          <cell r="C205" t="str">
            <v>un</v>
          </cell>
          <cell r="D205">
            <v>115000</v>
          </cell>
        </row>
        <row r="206">
          <cell r="B206" t="str">
            <v>ESTRUCTURA CONEXIÓN RED TRENZADA CONJUNTO LA 321</v>
          </cell>
          <cell r="C206" t="str">
            <v>un</v>
          </cell>
          <cell r="D206">
            <v>200000</v>
          </cell>
        </row>
        <row r="207">
          <cell r="B207" t="str">
            <v>ESTRUCTURA CONEXIÓN RED TRENZADA CONJUNTO LA 324</v>
          </cell>
          <cell r="C207" t="str">
            <v>un</v>
          </cell>
          <cell r="D207">
            <v>263500</v>
          </cell>
        </row>
        <row r="208">
          <cell r="B208" t="str">
            <v>ESQUINERO PLASTICO 2m</v>
          </cell>
          <cell r="C208" t="str">
            <v>un</v>
          </cell>
          <cell r="D208">
            <v>3500</v>
          </cell>
        </row>
        <row r="209">
          <cell r="B209" t="str">
            <v>ESTUCO PLASTICO</v>
          </cell>
          <cell r="C209" t="str">
            <v>caneca</v>
          </cell>
          <cell r="D209">
            <v>50000</v>
          </cell>
        </row>
        <row r="210">
          <cell r="B210" t="str">
            <v>ESTUFA CHALLENGER DE EMPOTRAR 4 PUESTOS ELECTRICA</v>
          </cell>
          <cell r="C210" t="str">
            <v>un</v>
          </cell>
          <cell r="D210">
            <v>527684</v>
          </cell>
        </row>
        <row r="211">
          <cell r="B211" t="str">
            <v>ESTUFA DE EMPOTRAR MIXTA 4 PUESTOS</v>
          </cell>
          <cell r="C211" t="str">
            <v>un</v>
          </cell>
          <cell r="D211">
            <v>775000</v>
          </cell>
        </row>
        <row r="212">
          <cell r="B212" t="str">
            <v>ESTUFA ELECTRICA 2 PUESTOS</v>
          </cell>
          <cell r="C212" t="str">
            <v>un</v>
          </cell>
          <cell r="D212">
            <v>285000</v>
          </cell>
        </row>
        <row r="213">
          <cell r="B213" t="str">
            <v>EXTRAXTOR DE OLOR DE 20X20</v>
          </cell>
          <cell r="C213" t="str">
            <v>un</v>
          </cell>
          <cell r="D213">
            <v>162284</v>
          </cell>
        </row>
        <row r="214">
          <cell r="B214" t="str">
            <v>Fachada Closet 4 Ptas Cedro ( Tintillado )</v>
          </cell>
          <cell r="C214" t="str">
            <v>m2</v>
          </cell>
          <cell r="D214">
            <v>300000</v>
          </cell>
        </row>
        <row r="215">
          <cell r="B215" t="str">
            <v>FIJADORES DE ALA</v>
          </cell>
          <cell r="C215" t="str">
            <v>un</v>
          </cell>
          <cell r="D215">
            <v>1200</v>
          </cell>
        </row>
        <row r="216">
          <cell r="B216" t="str">
            <v>FILTRO AEROBICO CON ACC.</v>
          </cell>
          <cell r="C216" t="str">
            <v>un</v>
          </cell>
          <cell r="D216">
            <v>35000</v>
          </cell>
        </row>
        <row r="217">
          <cell r="B217" t="str">
            <v>FILTRO DE DRENAJE 0.5 x 0.5 CON RELLENO EN GRAVILLA DE RIO 3/4" - 1" (SIN EXCAVACIÓN)</v>
          </cell>
          <cell r="C217" t="str">
            <v>ml</v>
          </cell>
          <cell r="D217">
            <v>65000</v>
          </cell>
        </row>
        <row r="218">
          <cell r="B218" t="str">
            <v>FORMALETA ENTREPISOS, con camilla</v>
          </cell>
          <cell r="C218" t="str">
            <v>ms</v>
          </cell>
          <cell r="D218">
            <v>2500</v>
          </cell>
        </row>
        <row r="219">
          <cell r="B219" t="str">
            <v>GANCHOS ANCLAJES TEJA THERMOACUSTICA</v>
          </cell>
          <cell r="C219" t="str">
            <v>M2</v>
          </cell>
          <cell r="D219">
            <v>2000</v>
          </cell>
        </row>
        <row r="220">
          <cell r="B220" t="str">
            <v>GANCHO TEJA ETERNIT 55 mm</v>
          </cell>
          <cell r="C220" t="str">
            <v>un</v>
          </cell>
          <cell r="D220">
            <v>1500</v>
          </cell>
        </row>
        <row r="221">
          <cell r="B221" t="str">
            <v>GEOTEXTIL NO TEJIDO</v>
          </cell>
          <cell r="C221" t="str">
            <v>m2</v>
          </cell>
          <cell r="D221">
            <v>8000</v>
          </cell>
        </row>
        <row r="222">
          <cell r="B222" t="str">
            <v>GEOTEXTIL TR 4000</v>
          </cell>
          <cell r="C222" t="str">
            <v>m2</v>
          </cell>
          <cell r="D222">
            <v>9500</v>
          </cell>
        </row>
        <row r="223">
          <cell r="B223" t="str">
            <v>GRANITO TRAVERTINO</v>
          </cell>
          <cell r="C223" t="str">
            <v>bto</v>
          </cell>
          <cell r="D223">
            <v>18500</v>
          </cell>
        </row>
        <row r="224">
          <cell r="B224" t="str">
            <v xml:space="preserve">GRAVILLA </v>
          </cell>
          <cell r="C224" t="str">
            <v>m3</v>
          </cell>
          <cell r="D224">
            <v>75000</v>
          </cell>
        </row>
        <row r="225">
          <cell r="B225" t="str">
            <v>GRIFERIA AHORRADORA TIPO PUSH</v>
          </cell>
          <cell r="C225" t="str">
            <v>un</v>
          </cell>
          <cell r="D225">
            <v>125000</v>
          </cell>
        </row>
        <row r="226">
          <cell r="B226" t="str">
            <v>GRIFERIA LAVAMANOS LINEA FENIX 4"</v>
          </cell>
          <cell r="C226" t="str">
            <v>un</v>
          </cell>
          <cell r="D226">
            <v>115000</v>
          </cell>
        </row>
        <row r="227">
          <cell r="B227" t="str">
            <v>GUARDAESCOBA EN CERAMICA</v>
          </cell>
          <cell r="C227" t="str">
            <v>ml</v>
          </cell>
          <cell r="D227">
            <v>7500</v>
          </cell>
        </row>
        <row r="228">
          <cell r="B228" t="str">
            <v>GUARDAESCOBA EN GRANADILLO</v>
          </cell>
          <cell r="C228" t="str">
            <v>ml</v>
          </cell>
          <cell r="D228">
            <v>13000</v>
          </cell>
        </row>
        <row r="229">
          <cell r="B229" t="str">
            <v>GRIFERIA LAVAPLATOS GRIVAL LINEA AMARETO</v>
          </cell>
          <cell r="C229" t="str">
            <v>un</v>
          </cell>
          <cell r="D229">
            <v>105000</v>
          </cell>
        </row>
        <row r="230">
          <cell r="B230" t="str">
            <v>GUARDAESCOBA PORCELANATO</v>
          </cell>
          <cell r="C230" t="str">
            <v>ml</v>
          </cell>
          <cell r="D230">
            <v>10000</v>
          </cell>
        </row>
        <row r="231">
          <cell r="B231" t="str">
            <v>IGAS GRIS - Masilla plastica 25210351</v>
          </cell>
          <cell r="C231" t="str">
            <v>kg</v>
          </cell>
          <cell r="D231">
            <v>800</v>
          </cell>
        </row>
        <row r="232">
          <cell r="B232" t="str">
            <v>IMPRIMANTE DE VINILO</v>
          </cell>
          <cell r="C232" t="str">
            <v>gl</v>
          </cell>
          <cell r="D232">
            <v>25000</v>
          </cell>
        </row>
        <row r="233">
          <cell r="B233" t="str">
            <v>HERRAJES MUEBLES MADERA</v>
          </cell>
          <cell r="C233" t="str">
            <v>un</v>
          </cell>
          <cell r="D233">
            <v>8500</v>
          </cell>
        </row>
        <row r="234">
          <cell r="B234" t="str">
            <v>Interior Closet en triplex cedro (Tintillado )</v>
          </cell>
          <cell r="C234" t="str">
            <v>m2</v>
          </cell>
          <cell r="D234">
            <v>65000</v>
          </cell>
        </row>
        <row r="235">
          <cell r="B235" t="str">
            <v>INTERRUPTOR CAJA MOLDEADA 3X40A / 25KA. CALIDAD MERLIN GERIN, SIEMENS O SUPERIOR</v>
          </cell>
          <cell r="C235" t="str">
            <v>un</v>
          </cell>
          <cell r="D235">
            <v>140000</v>
          </cell>
        </row>
        <row r="236">
          <cell r="B236" t="str">
            <v>INTERRUPTOR CAJA MOLDEADA 3X80A / 50KA - 240V.</v>
          </cell>
          <cell r="C236" t="str">
            <v>un</v>
          </cell>
          <cell r="D236">
            <v>410000</v>
          </cell>
        </row>
        <row r="237">
          <cell r="B237" t="str">
            <v>INTERRUPTOR DE TRANSFERENCIA TIPO SECCIONADOR TRIPOLAR</v>
          </cell>
          <cell r="C237" t="str">
            <v>un</v>
          </cell>
          <cell r="D237">
            <v>12900000</v>
          </cell>
        </row>
        <row r="238">
          <cell r="B238" t="str">
            <v xml:space="preserve">INTERRUPTOR DOBLE </v>
          </cell>
          <cell r="C238" t="str">
            <v>un</v>
          </cell>
          <cell r="D238">
            <v>5500</v>
          </cell>
        </row>
        <row r="239">
          <cell r="B239" t="str">
            <v>INTERRUPTOR DOBLE CONMUTABLE</v>
          </cell>
          <cell r="C239" t="str">
            <v>un</v>
          </cell>
          <cell r="D239">
            <v>6500</v>
          </cell>
        </row>
        <row r="240">
          <cell r="B240" t="str">
            <v>INTERRUPTOR ENCHUFABLE DE 2X20  A - 240 v - 10 ka</v>
          </cell>
          <cell r="C240" t="str">
            <v>un</v>
          </cell>
          <cell r="D240">
            <v>18000</v>
          </cell>
        </row>
        <row r="241">
          <cell r="B241" t="str">
            <v>INTERRUPTOR ENCHUFABLE DE 2X30  A - 240 v - 10 ka</v>
          </cell>
          <cell r="C241" t="str">
            <v>un</v>
          </cell>
          <cell r="D241">
            <v>18000</v>
          </cell>
        </row>
        <row r="242">
          <cell r="B242" t="str">
            <v xml:space="preserve">INTERRUPTOR SENCILLO </v>
          </cell>
          <cell r="C242" t="str">
            <v>un</v>
          </cell>
          <cell r="D242">
            <v>7500</v>
          </cell>
        </row>
        <row r="243">
          <cell r="B243" t="str">
            <v>INTERRUPTOR SENCILLO CONMUTABLE CON LUZ PILOTO</v>
          </cell>
          <cell r="C243" t="str">
            <v>un</v>
          </cell>
          <cell r="D243">
            <v>12500</v>
          </cell>
        </row>
        <row r="244">
          <cell r="B244" t="str">
            <v>INTERRUPTOR SENCILLOCON LUZ PILOTO</v>
          </cell>
          <cell r="C244" t="str">
            <v>un</v>
          </cell>
          <cell r="D244">
            <v>8500</v>
          </cell>
        </row>
        <row r="245">
          <cell r="B245" t="str">
            <v>INTERRUPTORES ENCHUFABLES DE 1X15  A - 240 v - 10 ka</v>
          </cell>
          <cell r="C245" t="str">
            <v>un</v>
          </cell>
          <cell r="D245">
            <v>8100</v>
          </cell>
        </row>
        <row r="246">
          <cell r="B246" t="str">
            <v>INTERRUPTORES ENCHUFABLES DE 1X20  A - 240 v - 10 kA</v>
          </cell>
          <cell r="C246" t="str">
            <v>un</v>
          </cell>
          <cell r="D246">
            <v>8100</v>
          </cell>
        </row>
        <row r="247">
          <cell r="B247" t="str">
            <v>INTERRUPTORES ENCHUFABLES DE 3X30  A - 240 v - 10 ka</v>
          </cell>
          <cell r="C247" t="str">
            <v>un</v>
          </cell>
          <cell r="D247">
            <v>50000</v>
          </cell>
        </row>
        <row r="248">
          <cell r="B248" t="str">
            <v>Jabonera - GRIVAL</v>
          </cell>
          <cell r="C248" t="str">
            <v>un</v>
          </cell>
          <cell r="D248">
            <v>70000</v>
          </cell>
        </row>
        <row r="249">
          <cell r="B249" t="str">
            <v>Jabonera Ducha - GRIVAL</v>
          </cell>
          <cell r="C249" t="str">
            <v>un</v>
          </cell>
          <cell r="D249">
            <v>65000</v>
          </cell>
        </row>
        <row r="250">
          <cell r="B250" t="str">
            <v>KORAZA Pintuco</v>
          </cell>
          <cell r="C250" t="str">
            <v>gl</v>
          </cell>
          <cell r="D250">
            <v>30000</v>
          </cell>
        </row>
        <row r="251">
          <cell r="B251" t="str">
            <v>LACA</v>
          </cell>
          <cell r="C251" t="str">
            <v>gl</v>
          </cell>
          <cell r="D251">
            <v>45000</v>
          </cell>
        </row>
        <row r="252">
          <cell r="B252" t="str">
            <v>LACA PARA MADERA</v>
          </cell>
          <cell r="C252" t="str">
            <v>gl</v>
          </cell>
          <cell r="D252">
            <v>50000</v>
          </cell>
        </row>
        <row r="253">
          <cell r="B253" t="str">
            <v>LADRILLO PORTANTE 12X29X9</v>
          </cell>
          <cell r="C253" t="str">
            <v>un</v>
          </cell>
          <cell r="D253">
            <v>1050</v>
          </cell>
        </row>
        <row r="254">
          <cell r="B254" t="str">
            <v>Ladrillo Prensado</v>
          </cell>
          <cell r="C254" t="str">
            <v>un</v>
          </cell>
          <cell r="D254">
            <v>650</v>
          </cell>
        </row>
        <row r="255">
          <cell r="B255" t="str">
            <v>LADRILLO RECOCIDO</v>
          </cell>
          <cell r="C255" t="str">
            <v>un</v>
          </cell>
          <cell r="D255">
            <v>450</v>
          </cell>
        </row>
        <row r="256">
          <cell r="B256" t="str">
            <v>LADRILLO TOLETE COMUN RECOCIDO</v>
          </cell>
          <cell r="C256" t="str">
            <v>un</v>
          </cell>
          <cell r="D256">
            <v>350</v>
          </cell>
        </row>
        <row r="257">
          <cell r="B257" t="str">
            <v>LÁMINA COLD ROLLED Cal.16 (1.22x 2.44 )</v>
          </cell>
          <cell r="C257" t="str">
            <v>un</v>
          </cell>
          <cell r="D257">
            <v>170000</v>
          </cell>
        </row>
        <row r="258">
          <cell r="B258" t="str">
            <v xml:space="preserve">LÁMINA COLD ROLLED Cal.18 </v>
          </cell>
          <cell r="C258" t="str">
            <v>un</v>
          </cell>
          <cell r="D258">
            <v>105000</v>
          </cell>
        </row>
        <row r="259">
          <cell r="B259" t="str">
            <v>LÁMINA COLD ROLLED Cal.18 (1.22x 2.44 )</v>
          </cell>
          <cell r="C259" t="str">
            <v>un</v>
          </cell>
          <cell r="D259">
            <v>56000</v>
          </cell>
        </row>
        <row r="260">
          <cell r="B260" t="str">
            <v>LÁMINA COLD ROLLED Cal.20 (1.00x 2.00 )</v>
          </cell>
          <cell r="C260" t="str">
            <v>un</v>
          </cell>
          <cell r="D260">
            <v>30100</v>
          </cell>
        </row>
        <row r="261">
          <cell r="B261" t="str">
            <v>LÁMINA COLD ROLLED Cal.20 (1.22x 2.44 )</v>
          </cell>
          <cell r="C261" t="str">
            <v>un</v>
          </cell>
          <cell r="D261">
            <v>40600</v>
          </cell>
        </row>
        <row r="262">
          <cell r="B262" t="str">
            <v>LAMINA DE ACRILICO DE 0.60X2.44 DE 1.80 mm</v>
          </cell>
          <cell r="C262" t="str">
            <v>un</v>
          </cell>
          <cell r="D262">
            <v>30100</v>
          </cell>
        </row>
        <row r="263">
          <cell r="B263" t="str">
            <v>LAMINA COLABORANTE METALDECK 2" GRADO 40 CAL 22</v>
          </cell>
          <cell r="C263" t="str">
            <v>m2</v>
          </cell>
          <cell r="D263">
            <v>26000</v>
          </cell>
        </row>
        <row r="264">
          <cell r="B264" t="str">
            <v>LAMINA DE ACRILICO DE 1.20X1.80 DE 3.0 mm con color</v>
          </cell>
          <cell r="C264" t="str">
            <v>un</v>
          </cell>
          <cell r="D264">
            <v>45000</v>
          </cell>
        </row>
        <row r="265">
          <cell r="B265" t="str">
            <v>LAMINA DE ACRILICO DE 1.20X1.80 DE 3.0 mm sin color</v>
          </cell>
          <cell r="C265" t="str">
            <v>un</v>
          </cell>
          <cell r="D265">
            <v>64000</v>
          </cell>
        </row>
        <row r="266">
          <cell r="B266" t="str">
            <v>LAMINA DE ACRILICO DE 1.20X1.80 DE 3.00 mm</v>
          </cell>
          <cell r="C266" t="str">
            <v>un</v>
          </cell>
          <cell r="D266">
            <v>100000</v>
          </cell>
        </row>
        <row r="267">
          <cell r="B267" t="str">
            <v>LAMINA DRY WALL 1.22X2.44</v>
          </cell>
          <cell r="C267" t="str">
            <v>un</v>
          </cell>
          <cell r="D267">
            <v>22500</v>
          </cell>
        </row>
        <row r="268">
          <cell r="B268" t="str">
            <v>LAMINA EN ACRILICO DE 0.61X2,44 DE 1,8 mm</v>
          </cell>
          <cell r="C268" t="str">
            <v>un</v>
          </cell>
          <cell r="D268">
            <v>28000</v>
          </cell>
        </row>
        <row r="269">
          <cell r="B269" t="str">
            <v>LAMINA GALVANIZADA DE 1.00X2.00 CAL  22</v>
          </cell>
          <cell r="C269" t="str">
            <v>un</v>
          </cell>
          <cell r="D269">
            <v>32900</v>
          </cell>
        </row>
        <row r="270">
          <cell r="B270" t="str">
            <v>LAMINA GALVANIZADA DE 1.00X2.00 CAL  24</v>
          </cell>
          <cell r="C270" t="str">
            <v>un</v>
          </cell>
          <cell r="D270">
            <v>25500</v>
          </cell>
        </row>
        <row r="271">
          <cell r="B271" t="str">
            <v>LAMINA GALVANIZADA DE 1.00X2.00 CAL  26</v>
          </cell>
          <cell r="C271" t="str">
            <v>un</v>
          </cell>
          <cell r="D271">
            <v>19500</v>
          </cell>
        </row>
        <row r="272">
          <cell r="B272" t="str">
            <v>LAMINA GALVANIZADA DE 1.22X2.44 CAL  22</v>
          </cell>
          <cell r="C272" t="str">
            <v>un</v>
          </cell>
          <cell r="D272">
            <v>60000</v>
          </cell>
        </row>
        <row r="273">
          <cell r="B273" t="str">
            <v>LAMINA SUPERBOARD 1.22X2.44</v>
          </cell>
          <cell r="C273" t="str">
            <v>un</v>
          </cell>
          <cell r="D273">
            <v>38500</v>
          </cell>
        </row>
        <row r="274">
          <cell r="B274" t="str">
            <v>LIMATESA ETERNIT P7 L=1.14</v>
          </cell>
          <cell r="C274" t="str">
            <v>un</v>
          </cell>
          <cell r="D274">
            <v>15000</v>
          </cell>
        </row>
        <row r="275">
          <cell r="B275" t="str">
            <v>LAMINAS DURACUSTIC</v>
          </cell>
          <cell r="C275" t="str">
            <v>m2</v>
          </cell>
          <cell r="D275">
            <v>25000</v>
          </cell>
        </row>
        <row r="276">
          <cell r="B276" t="str">
            <v>LAMINAS EN ACRILICO DE 60X60</v>
          </cell>
          <cell r="C276" t="str">
            <v>un</v>
          </cell>
          <cell r="D276">
            <v>9500</v>
          </cell>
        </row>
        <row r="277">
          <cell r="B277" t="str">
            <v>LAMPARA DE 2x32</v>
          </cell>
          <cell r="C277" t="str">
            <v>un</v>
          </cell>
          <cell r="D277">
            <v>125000</v>
          </cell>
        </row>
        <row r="278">
          <cell r="B278" t="str">
            <v xml:space="preserve">Lampara para luminaria - sodio 150 WATTS. </v>
          </cell>
          <cell r="C278" t="str">
            <v>un</v>
          </cell>
          <cell r="D278">
            <v>40000</v>
          </cell>
        </row>
        <row r="279">
          <cell r="B279" t="str">
            <v>LAMPARA TIPO INCANDESCENTE DE 32 W</v>
          </cell>
          <cell r="C279" t="str">
            <v>un</v>
          </cell>
          <cell r="D279">
            <v>45000</v>
          </cell>
        </row>
        <row r="280">
          <cell r="B280" t="str">
            <v>LAMPARA OJO DE BUEY</v>
          </cell>
          <cell r="C280" t="str">
            <v>un</v>
          </cell>
          <cell r="D280">
            <v>45000</v>
          </cell>
        </row>
        <row r="281">
          <cell r="B281" t="str">
            <v>LAVAMANOS DE INCRUSTAR LINEA SAN LORENZO</v>
          </cell>
          <cell r="C281" t="str">
            <v>un</v>
          </cell>
          <cell r="D281">
            <v>160000</v>
          </cell>
        </row>
        <row r="282">
          <cell r="B282" t="str">
            <v>LAVAPLATOS EN ACERO</v>
          </cell>
          <cell r="C282" t="str">
            <v>un</v>
          </cell>
          <cell r="D282">
            <v>95000</v>
          </cell>
        </row>
        <row r="283">
          <cell r="B283" t="str">
            <v>LIJA</v>
          </cell>
          <cell r="C283" t="str">
            <v>un</v>
          </cell>
          <cell r="D283">
            <v>2000</v>
          </cell>
        </row>
        <row r="284">
          <cell r="B284" t="str">
            <v xml:space="preserve">LIJA </v>
          </cell>
          <cell r="C284" t="str">
            <v>un</v>
          </cell>
          <cell r="D284">
            <v>2000</v>
          </cell>
        </row>
        <row r="285">
          <cell r="B285" t="str">
            <v>LIMPIADOR PVC DE 1/4</v>
          </cell>
          <cell r="C285" t="str">
            <v>un</v>
          </cell>
          <cell r="D285">
            <v>25000</v>
          </cell>
        </row>
        <row r="286">
          <cell r="B286" t="str">
            <v>LISTON ORDINARIO</v>
          </cell>
          <cell r="C286" t="str">
            <v>ml</v>
          </cell>
          <cell r="D286">
            <v>1500</v>
          </cell>
        </row>
        <row r="287">
          <cell r="B287" t="str">
            <v>LISTÓN CEDRO MACHO 5x2 cm.</v>
          </cell>
          <cell r="C287" t="str">
            <v>ml</v>
          </cell>
          <cell r="D287">
            <v>3500</v>
          </cell>
        </row>
        <row r="288">
          <cell r="B288" t="str">
            <v>LISTON EN OTOBO PARA CIELORRASO</v>
          </cell>
          <cell r="C288" t="str">
            <v>m2</v>
          </cell>
          <cell r="D288">
            <v>55000</v>
          </cell>
        </row>
        <row r="289">
          <cell r="B289" t="str">
            <v>LLAVE MANGUERA DE 1/2"</v>
          </cell>
          <cell r="C289" t="str">
            <v>un</v>
          </cell>
          <cell r="D289">
            <v>20000</v>
          </cell>
        </row>
        <row r="290">
          <cell r="B290" t="str">
            <v>LLAVE PARA URINARIO</v>
          </cell>
          <cell r="C290" t="str">
            <v>un</v>
          </cell>
          <cell r="D290">
            <v>65000</v>
          </cell>
        </row>
        <row r="291">
          <cell r="B291" t="str">
            <v>LOCKER METALICO DE 0.45X2.00</v>
          </cell>
          <cell r="C291" t="str">
            <v>un</v>
          </cell>
          <cell r="D291">
            <v>225000</v>
          </cell>
        </row>
        <row r="292">
          <cell r="B292" t="str">
            <v>LOGO ACUEDUCTO EN ACERO DE 2.00X0.80</v>
          </cell>
          <cell r="C292" t="str">
            <v>un</v>
          </cell>
          <cell r="D292">
            <v>2500000</v>
          </cell>
        </row>
        <row r="293">
          <cell r="B293" t="str">
            <v>Luminaria abierta tipo INDULUX AA Sodio 400 WATTS.Pantalla de aluminio o policarbonato prismático, 633mmX482mm</v>
          </cell>
          <cell r="C293" t="str">
            <v>un</v>
          </cell>
          <cell r="D293">
            <v>265000</v>
          </cell>
        </row>
        <row r="294">
          <cell r="B294" t="str">
            <v xml:space="preserve">Luminaria completa fluorescente  TMS028 2xTL-D36W HFS 20 CMx 120 cm 120 voltios. </v>
          </cell>
          <cell r="C294" t="str">
            <v>un</v>
          </cell>
          <cell r="D294">
            <v>110000</v>
          </cell>
        </row>
        <row r="295">
          <cell r="B295" t="str">
            <v>Luminaria horizontal cerrada carcaza enteriza Sodio de alta presion  Potencia: 150W 208/220 Voltios . Incluye lampara y fotocelda</v>
          </cell>
          <cell r="C295" t="str">
            <v>un</v>
          </cell>
          <cell r="D295">
            <v>265000</v>
          </cell>
        </row>
        <row r="296">
          <cell r="B296" t="str">
            <v>LUMINARIA HORIZONTAL CERRADA DE 150 VATIOS-BOMBILLO SODIO ALTA PRESION</v>
          </cell>
          <cell r="C296" t="str">
            <v>un</v>
          </cell>
          <cell r="D296">
            <v>287500</v>
          </cell>
        </row>
        <row r="297">
          <cell r="B297" t="str">
            <v>LUMINARIA HORIZONTAL CERRADA DE 70 VATIOS-BOMBILLO SODIO ALTA PRESION</v>
          </cell>
          <cell r="C297" t="str">
            <v>un</v>
          </cell>
          <cell r="D297">
            <v>248000</v>
          </cell>
        </row>
        <row r="298">
          <cell r="B298" t="str">
            <v xml:space="preserve">Luminaria tipo reflector ROY ALHPA Ref: QUIMBAYA 70 WATTS 208 V. </v>
          </cell>
          <cell r="C298" t="str">
            <v>un</v>
          </cell>
          <cell r="D298">
            <v>120000</v>
          </cell>
        </row>
        <row r="299">
          <cell r="B299" t="str">
            <v>MADERA GRANADILLO</v>
          </cell>
          <cell r="C299" t="str">
            <v>m2</v>
          </cell>
          <cell r="D299">
            <v>85000</v>
          </cell>
        </row>
        <row r="300">
          <cell r="B300" t="str">
            <v xml:space="preserve">MALLA ELECTROSOLDADA </v>
          </cell>
          <cell r="C300" t="str">
            <v>kg</v>
          </cell>
          <cell r="D300">
            <v>2700</v>
          </cell>
        </row>
        <row r="301">
          <cell r="B301" t="str">
            <v>MALLA ELECTROSOLDADA M-084</v>
          </cell>
          <cell r="C301" t="str">
            <v>m2</v>
          </cell>
          <cell r="D301">
            <v>3900</v>
          </cell>
        </row>
        <row r="302">
          <cell r="B302" t="str">
            <v xml:space="preserve">MALLA ELECTROSOLDADA  6mm 15X15  6.00X2.35  42.20 KG </v>
          </cell>
          <cell r="C302" t="str">
            <v>un</v>
          </cell>
          <cell r="D302">
            <v>120000</v>
          </cell>
        </row>
        <row r="303">
          <cell r="B303" t="str">
            <v>MALLA PROTECCION Ancho = 4 m</v>
          </cell>
          <cell r="C303" t="str">
            <v>ml</v>
          </cell>
          <cell r="D303">
            <v>4500</v>
          </cell>
        </row>
        <row r="304">
          <cell r="B304" t="str">
            <v>MALLA GALLINERO</v>
          </cell>
          <cell r="C304" t="str">
            <v>m2</v>
          </cell>
          <cell r="D304">
            <v>1200</v>
          </cell>
        </row>
        <row r="305">
          <cell r="B305" t="str">
            <v>MALLA ONDULADA CAL 10 DE 1 1/2" x 1 1/2"</v>
          </cell>
          <cell r="C305" t="str">
            <v>m2</v>
          </cell>
          <cell r="D305">
            <v>30000</v>
          </cell>
        </row>
        <row r="306">
          <cell r="B306" t="str">
            <v>MALLA ONDULADA Cal. 12 1 1/2" (Alambre galv.)</v>
          </cell>
          <cell r="C306" t="str">
            <v>m2</v>
          </cell>
          <cell r="D306">
            <v>35000</v>
          </cell>
        </row>
        <row r="307">
          <cell r="B307" t="str">
            <v>MALLA ONDULADA Cal. 8 1 3/4" (Alambre galv.)</v>
          </cell>
          <cell r="C307" t="str">
            <v>m2</v>
          </cell>
          <cell r="D307">
            <v>32500</v>
          </cell>
        </row>
        <row r="308">
          <cell r="B308" t="str">
            <v>MANGUERA FLEXIBLE DE CONEXIÓN</v>
          </cell>
          <cell r="C308" t="str">
            <v>un</v>
          </cell>
          <cell r="D308">
            <v>15000</v>
          </cell>
        </row>
        <row r="309">
          <cell r="B309" t="str">
            <v>MANGUERAS DE LUCES TIPO AMERICANA</v>
          </cell>
          <cell r="C309" t="str">
            <v>ml</v>
          </cell>
          <cell r="D309">
            <v>30000</v>
          </cell>
        </row>
        <row r="310">
          <cell r="B310" t="str">
            <v>MANIJA VENTANA METALICA</v>
          </cell>
          <cell r="C310" t="str">
            <v>un</v>
          </cell>
          <cell r="D310">
            <v>1500</v>
          </cell>
        </row>
        <row r="311">
          <cell r="B311" t="str">
            <v>MANIOBRA DE TRANSFORMADOR</v>
          </cell>
          <cell r="C311" t="str">
            <v>un</v>
          </cell>
          <cell r="D311">
            <v>200000</v>
          </cell>
        </row>
        <row r="313">
          <cell r="B313" t="str">
            <v>MANTO ASFALTICO 10 M2</v>
          </cell>
          <cell r="C313" t="str">
            <v>rollo</v>
          </cell>
          <cell r="D313">
            <v>110000</v>
          </cell>
        </row>
        <row r="314">
          <cell r="B314" t="str">
            <v>MARCO CAJA INSP. 40 x 40</v>
          </cell>
          <cell r="C314" t="str">
            <v>un</v>
          </cell>
          <cell r="D314">
            <v>25000</v>
          </cell>
        </row>
        <row r="315">
          <cell r="B315" t="str">
            <v>MARCO CAJA INSP. 60 x 60</v>
          </cell>
          <cell r="C315" t="str">
            <v>un</v>
          </cell>
          <cell r="D315">
            <v>30000</v>
          </cell>
        </row>
        <row r="316">
          <cell r="B316" t="str">
            <v>MARCO EN ACERO PARA TAPA CAJA CS 276</v>
          </cell>
          <cell r="C316" t="str">
            <v>un</v>
          </cell>
          <cell r="D316">
            <v>180000</v>
          </cell>
        </row>
        <row r="317">
          <cell r="B317" t="str">
            <v>MARCO PUERTA MADERA</v>
          </cell>
          <cell r="C317" t="str">
            <v>un</v>
          </cell>
          <cell r="D317">
            <v>90000</v>
          </cell>
        </row>
        <row r="318">
          <cell r="B318" t="str">
            <v>MARCO PUERTA METALICA</v>
          </cell>
          <cell r="C318" t="str">
            <v>ml</v>
          </cell>
          <cell r="D318">
            <v>14500</v>
          </cell>
        </row>
        <row r="319">
          <cell r="B319" t="str">
            <v>MARCO SENCILLO EN ANGULO EN ACERO A-37</v>
          </cell>
          <cell r="C319" t="str">
            <v>un</v>
          </cell>
          <cell r="D319">
            <v>85000</v>
          </cell>
        </row>
        <row r="320">
          <cell r="B320" t="str">
            <v>MARCO VENTANA METALICA</v>
          </cell>
          <cell r="C320" t="str">
            <v>ml</v>
          </cell>
          <cell r="D320">
            <v>11500</v>
          </cell>
        </row>
        <row r="321">
          <cell r="B321" t="str">
            <v>MARCO Y CONTRAMARCO</v>
          </cell>
          <cell r="C321" t="str">
            <v>un</v>
          </cell>
          <cell r="D321">
            <v>100000</v>
          </cell>
        </row>
        <row r="322">
          <cell r="B322" t="str">
            <v>MARCO Y TAPA EN ALFAJOR DE 0,30X0,30</v>
          </cell>
          <cell r="C322" t="str">
            <v>un</v>
          </cell>
          <cell r="D322">
            <v>95000</v>
          </cell>
        </row>
        <row r="323">
          <cell r="B323" t="str">
            <v>MARMOLINA</v>
          </cell>
          <cell r="C323" t="str">
            <v>bto</v>
          </cell>
          <cell r="D323">
            <v>18500</v>
          </cell>
        </row>
        <row r="324">
          <cell r="B324" t="str">
            <v xml:space="preserve">MASILLA </v>
          </cell>
          <cell r="C324" t="str">
            <v>gl</v>
          </cell>
          <cell r="D324">
            <v>12500</v>
          </cell>
        </row>
        <row r="325">
          <cell r="B325" t="str">
            <v>MASTIL EN TUBO CONDUIT GALVANIZADO DE Ø1</v>
          </cell>
          <cell r="C325" t="str">
            <v>un</v>
          </cell>
          <cell r="D325">
            <v>40000</v>
          </cell>
        </row>
        <row r="326">
          <cell r="B326" t="str">
            <v>MASTIQUE PARA JUNTAS</v>
          </cell>
          <cell r="C326" t="str">
            <v>gl</v>
          </cell>
          <cell r="D326">
            <v>18500</v>
          </cell>
        </row>
        <row r="327">
          <cell r="B327" t="str">
            <v>MATERIAL GRANULAR</v>
          </cell>
          <cell r="C327" t="str">
            <v>m3</v>
          </cell>
          <cell r="D327">
            <v>25000</v>
          </cell>
        </row>
        <row r="328">
          <cell r="B328" t="str">
            <v>MEDIDOR DE 1/2"</v>
          </cell>
          <cell r="C328" t="str">
            <v>un</v>
          </cell>
          <cell r="D328">
            <v>68000</v>
          </cell>
        </row>
        <row r="329">
          <cell r="B329" t="str">
            <v>MEDIDOR DE AGUA      1/2"</v>
          </cell>
          <cell r="C329" t="str">
            <v>un</v>
          </cell>
          <cell r="D329">
            <v>68000</v>
          </cell>
        </row>
        <row r="330">
          <cell r="B330" t="str">
            <v>MEDIDOR TRIFASICO TETRAFILAR 50(150)A 208-120V;</v>
          </cell>
          <cell r="C330" t="str">
            <v>un</v>
          </cell>
          <cell r="D330">
            <v>1150000</v>
          </cell>
        </row>
        <row r="331">
          <cell r="B331" t="str">
            <v>MEDIDORES DE 4"</v>
          </cell>
          <cell r="C331" t="str">
            <v>un</v>
          </cell>
          <cell r="D331">
            <v>1800000</v>
          </cell>
        </row>
        <row r="332">
          <cell r="B332" t="str">
            <v>MESON EN ACERO INOXIDABLE DE 60 cm CAL 20</v>
          </cell>
          <cell r="C332" t="str">
            <v>ml</v>
          </cell>
          <cell r="D332">
            <v>300000</v>
          </cell>
        </row>
        <row r="333">
          <cell r="B333" t="str">
            <v xml:space="preserve">MEZCLADOR LAVAPLATOS </v>
          </cell>
          <cell r="C333" t="str">
            <v>un</v>
          </cell>
          <cell r="D333">
            <v>245000</v>
          </cell>
        </row>
        <row r="334">
          <cell r="B334" t="str">
            <v>MINISPLIT LG 18000 BTU</v>
          </cell>
          <cell r="C334" t="str">
            <v>un</v>
          </cell>
          <cell r="D334">
            <v>1700000</v>
          </cell>
        </row>
        <row r="335">
          <cell r="B335" t="str">
            <v>MORTERO 1:3 ( arena semilavada de peña )</v>
          </cell>
          <cell r="C335" t="str">
            <v>m3</v>
          </cell>
          <cell r="D335">
            <v>245000</v>
          </cell>
        </row>
        <row r="336">
          <cell r="B336" t="str">
            <v>MORTERO 1:4 ( arena semilavada )</v>
          </cell>
          <cell r="C336" t="str">
            <v>m3</v>
          </cell>
          <cell r="D336">
            <v>225000</v>
          </cell>
        </row>
        <row r="337">
          <cell r="B337" t="str">
            <v>MORTERO 1:3 IMPERMEABILIZADO</v>
          </cell>
          <cell r="C337" t="str">
            <v>m3</v>
          </cell>
          <cell r="D337">
            <v>265000</v>
          </cell>
        </row>
        <row r="338">
          <cell r="B338" t="str">
            <v>MORTERO 1:5</v>
          </cell>
          <cell r="C338" t="str">
            <v>m3</v>
          </cell>
          <cell r="D338">
            <v>215000</v>
          </cell>
        </row>
        <row r="339">
          <cell r="B339" t="str">
            <v>MURO EN LADRILLO TOLETE COMUN EN 0.125 CON PEGA DE MORTERO 1:5</v>
          </cell>
          <cell r="C339" t="str">
            <v>m2</v>
          </cell>
          <cell r="D339">
            <v>38000</v>
          </cell>
        </row>
        <row r="340">
          <cell r="B340" t="str">
            <v>NIPLE GALAVANIZADO DE 4" SH 40</v>
          </cell>
          <cell r="C340" t="str">
            <v>un</v>
          </cell>
          <cell r="D340">
            <v>69600</v>
          </cell>
        </row>
        <row r="341">
          <cell r="B341" t="str">
            <v>ORINAL MEDIANO BLANCO PORCELANA</v>
          </cell>
          <cell r="C341" t="str">
            <v>un</v>
          </cell>
          <cell r="D341">
            <v>195000</v>
          </cell>
        </row>
        <row r="342">
          <cell r="B342" t="str">
            <v>PABMERIL PLIEGO 9" x 11"</v>
          </cell>
          <cell r="C342" t="str">
            <v>un</v>
          </cell>
          <cell r="D342">
            <v>2000</v>
          </cell>
        </row>
        <row r="343">
          <cell r="B343" t="str">
            <v>PARLANTE</v>
          </cell>
          <cell r="C343" t="str">
            <v>un</v>
          </cell>
          <cell r="D343">
            <v>250000</v>
          </cell>
        </row>
        <row r="344">
          <cell r="B344" t="str">
            <v xml:space="preserve">PALETAS REFLECTIVAS DE SEÑALIZACION -CONOS-CINTA SEÑALI </v>
          </cell>
          <cell r="C344" t="str">
            <v>gl</v>
          </cell>
          <cell r="D344">
            <v>200000</v>
          </cell>
        </row>
        <row r="345">
          <cell r="B345" t="str">
            <v>PASTO</v>
          </cell>
          <cell r="C345" t="str">
            <v>m2</v>
          </cell>
          <cell r="D345">
            <v>3000</v>
          </cell>
        </row>
        <row r="346">
          <cell r="B346" t="str">
            <v>PEGACOR BLANCO</v>
          </cell>
          <cell r="C346" t="str">
            <v>kg</v>
          </cell>
          <cell r="D346">
            <v>1000</v>
          </cell>
        </row>
        <row r="347">
          <cell r="B347" t="str">
            <v>PEGACOR E-50</v>
          </cell>
          <cell r="C347" t="str">
            <v>kg</v>
          </cell>
          <cell r="D347">
            <v>800</v>
          </cell>
        </row>
        <row r="348">
          <cell r="B348" t="str">
            <v>PEGANTE PARA GAS FUERZA MEDIA</v>
          </cell>
          <cell r="C348" t="str">
            <v>un</v>
          </cell>
          <cell r="D348">
            <v>5000</v>
          </cell>
        </row>
        <row r="349">
          <cell r="B349" t="str">
            <v>PELICULA SAN BLASTING</v>
          </cell>
          <cell r="C349" t="str">
            <v>m2</v>
          </cell>
          <cell r="D349">
            <v>20000</v>
          </cell>
        </row>
        <row r="350">
          <cell r="B350" t="str">
            <v>Percha simple - GRIVAL</v>
          </cell>
          <cell r="C350" t="str">
            <v>un</v>
          </cell>
          <cell r="D350">
            <v>40000</v>
          </cell>
        </row>
        <row r="351">
          <cell r="B351" t="str">
            <v>PERFIL ALN 173 DE 6 mts</v>
          </cell>
          <cell r="C351" t="str">
            <v>un</v>
          </cell>
          <cell r="D351">
            <v>40000</v>
          </cell>
        </row>
        <row r="352">
          <cell r="B352" t="str">
            <v>PERFIL ALN 177 DE 6 mts</v>
          </cell>
          <cell r="C352" t="str">
            <v>un</v>
          </cell>
          <cell r="D352">
            <v>25000</v>
          </cell>
        </row>
        <row r="353">
          <cell r="B353" t="str">
            <v>PERFIL ALN 292 DE 6 mts</v>
          </cell>
          <cell r="C353" t="str">
            <v>un</v>
          </cell>
          <cell r="D353">
            <v>75000</v>
          </cell>
        </row>
        <row r="354">
          <cell r="B354" t="str">
            <v>PERFIL ESTRUCTURAL EN C 160*60 1.5mm</v>
          </cell>
          <cell r="C354" t="str">
            <v>kg</v>
          </cell>
          <cell r="D354">
            <v>7000</v>
          </cell>
        </row>
        <row r="355">
          <cell r="B355" t="str">
            <v>PIBOTES, RODACHINES, PARALES, OMEGAS</v>
          </cell>
          <cell r="C355" t="str">
            <v>m2</v>
          </cell>
          <cell r="D355">
            <v>25000</v>
          </cell>
        </row>
        <row r="356">
          <cell r="B356" t="str">
            <v>PIEDRA ESMERIL</v>
          </cell>
          <cell r="C356" t="str">
            <v>un</v>
          </cell>
          <cell r="D356">
            <v>40000</v>
          </cell>
        </row>
        <row r="357">
          <cell r="B357" t="str">
            <v>PIEDRA MEDIA ZONGA</v>
          </cell>
          <cell r="C357" t="str">
            <v>m3</v>
          </cell>
          <cell r="D357">
            <v>35000</v>
          </cell>
        </row>
        <row r="358">
          <cell r="B358" t="str">
            <v>PIEDRA RAJON</v>
          </cell>
          <cell r="C358" t="str">
            <v>m3</v>
          </cell>
          <cell r="D358">
            <v>70000</v>
          </cell>
        </row>
        <row r="359">
          <cell r="B359" t="str">
            <v>PINTURA ACRILTEX</v>
          </cell>
          <cell r="C359" t="str">
            <v>gl</v>
          </cell>
          <cell r="D359">
            <v>94500</v>
          </cell>
        </row>
        <row r="360">
          <cell r="B360" t="str">
            <v>PINTURA Electrostatica (poliester gris )</v>
          </cell>
          <cell r="C360" t="str">
            <v>m2</v>
          </cell>
          <cell r="D360">
            <v>50000</v>
          </cell>
        </row>
        <row r="361">
          <cell r="B361" t="str">
            <v>PINTURA EPOXICA</v>
          </cell>
          <cell r="C361" t="str">
            <v>gl</v>
          </cell>
          <cell r="D361">
            <v>85000</v>
          </cell>
        </row>
        <row r="362">
          <cell r="B362" t="str">
            <v>PINTURA KORAZA</v>
          </cell>
          <cell r="C362" t="str">
            <v>gl</v>
          </cell>
          <cell r="D362">
            <v>60000</v>
          </cell>
        </row>
        <row r="363">
          <cell r="B363" t="str">
            <v>PINTURA BITUMINOSA</v>
          </cell>
          <cell r="C363" t="str">
            <v>gl</v>
          </cell>
          <cell r="D363">
            <v>70000</v>
          </cell>
        </row>
        <row r="364">
          <cell r="B364" t="str">
            <v>PINTURA VINILO TIPO 1</v>
          </cell>
          <cell r="C364" t="str">
            <v>gl</v>
          </cell>
          <cell r="D364">
            <v>60000</v>
          </cell>
        </row>
        <row r="365">
          <cell r="B365" t="str">
            <v>PISO EN CERAMICA DE 30X30</v>
          </cell>
          <cell r="C365" t="str">
            <v>m2</v>
          </cell>
          <cell r="D365">
            <v>28500</v>
          </cell>
        </row>
        <row r="366">
          <cell r="B366" t="str">
            <v>PISO EN MADERA GRANADILLO</v>
          </cell>
          <cell r="C366" t="str">
            <v>m2</v>
          </cell>
          <cell r="D366">
            <v>120000</v>
          </cell>
        </row>
        <row r="367">
          <cell r="B367" t="str">
            <v>PINTURA VINILO TIPO 2</v>
          </cell>
          <cell r="C367" t="str">
            <v>gl</v>
          </cell>
          <cell r="D367">
            <v>40000</v>
          </cell>
        </row>
        <row r="368">
          <cell r="B368" t="str">
            <v>PISO PORCELANATO</v>
          </cell>
          <cell r="C368" t="str">
            <v>m2</v>
          </cell>
          <cell r="D368">
            <v>52500</v>
          </cell>
        </row>
        <row r="369">
          <cell r="B369" t="str">
            <v>Porta rollos - GRIVAL Línea STYLO,</v>
          </cell>
          <cell r="C369" t="str">
            <v>un</v>
          </cell>
          <cell r="D369">
            <v>60000</v>
          </cell>
        </row>
        <row r="370">
          <cell r="B370" t="str">
            <v>PLATINA DE  1/2" * 1/8</v>
          </cell>
          <cell r="C370" t="str">
            <v>un</v>
          </cell>
          <cell r="D370">
            <v>6000</v>
          </cell>
        </row>
        <row r="371">
          <cell r="B371" t="str">
            <v xml:space="preserve">PLATINA DE  3/4" </v>
          </cell>
          <cell r="C371" t="str">
            <v>un</v>
          </cell>
          <cell r="D371">
            <v>7500</v>
          </cell>
        </row>
        <row r="372">
          <cell r="B372" t="str">
            <v>PLATINA DE  3/4" X 1/8"</v>
          </cell>
          <cell r="C372" t="str">
            <v>ml</v>
          </cell>
          <cell r="D372">
            <v>2000</v>
          </cell>
        </row>
        <row r="373">
          <cell r="B373" t="str">
            <v>POLIETILENO No. 4</v>
          </cell>
          <cell r="C373" t="str">
            <v>m2</v>
          </cell>
          <cell r="D373">
            <v>2500</v>
          </cell>
        </row>
        <row r="374">
          <cell r="B374" t="str">
            <v>POLIETILENO No. 6</v>
          </cell>
          <cell r="C374" t="str">
            <v>m2</v>
          </cell>
          <cell r="D374">
            <v>2800</v>
          </cell>
        </row>
        <row r="375">
          <cell r="B375" t="str">
            <v>PRIMER ANTICORROSIVO</v>
          </cell>
          <cell r="C375" t="str">
            <v>gl</v>
          </cell>
          <cell r="D375">
            <v>61700</v>
          </cell>
        </row>
        <row r="376">
          <cell r="B376" t="str">
            <v>PUNTILLA 3/4"</v>
          </cell>
          <cell r="C376" t="str">
            <v>lb</v>
          </cell>
          <cell r="D376">
            <v>2600</v>
          </cell>
        </row>
        <row r="377">
          <cell r="B377" t="str">
            <v>PUNTILLA 1"</v>
          </cell>
          <cell r="C377" t="str">
            <v>lb</v>
          </cell>
          <cell r="D377">
            <v>2600</v>
          </cell>
        </row>
        <row r="378">
          <cell r="B378" t="str">
            <v>PUNTILLA 11/4"</v>
          </cell>
          <cell r="C378" t="str">
            <v>lb</v>
          </cell>
          <cell r="D378">
            <v>2400</v>
          </cell>
        </row>
        <row r="379">
          <cell r="B379" t="str">
            <v>PUNTILLA 11/2"</v>
          </cell>
          <cell r="C379" t="str">
            <v>lb</v>
          </cell>
          <cell r="D379">
            <v>2200</v>
          </cell>
        </row>
        <row r="380">
          <cell r="B380" t="str">
            <v>PUNTILLA 2"</v>
          </cell>
          <cell r="C380" t="str">
            <v>lb</v>
          </cell>
          <cell r="D380">
            <v>2200</v>
          </cell>
        </row>
        <row r="381">
          <cell r="B381" t="str">
            <v>PUNTILLA 21/2"</v>
          </cell>
          <cell r="C381" t="str">
            <v>lb</v>
          </cell>
          <cell r="D381">
            <v>2200</v>
          </cell>
        </row>
        <row r="382">
          <cell r="C382" t="str">
            <v>lb</v>
          </cell>
          <cell r="D382">
            <v>2200</v>
          </cell>
        </row>
        <row r="383">
          <cell r="C383" t="str">
            <v>lb</v>
          </cell>
          <cell r="D383">
            <v>2100</v>
          </cell>
        </row>
        <row r="384">
          <cell r="C384" t="str">
            <v>un</v>
          </cell>
          <cell r="D384">
            <v>5900</v>
          </cell>
        </row>
        <row r="385">
          <cell r="C385" t="str">
            <v>un</v>
          </cell>
          <cell r="D385">
            <v>5900</v>
          </cell>
        </row>
        <row r="386">
          <cell r="B386" t="str">
            <v>RECEBO B-200</v>
          </cell>
          <cell r="C386" t="str">
            <v>m3</v>
          </cell>
          <cell r="D386">
            <v>32000</v>
          </cell>
        </row>
        <row r="387">
          <cell r="B387" t="str">
            <v>RECEBO B-600</v>
          </cell>
          <cell r="C387" t="str">
            <v>m3</v>
          </cell>
          <cell r="D387">
            <v>41500</v>
          </cell>
        </row>
        <row r="388">
          <cell r="B388" t="str">
            <v>RECEBO COMÚN</v>
          </cell>
          <cell r="C388" t="str">
            <v>m3</v>
          </cell>
          <cell r="D388">
            <v>28000</v>
          </cell>
        </row>
        <row r="389">
          <cell r="B389" t="str">
            <v>RECEBO B-400</v>
          </cell>
          <cell r="C389" t="str">
            <v>m3</v>
          </cell>
          <cell r="D389">
            <v>36000</v>
          </cell>
        </row>
        <row r="390">
          <cell r="B390" t="str">
            <v>RED PARA ATERRIZAR SUBESTACION</v>
          </cell>
          <cell r="C390" t="str">
            <v>gl</v>
          </cell>
          <cell r="D390">
            <v>3500000</v>
          </cell>
        </row>
        <row r="391">
          <cell r="B391" t="str">
            <v>RED TRENZADA CABLE 2X2+2</v>
          </cell>
          <cell r="C391" t="str">
            <v>ml</v>
          </cell>
          <cell r="D391">
            <v>13500</v>
          </cell>
        </row>
        <row r="392">
          <cell r="B392" t="str">
            <v>RED TRENZADA CABLE 3x1/0+1/0</v>
          </cell>
          <cell r="C392" t="str">
            <v>ml</v>
          </cell>
          <cell r="D392">
            <v>23500</v>
          </cell>
        </row>
        <row r="393">
          <cell r="B393" t="str">
            <v xml:space="preserve">REFLECTOR DE 250 VATIOS-SODIO ALTA PRESION -220 VOLTIOS-SODIO ALTA </v>
          </cell>
          <cell r="C393" t="str">
            <v>un</v>
          </cell>
          <cell r="D393">
            <v>1450000</v>
          </cell>
        </row>
        <row r="394">
          <cell r="B394" t="str">
            <v>REFLECTOR DE 400 W</v>
          </cell>
          <cell r="C394" t="str">
            <v>un</v>
          </cell>
          <cell r="D394">
            <v>400000</v>
          </cell>
        </row>
        <row r="395">
          <cell r="B395" t="str">
            <v>REGISTRO DE 3/4"</v>
          </cell>
          <cell r="C395" t="str">
            <v>un</v>
          </cell>
          <cell r="D395">
            <v>22500</v>
          </cell>
        </row>
        <row r="396">
          <cell r="B396" t="str">
            <v>REGISTRO DE BOLA 1/2"</v>
          </cell>
          <cell r="C396" t="str">
            <v>un</v>
          </cell>
          <cell r="D396">
            <v>14500</v>
          </cell>
        </row>
        <row r="397">
          <cell r="B397" t="str">
            <v>REGISTRO P.D.  R&amp;W - 2 1/2 " ( de cortina )</v>
          </cell>
          <cell r="C397" t="str">
            <v>un</v>
          </cell>
          <cell r="D397">
            <v>268000</v>
          </cell>
        </row>
        <row r="398">
          <cell r="B398" t="str">
            <v>REGISTRO R&amp;W - 1" ( de cortina ) Ref. 206</v>
          </cell>
          <cell r="C398" t="str">
            <v>un</v>
          </cell>
          <cell r="D398">
            <v>60000</v>
          </cell>
        </row>
        <row r="399">
          <cell r="B399" t="str">
            <v>REGISTRO R&amp;W - 1/2" ( de cortina ) Ref. 206</v>
          </cell>
          <cell r="C399" t="str">
            <v>un</v>
          </cell>
          <cell r="D399">
            <v>35000</v>
          </cell>
        </row>
        <row r="400">
          <cell r="B400" t="str">
            <v>REGISTRO R&amp;W - 3/4" ( de cortina ) Ref. 206</v>
          </cell>
          <cell r="C400" t="str">
            <v>un</v>
          </cell>
          <cell r="D400">
            <v>45000</v>
          </cell>
        </row>
        <row r="401">
          <cell r="B401" t="str">
            <v xml:space="preserve">REJILLA Aluminio 3"x2" </v>
          </cell>
          <cell r="C401" t="str">
            <v>un</v>
          </cell>
          <cell r="D401">
            <v>5900</v>
          </cell>
        </row>
        <row r="402">
          <cell r="B402" t="str">
            <v>REJILLA VENTILACION PLASTICA DE 25X25</v>
          </cell>
          <cell r="C402" t="str">
            <v>un</v>
          </cell>
          <cell r="D402">
            <v>12644</v>
          </cell>
        </row>
        <row r="403">
          <cell r="B403" t="str">
            <v>Rejillas de piso en aluminio de 3x2 con sosco</v>
          </cell>
          <cell r="C403" t="str">
            <v>un</v>
          </cell>
          <cell r="D403">
            <v>5900</v>
          </cell>
        </row>
        <row r="404">
          <cell r="B404" t="str">
            <v>RELLENO ARENA DE PEÑA</v>
          </cell>
          <cell r="C404" t="str">
            <v>m3</v>
          </cell>
          <cell r="D404">
            <v>40000</v>
          </cell>
        </row>
        <row r="405">
          <cell r="B405" t="str">
            <v>Repisa vidrio Baño Línea STYLO</v>
          </cell>
          <cell r="C405" t="str">
            <v>un</v>
          </cell>
          <cell r="D405">
            <v>115000</v>
          </cell>
        </row>
        <row r="406">
          <cell r="B406" t="str">
            <v>REMOVEDOR PVC</v>
          </cell>
          <cell r="C406" t="str">
            <v>un</v>
          </cell>
          <cell r="D406">
            <v>3750</v>
          </cell>
        </row>
        <row r="408">
          <cell r="B408" t="str">
            <v>REPISA ORDINARIO 3 m</v>
          </cell>
          <cell r="C408" t="str">
            <v>un</v>
          </cell>
          <cell r="D408">
            <v>8000</v>
          </cell>
        </row>
        <row r="409">
          <cell r="B409" t="str">
            <v xml:space="preserve">ROCKTOP </v>
          </cell>
          <cell r="C409" t="str">
            <v>kg</v>
          </cell>
          <cell r="D409">
            <v>2500</v>
          </cell>
        </row>
        <row r="410">
          <cell r="B410" t="str">
            <v>SANITARIO LINEA MONTECARLO CON GRIFERIA</v>
          </cell>
          <cell r="C410" t="str">
            <v>un</v>
          </cell>
          <cell r="D410">
            <v>430000</v>
          </cell>
        </row>
        <row r="411">
          <cell r="B411" t="str">
            <v xml:space="preserve">SECCIONADOR TRIPOLAR EN AIRE 400A-17,5 kV DE OPERACIÓN BAJO </v>
          </cell>
          <cell r="C411" t="str">
            <v>un</v>
          </cell>
          <cell r="D411">
            <v>10200000</v>
          </cell>
        </row>
        <row r="412">
          <cell r="B412" t="str">
            <v>SELLADOR</v>
          </cell>
          <cell r="C412" t="str">
            <v>gl</v>
          </cell>
          <cell r="D412">
            <v>18000</v>
          </cell>
        </row>
        <row r="413">
          <cell r="B413" t="str">
            <v>SELLADOR O CERA DE PISO</v>
          </cell>
          <cell r="C413" t="str">
            <v>m2</v>
          </cell>
          <cell r="D413">
            <v>1800</v>
          </cell>
        </row>
        <row r="414">
          <cell r="B414" t="str">
            <v>SELLADOR Y TINTILLA</v>
          </cell>
          <cell r="C414" t="str">
            <v>gl</v>
          </cell>
          <cell r="D414">
            <v>15000</v>
          </cell>
        </row>
        <row r="415">
          <cell r="B415" t="str">
            <v>SENSOR FOTOELECTRICO DETECTOR DE HUMO</v>
          </cell>
          <cell r="C415" t="str">
            <v>un</v>
          </cell>
          <cell r="D415">
            <v>90000</v>
          </cell>
        </row>
        <row r="416">
          <cell r="B416" t="str">
            <v>SIFON LAVAMANOS plastico gerfor GF-580322</v>
          </cell>
          <cell r="C416" t="str">
            <v>un</v>
          </cell>
          <cell r="D416">
            <v>12000</v>
          </cell>
        </row>
        <row r="417">
          <cell r="B417" t="str">
            <v>SIKA 1</v>
          </cell>
          <cell r="C417" t="str">
            <v>kg</v>
          </cell>
          <cell r="D417">
            <v>8500</v>
          </cell>
        </row>
        <row r="418">
          <cell r="B418" t="str">
            <v>SIKADUR 32</v>
          </cell>
          <cell r="C418" t="str">
            <v>kg</v>
          </cell>
          <cell r="D418">
            <v>50000</v>
          </cell>
        </row>
        <row r="419">
          <cell r="B419" t="str">
            <v xml:space="preserve">SIKAFLEX-1a cartu </v>
          </cell>
          <cell r="C419" t="str">
            <v>un</v>
          </cell>
          <cell r="D419">
            <v>25000</v>
          </cell>
        </row>
        <row r="420">
          <cell r="B420" t="str">
            <v>SILICONA</v>
          </cell>
          <cell r="C420" t="str">
            <v>un</v>
          </cell>
          <cell r="D420">
            <v>15000</v>
          </cell>
        </row>
        <row r="421">
          <cell r="B421" t="str">
            <v>SISTEMA DESINFECCION AGUA TRATADA</v>
          </cell>
          <cell r="C421" t="str">
            <v>un</v>
          </cell>
          <cell r="D421">
            <v>3800000</v>
          </cell>
        </row>
        <row r="422">
          <cell r="B422" t="str">
            <v>SISTEMA CONTROL ELECTRICO TODO INCLUIDO PARA LA PLANTA TRATAMIENTO</v>
          </cell>
          <cell r="C422" t="str">
            <v>un</v>
          </cell>
          <cell r="D422">
            <v>13000000</v>
          </cell>
        </row>
        <row r="423">
          <cell r="B423" t="str">
            <v>SOLDADOR PVC 1/4</v>
          </cell>
          <cell r="C423" t="str">
            <v>un</v>
          </cell>
          <cell r="D423">
            <v>45000</v>
          </cell>
        </row>
        <row r="424">
          <cell r="B424" t="str">
            <v xml:space="preserve">SOLDADURA E - 70  </v>
          </cell>
          <cell r="C424" t="str">
            <v>kg</v>
          </cell>
          <cell r="D424">
            <v>7500</v>
          </cell>
        </row>
        <row r="425">
          <cell r="B425" t="str">
            <v>SOLDADURA ESTAÑO</v>
          </cell>
          <cell r="C425" t="str">
            <v>un</v>
          </cell>
          <cell r="D425">
            <v>35000</v>
          </cell>
        </row>
        <row r="426">
          <cell r="B426" t="str">
            <v>SOLDADURA EXOTERMICA TIPO CADWELD o SIMILAR  de 90 GRAMOS</v>
          </cell>
          <cell r="C426" t="str">
            <v>un</v>
          </cell>
          <cell r="D426">
            <v>17000</v>
          </cell>
        </row>
        <row r="427">
          <cell r="B427" t="str">
            <v>SOPORTE PARA TUBERIA DE 4"</v>
          </cell>
          <cell r="C427" t="str">
            <v>un</v>
          </cell>
          <cell r="D427">
            <v>17980</v>
          </cell>
        </row>
        <row r="428">
          <cell r="B428" t="str">
            <v>SOPORTES LAVAMANOS</v>
          </cell>
          <cell r="C428" t="str">
            <v>jg</v>
          </cell>
          <cell r="D428">
            <v>2500</v>
          </cell>
        </row>
        <row r="429">
          <cell r="B429" t="str">
            <v>SOPORTES ORINAL</v>
          </cell>
          <cell r="C429" t="str">
            <v>un</v>
          </cell>
          <cell r="D429">
            <v>8500</v>
          </cell>
        </row>
        <row r="430">
          <cell r="B430" t="str">
            <v>TABLA BURRA ORDINARIA 0.20 DE 3.0 MTS</v>
          </cell>
          <cell r="C430" t="str">
            <v>un</v>
          </cell>
          <cell r="D430">
            <v>13500</v>
          </cell>
        </row>
        <row r="431">
          <cell r="B431" t="str">
            <v>TABLA BURRA ORDINARIA 0.30 DE 3.0 MTS</v>
          </cell>
          <cell r="C431" t="str">
            <v>un</v>
          </cell>
          <cell r="D431">
            <v>16000</v>
          </cell>
        </row>
        <row r="432">
          <cell r="B432" t="str">
            <v>TABLA CHAPA ORDINARIA 0.25 DE 3.0 MTS</v>
          </cell>
          <cell r="C432" t="str">
            <v>un</v>
          </cell>
          <cell r="D432">
            <v>13000</v>
          </cell>
        </row>
        <row r="433">
          <cell r="B433" t="str">
            <v>TABLA CHAPA ORDINARIA 0.20 DE 3.0 MTS</v>
          </cell>
          <cell r="C433" t="str">
            <v>un</v>
          </cell>
          <cell r="D433">
            <v>10000</v>
          </cell>
        </row>
        <row r="434">
          <cell r="B434" t="str">
            <v>TABLA CHAPA ORDINARIA 0.15 DE 3.0 MTS</v>
          </cell>
          <cell r="C434" t="str">
            <v>un</v>
          </cell>
          <cell r="D434">
            <v>7500</v>
          </cell>
        </row>
        <row r="435">
          <cell r="C435" t="str">
            <v>un</v>
          </cell>
        </row>
        <row r="436">
          <cell r="C436" t="str">
            <v>ml</v>
          </cell>
        </row>
        <row r="437">
          <cell r="B437" t="str">
            <v xml:space="preserve">TABLERO DE 12 CIRCUITOS CON ESPACIO PARA TOTALIZADOR, PUERTA Y CHAPA  -208 V - 3F5H-60HZ </v>
          </cell>
          <cell r="C437" t="str">
            <v>un</v>
          </cell>
        </row>
        <row r="438">
          <cell r="B438" t="str">
            <v>TABLERO DE 12 CTOS</v>
          </cell>
          <cell r="C438" t="str">
            <v>un</v>
          </cell>
          <cell r="D438">
            <v>165000</v>
          </cell>
        </row>
        <row r="439">
          <cell r="B439" t="str">
            <v>TABLERO 24 CIRCUITOS, PUERTA Y CHAPA, ESP TOTALIZADOR</v>
          </cell>
          <cell r="C439" t="str">
            <v>un</v>
          </cell>
          <cell r="D439">
            <v>225000</v>
          </cell>
        </row>
        <row r="440">
          <cell r="B440" t="str">
            <v xml:space="preserve">TABLERO 36 CIRCUITOS, PUERTA Y CHAPA, ESP TOTALIZADOR  </v>
          </cell>
          <cell r="C440" t="str">
            <v>un</v>
          </cell>
          <cell r="D440">
            <v>420000</v>
          </cell>
        </row>
        <row r="441">
          <cell r="B441" t="str">
            <v>TABLERO TRIFASICO DE 6 CIRCUITOS</v>
          </cell>
          <cell r="C441" t="str">
            <v>un</v>
          </cell>
          <cell r="D441">
            <v>89800</v>
          </cell>
        </row>
        <row r="442">
          <cell r="B442" t="str">
            <v>TABLETA GRES DE 25X25</v>
          </cell>
          <cell r="C442" t="str">
            <v>m2</v>
          </cell>
          <cell r="D442">
            <v>12500</v>
          </cell>
        </row>
        <row r="443">
          <cell r="B443" t="str">
            <v>TABLEX, LISTONES, PALOS</v>
          </cell>
          <cell r="C443" t="str">
            <v>m2</v>
          </cell>
          <cell r="D443">
            <v>250000</v>
          </cell>
        </row>
        <row r="444">
          <cell r="B444" t="str">
            <v>TABLÓN DE GRES  25X25</v>
          </cell>
          <cell r="C444" t="str">
            <v>m2</v>
          </cell>
          <cell r="D444">
            <v>26000</v>
          </cell>
        </row>
        <row r="445">
          <cell r="B445" t="str">
            <v>TABLON DE GRESS DE 33X33</v>
          </cell>
          <cell r="C445" t="str">
            <v>m2</v>
          </cell>
          <cell r="D445">
            <v>30000</v>
          </cell>
        </row>
        <row r="446">
          <cell r="B446" t="str">
            <v>TANQUE COLEMPAQUES 500 LT (incluye tapa y accesorios)</v>
          </cell>
          <cell r="C446" t="str">
            <v>ml</v>
          </cell>
          <cell r="D446">
            <v>185000</v>
          </cell>
        </row>
        <row r="447">
          <cell r="B447" t="str">
            <v>TABLERO MELAMINICO DE 1.83X2.44</v>
          </cell>
          <cell r="C447" t="str">
            <v>un</v>
          </cell>
          <cell r="D447">
            <v>125000</v>
          </cell>
        </row>
        <row r="448">
          <cell r="B448" t="str">
            <v>TABLERO EN AMARILLO</v>
          </cell>
          <cell r="C448" t="str">
            <v>m2</v>
          </cell>
          <cell r="D448">
            <v>180000</v>
          </cell>
        </row>
        <row r="449">
          <cell r="B449" t="str">
            <v>TAPA CAJA INSP. 60 x 60</v>
          </cell>
          <cell r="C449" t="str">
            <v>un</v>
          </cell>
          <cell r="D449">
            <v>8000</v>
          </cell>
        </row>
        <row r="450">
          <cell r="B450" t="str">
            <v>TABLETA MARMOL</v>
          </cell>
          <cell r="C450" t="str">
            <v>m2</v>
          </cell>
          <cell r="D450">
            <v>80000</v>
          </cell>
        </row>
        <row r="451">
          <cell r="B451" t="str">
            <v>TAPA CIEGA CON IMPACTO GALVANIZADA CUADRADA 4X4"</v>
          </cell>
          <cell r="C451" t="str">
            <v>un</v>
          </cell>
          <cell r="D451">
            <v>2500</v>
          </cell>
        </row>
        <row r="452">
          <cell r="B452" t="str">
            <v>TAPA EN CONCRETO (4000 PSI)</v>
          </cell>
          <cell r="C452" t="str">
            <v>un</v>
          </cell>
          <cell r="D452">
            <v>65000</v>
          </cell>
        </row>
        <row r="453">
          <cell r="B453" t="str">
            <v>TAPA EN CONCRETO CAJA CS 276</v>
          </cell>
          <cell r="C453" t="str">
            <v>un</v>
          </cell>
          <cell r="D453">
            <v>250000</v>
          </cell>
        </row>
        <row r="454">
          <cell r="B454" t="str">
            <v>TAPA REGISTRO PLASTICO DE 20X20</v>
          </cell>
          <cell r="C454" t="str">
            <v>un</v>
          </cell>
          <cell r="D454">
            <v>10500</v>
          </cell>
        </row>
        <row r="455">
          <cell r="B455" t="str">
            <v>TAPON GALVANIZADO MACHO DE 2"</v>
          </cell>
          <cell r="C455" t="str">
            <v>un</v>
          </cell>
          <cell r="D455">
            <v>14500</v>
          </cell>
        </row>
        <row r="456">
          <cell r="B456" t="str">
            <v>TAPÓN SOLDADO PRESIÓN 1 1/2"</v>
          </cell>
          <cell r="C456" t="str">
            <v>un</v>
          </cell>
          <cell r="D456">
            <v>3500</v>
          </cell>
        </row>
        <row r="457">
          <cell r="B457" t="str">
            <v>TAZA Institucional blanca Mancesa IC-IP41</v>
          </cell>
          <cell r="C457" t="str">
            <v>un</v>
          </cell>
          <cell r="D457">
            <v>90000</v>
          </cell>
        </row>
        <row r="458">
          <cell r="B458" t="str">
            <v>TEE EN ALUMINIO BLANCO</v>
          </cell>
          <cell r="C458" t="str">
            <v>un</v>
          </cell>
          <cell r="D458">
            <v>6500</v>
          </cell>
        </row>
        <row r="459">
          <cell r="B459" t="str">
            <v>TEE GALVANIZADA DE 4"</v>
          </cell>
          <cell r="C459" t="str">
            <v>un</v>
          </cell>
          <cell r="D459">
            <v>56260</v>
          </cell>
        </row>
        <row r="460">
          <cell r="B460" t="str">
            <v>TEE PRESIÓN  1 1/2" Pavco</v>
          </cell>
          <cell r="C460" t="str">
            <v>un</v>
          </cell>
          <cell r="D460">
            <v>6000</v>
          </cell>
        </row>
        <row r="461">
          <cell r="B461" t="str">
            <v>TEE PRESIÓN SOLDADA  1"</v>
          </cell>
          <cell r="C461" t="str">
            <v>un</v>
          </cell>
          <cell r="D461">
            <v>6500</v>
          </cell>
        </row>
        <row r="462">
          <cell r="B462" t="str">
            <v>TEJA DE ZINC 0.80X2.43</v>
          </cell>
          <cell r="C462" t="str">
            <v>un</v>
          </cell>
          <cell r="D462">
            <v>15400</v>
          </cell>
        </row>
        <row r="463">
          <cell r="B463" t="str">
            <v>TEJA CANALETA 90</v>
          </cell>
          <cell r="C463" t="str">
            <v>m2</v>
          </cell>
          <cell r="D463">
            <v>25000</v>
          </cell>
        </row>
        <row r="464">
          <cell r="B464" t="str">
            <v xml:space="preserve">TEJA DE BARRO </v>
          </cell>
          <cell r="C464" t="str">
            <v>un</v>
          </cell>
          <cell r="D464">
            <v>1850</v>
          </cell>
        </row>
        <row r="465">
          <cell r="B465" t="str">
            <v>TEJA ONDULADA ETERNIT No. 6 DE 0.92X1.83</v>
          </cell>
          <cell r="C465" t="str">
            <v>un</v>
          </cell>
          <cell r="D465">
            <v>26500</v>
          </cell>
        </row>
        <row r="466">
          <cell r="B466" t="str">
            <v>TEJA THERMOACUSTICA TRAPEZOIDAL  2.44X0.82</v>
          </cell>
          <cell r="C466" t="str">
            <v>un</v>
          </cell>
          <cell r="D466">
            <v>48000</v>
          </cell>
        </row>
        <row r="467">
          <cell r="B467" t="str">
            <v>TELA ASFALTICA DE 15 M2</v>
          </cell>
          <cell r="C467" t="str">
            <v>rollo</v>
          </cell>
          <cell r="D467">
            <v>30000</v>
          </cell>
        </row>
        <row r="468">
          <cell r="B468" t="str">
            <v>TELA VERDE CERRAMIENTO</v>
          </cell>
          <cell r="C468" t="str">
            <v>ML</v>
          </cell>
          <cell r="D468">
            <v>2500</v>
          </cell>
        </row>
        <row r="469">
          <cell r="B469" t="str">
            <v>TERMINAL PONCHAR 2 AWG</v>
          </cell>
          <cell r="C469" t="str">
            <v>un</v>
          </cell>
          <cell r="D469">
            <v>5900</v>
          </cell>
        </row>
        <row r="470">
          <cell r="B470" t="str">
            <v xml:space="preserve">Terminal preformado uso interior 15 kV para cable 2 – 3/0 AWG; </v>
          </cell>
          <cell r="C470" t="str">
            <v>juego</v>
          </cell>
          <cell r="D470">
            <v>220000</v>
          </cell>
        </row>
        <row r="471">
          <cell r="B471" t="str">
            <v>Terminal Soldar/Ponchar barril largo para cable 8. Calidad 3M, Panduit o superior.</v>
          </cell>
          <cell r="C471" t="str">
            <v>gb</v>
          </cell>
          <cell r="D471">
            <v>12500</v>
          </cell>
        </row>
        <row r="472">
          <cell r="B472" t="str">
            <v>Thiner</v>
          </cell>
          <cell r="C472" t="str">
            <v>gl</v>
          </cell>
          <cell r="D472">
            <v>20000</v>
          </cell>
        </row>
        <row r="473">
          <cell r="B473" t="str">
            <v>TIERRA NEGRA</v>
          </cell>
          <cell r="C473" t="str">
            <v>m3</v>
          </cell>
          <cell r="D473">
            <v>45000</v>
          </cell>
        </row>
        <row r="474">
          <cell r="B474" t="str">
            <v>TINTILLA</v>
          </cell>
          <cell r="C474" t="str">
            <v>1/4 gl</v>
          </cell>
          <cell r="D474">
            <v>24000</v>
          </cell>
        </row>
        <row r="475">
          <cell r="B475" t="str">
            <v>TIRAS ALISTADO 3 x 3 x 3</v>
          </cell>
          <cell r="C475" t="str">
            <v>ml</v>
          </cell>
          <cell r="D475">
            <v>2500</v>
          </cell>
        </row>
        <row r="476">
          <cell r="B476" t="str">
            <v>TOMA BIFASICA 2P+T</v>
          </cell>
          <cell r="C476" t="str">
            <v>un</v>
          </cell>
          <cell r="D476">
            <v>9500</v>
          </cell>
        </row>
        <row r="477">
          <cell r="B477" t="str">
            <v>TOMA CORRIENTE DOBLE</v>
          </cell>
          <cell r="C477" t="str">
            <v>un</v>
          </cell>
          <cell r="D477">
            <v>3500</v>
          </cell>
        </row>
        <row r="478">
          <cell r="B478" t="str">
            <v>TOMA COAXIAL PARA TV TIPO AMERICANA</v>
          </cell>
          <cell r="C478" t="str">
            <v>un</v>
          </cell>
          <cell r="D478">
            <v>5000</v>
          </cell>
        </row>
        <row r="479">
          <cell r="B479" t="str">
            <v>TOMA TV+TELEFONO</v>
          </cell>
          <cell r="C479" t="str">
            <v>un</v>
          </cell>
          <cell r="D479">
            <v>18000</v>
          </cell>
        </row>
        <row r="480">
          <cell r="B480" t="str">
            <v>Toallero Barra - GRIVAL Línea STYLO,</v>
          </cell>
          <cell r="C480" t="str">
            <v>un</v>
          </cell>
          <cell r="D480">
            <v>70000</v>
          </cell>
        </row>
        <row r="481">
          <cell r="B481" t="str">
            <v>Toallero Argolla - GRIVAL Línea STYLO</v>
          </cell>
          <cell r="C481" t="str">
            <v>un</v>
          </cell>
          <cell r="D481">
            <v>60000</v>
          </cell>
        </row>
        <row r="482">
          <cell r="B482" t="str">
            <v xml:space="preserve">TORNILLOS </v>
          </cell>
          <cell r="C482" t="str">
            <v>un</v>
          </cell>
          <cell r="D482">
            <v>100</v>
          </cell>
        </row>
        <row r="483">
          <cell r="B483" t="str">
            <v>TRIPLEX FORMALETA DE 1.22X2.44 DE 18 mm</v>
          </cell>
          <cell r="C483" t="str">
            <v>un</v>
          </cell>
          <cell r="D483">
            <v>85000</v>
          </cell>
        </row>
        <row r="484">
          <cell r="C484" t="str">
            <v>un</v>
          </cell>
          <cell r="D484">
            <v>20000</v>
          </cell>
        </row>
        <row r="485">
          <cell r="C485" t="str">
            <v>un</v>
          </cell>
          <cell r="D485">
            <v>19500000</v>
          </cell>
        </row>
        <row r="486">
          <cell r="C486" t="str">
            <v>gl</v>
          </cell>
          <cell r="D486">
            <v>2500000</v>
          </cell>
        </row>
        <row r="487">
          <cell r="C487" t="str">
            <v>un</v>
          </cell>
          <cell r="D487">
            <v>350000</v>
          </cell>
        </row>
        <row r="488">
          <cell r="C488" t="str">
            <v>un</v>
          </cell>
          <cell r="D488">
            <v>715000</v>
          </cell>
        </row>
        <row r="489">
          <cell r="C489" t="str">
            <v>un</v>
          </cell>
          <cell r="D489">
            <v>590000</v>
          </cell>
        </row>
        <row r="490">
          <cell r="B490" t="str">
            <v>TUBERIA GALVANIZADA 2"</v>
          </cell>
          <cell r="C490" t="str">
            <v>ml</v>
          </cell>
          <cell r="D490">
            <v>8600</v>
          </cell>
        </row>
        <row r="491">
          <cell r="B491" t="str">
            <v>TUBERIA GALVANIZADA 2" DE 0.098</v>
          </cell>
          <cell r="C491" t="str">
            <v>un</v>
          </cell>
          <cell r="D491">
            <v>83900</v>
          </cell>
        </row>
        <row r="492">
          <cell r="B492" t="str">
            <v>TUBERIA HIERRO DUCTIL DE 4" ESP 3.2 mm</v>
          </cell>
          <cell r="C492" t="str">
            <v>ml</v>
          </cell>
          <cell r="D492">
            <v>100000</v>
          </cell>
        </row>
        <row r="493">
          <cell r="B493" t="str">
            <v>TUBERIAS, VALVULAS, ACCESORIOS</v>
          </cell>
          <cell r="C493" t="str">
            <v>global</v>
          </cell>
          <cell r="D493">
            <v>5000000</v>
          </cell>
        </row>
        <row r="494">
          <cell r="B494" t="str">
            <v>TUBERIA NOVAFORT DE 6"</v>
          </cell>
          <cell r="C494" t="str">
            <v>un</v>
          </cell>
          <cell r="D494">
            <v>220000</v>
          </cell>
        </row>
        <row r="495">
          <cell r="B495" t="str">
            <v>TUBERIA PEX AL PEX 1/2"</v>
          </cell>
          <cell r="C495" t="str">
            <v>ml</v>
          </cell>
          <cell r="D495">
            <v>2500</v>
          </cell>
        </row>
        <row r="496">
          <cell r="B496" t="str">
            <v>TUBERIA CONDUCCION AGUAS RESIDUALES INC ACCESORIOS</v>
          </cell>
          <cell r="C496" t="str">
            <v>ml</v>
          </cell>
          <cell r="D496">
            <v>50000</v>
          </cell>
        </row>
        <row r="497">
          <cell r="B497" t="str">
            <v>TUBERIA RECTANGULAR DE 3 1/2" X 1 1/2"</v>
          </cell>
          <cell r="C497" t="str">
            <v>un</v>
          </cell>
          <cell r="D497">
            <v>92000</v>
          </cell>
        </row>
        <row r="498">
          <cell r="B498" t="str">
            <v>TUBO 4X8 EN COLD ROLLED CAL 18</v>
          </cell>
          <cell r="C498" t="str">
            <v>ml</v>
          </cell>
          <cell r="D498">
            <v>28500</v>
          </cell>
        </row>
        <row r="499">
          <cell r="B499" t="str">
            <v>TUBO alcantarillado  PVC   160 MM ( 6" ) Pavco</v>
          </cell>
          <cell r="C499" t="str">
            <v>ml</v>
          </cell>
          <cell r="D499">
            <v>22000</v>
          </cell>
        </row>
        <row r="500">
          <cell r="B500" t="str">
            <v>TUBO alcantarillado  PVC   160 MM ( 8" ) Pavco</v>
          </cell>
          <cell r="C500" t="str">
            <v>ml</v>
          </cell>
          <cell r="D500">
            <v>32000</v>
          </cell>
        </row>
        <row r="501">
          <cell r="B501" t="str">
            <v>TUBO alcantarillado PVC   110MM  ( 4") Pavco</v>
          </cell>
          <cell r="C501" t="str">
            <v>ml</v>
          </cell>
          <cell r="D501">
            <v>15000</v>
          </cell>
        </row>
        <row r="502">
          <cell r="B502" t="str">
            <v>TUBO alcantarillado PVC   250MM  ( 10") Pavco</v>
          </cell>
          <cell r="C502" t="str">
            <v>ml</v>
          </cell>
          <cell r="D502">
            <v>55000</v>
          </cell>
        </row>
        <row r="503">
          <cell r="B503" t="str">
            <v>TUBO CONDUIT EMT 1"</v>
          </cell>
          <cell r="C503" t="str">
            <v>ml</v>
          </cell>
          <cell r="D503">
            <v>6500</v>
          </cell>
        </row>
        <row r="504">
          <cell r="B504" t="str">
            <v>TUBO CONDUIT EMT1/2"</v>
          </cell>
          <cell r="C504" t="str">
            <v>ml</v>
          </cell>
          <cell r="D504">
            <v>1500</v>
          </cell>
        </row>
        <row r="505">
          <cell r="B505" t="str">
            <v>TUBO CONDUIT GALVANIZADO PESADO 1" CON UNIÓN</v>
          </cell>
          <cell r="C505" t="str">
            <v>ml</v>
          </cell>
          <cell r="D505">
            <v>9500</v>
          </cell>
        </row>
        <row r="506">
          <cell r="B506" t="str">
            <v>TUBO CONDUIT PVC 1"  3m</v>
          </cell>
          <cell r="C506" t="str">
            <v>un</v>
          </cell>
          <cell r="D506">
            <v>5500</v>
          </cell>
        </row>
        <row r="507">
          <cell r="B507" t="str">
            <v>TUBO CONDUIT PVC 1/2" 3m</v>
          </cell>
          <cell r="C507" t="str">
            <v>un</v>
          </cell>
          <cell r="D507">
            <v>2500</v>
          </cell>
        </row>
        <row r="508">
          <cell r="B508" t="str">
            <v>TUBO CONDUIT PVC 3/4" 3m</v>
          </cell>
          <cell r="C508" t="str">
            <v>un</v>
          </cell>
          <cell r="D508">
            <v>3500</v>
          </cell>
        </row>
        <row r="509">
          <cell r="B509" t="str">
            <v>TUBO CUADRADO DE 1 1/2" x 1 1/2"</v>
          </cell>
          <cell r="C509" t="str">
            <v>un</v>
          </cell>
          <cell r="D509">
            <v>25000</v>
          </cell>
        </row>
        <row r="510">
          <cell r="B510" t="str">
            <v>TUBO CPVC 1/2" DE 3 M</v>
          </cell>
          <cell r="C510" t="str">
            <v>un</v>
          </cell>
          <cell r="D510">
            <v>9000</v>
          </cell>
        </row>
        <row r="511">
          <cell r="B511" t="str">
            <v>TUBO GALVANIZADO 2"  2.0mm</v>
          </cell>
          <cell r="C511" t="str">
            <v>ml</v>
          </cell>
          <cell r="D511">
            <v>18500</v>
          </cell>
        </row>
        <row r="512">
          <cell r="B512" t="str">
            <v>TUBO GALVANIZADO 3"  2.0mm</v>
          </cell>
          <cell r="C512" t="str">
            <v>ml</v>
          </cell>
          <cell r="D512">
            <v>60000</v>
          </cell>
        </row>
        <row r="513">
          <cell r="B513" t="str">
            <v xml:space="preserve">TUBO GALVANIZADO 3/4"  </v>
          </cell>
          <cell r="C513" t="str">
            <v>ml</v>
          </cell>
          <cell r="D513">
            <v>10500</v>
          </cell>
        </row>
        <row r="514">
          <cell r="B514" t="str">
            <v>TUBO NOVAFOR DE 4" PERFORADO</v>
          </cell>
          <cell r="C514" t="str">
            <v>ml</v>
          </cell>
          <cell r="D514">
            <v>14000</v>
          </cell>
        </row>
        <row r="515">
          <cell r="B515" t="str">
            <v>TUBO NOVAFORT 6"</v>
          </cell>
          <cell r="C515" t="str">
            <v>un</v>
          </cell>
          <cell r="D515">
            <v>32000</v>
          </cell>
        </row>
        <row r="516">
          <cell r="B516" t="str">
            <v>TUBO PRESIÓN /13.5 PVC  1/2" Pavco</v>
          </cell>
          <cell r="C516" t="str">
            <v>un</v>
          </cell>
          <cell r="D516">
            <v>10500</v>
          </cell>
        </row>
        <row r="517">
          <cell r="B517" t="str">
            <v>TUBO PRESIÓN /13.5 PVC  3/4" Pavco</v>
          </cell>
          <cell r="C517" t="str">
            <v>ml</v>
          </cell>
          <cell r="D517">
            <v>12000</v>
          </cell>
        </row>
        <row r="518">
          <cell r="B518" t="str">
            <v>TUBO PRESIÓN /21 PVC    1"</v>
          </cell>
          <cell r="C518" t="str">
            <v>ml</v>
          </cell>
          <cell r="D518">
            <v>5250</v>
          </cell>
        </row>
        <row r="519">
          <cell r="B519" t="str">
            <v>TUBO PRESIÓN /21 PVC    2" Pavco</v>
          </cell>
          <cell r="C519" t="str">
            <v>ml</v>
          </cell>
          <cell r="D519">
            <v>12500</v>
          </cell>
        </row>
        <row r="520">
          <cell r="B520" t="str">
            <v>TUBO PRESIÓN /21 PVC  1 1/2" Pavco</v>
          </cell>
          <cell r="C520" t="str">
            <v>ml</v>
          </cell>
          <cell r="D520">
            <v>9500</v>
          </cell>
        </row>
        <row r="521">
          <cell r="B521" t="str">
            <v>TUBO PRESIÓN /21 PVC  1 1/4" Pavco</v>
          </cell>
          <cell r="C521" t="str">
            <v>ml</v>
          </cell>
          <cell r="D521">
            <v>8500</v>
          </cell>
        </row>
        <row r="522">
          <cell r="B522" t="str">
            <v>TUBO PVC A.LL. 2" DE  6 MTS</v>
          </cell>
          <cell r="C522" t="str">
            <v>un</v>
          </cell>
          <cell r="D522">
            <v>25000</v>
          </cell>
        </row>
        <row r="523">
          <cell r="B523" t="str">
            <v>TUBO PVC A.LL. 3" DE  6 MTS</v>
          </cell>
          <cell r="C523" t="str">
            <v>un</v>
          </cell>
          <cell r="D523">
            <v>40500</v>
          </cell>
        </row>
        <row r="524">
          <cell r="B524" t="str">
            <v>TUBO PVC A.LL. 4" DE 6 MTS</v>
          </cell>
          <cell r="C524" t="str">
            <v>un</v>
          </cell>
          <cell r="D524">
            <v>65100</v>
          </cell>
        </row>
        <row r="525">
          <cell r="B525" t="str">
            <v>TUBO PVC SANITARIO 2" DE 6 MTS</v>
          </cell>
          <cell r="C525" t="str">
            <v>un</v>
          </cell>
          <cell r="D525">
            <v>40000</v>
          </cell>
        </row>
        <row r="526">
          <cell r="B526" t="str">
            <v>TUBO PVC SANITARIO 3" DE 6 MTS</v>
          </cell>
          <cell r="C526" t="str">
            <v>un</v>
          </cell>
          <cell r="D526">
            <v>55000</v>
          </cell>
        </row>
        <row r="527">
          <cell r="B527" t="str">
            <v>TUBO PVC SANITARIO 4" DE 6 MTS</v>
          </cell>
          <cell r="C527" t="str">
            <v>un</v>
          </cell>
          <cell r="D527">
            <v>80000</v>
          </cell>
        </row>
        <row r="528">
          <cell r="B528" t="str">
            <v>TUBOS PVC DB 1"</v>
          </cell>
          <cell r="C528" t="str">
            <v>ml</v>
          </cell>
          <cell r="D528">
            <v>8500</v>
          </cell>
        </row>
        <row r="529">
          <cell r="B529" t="str">
            <v xml:space="preserve">UNION  GALVANIZADA 2 1/2" </v>
          </cell>
          <cell r="C529" t="str">
            <v>un</v>
          </cell>
          <cell r="D529">
            <v>18000</v>
          </cell>
        </row>
        <row r="530">
          <cell r="B530" t="str">
            <v>UNIÓN alcantarillado PVC  110MM ( 4" ) Pavco</v>
          </cell>
          <cell r="C530" t="str">
            <v>un</v>
          </cell>
          <cell r="D530">
            <v>12000</v>
          </cell>
        </row>
        <row r="531">
          <cell r="B531" t="str">
            <v>UNIÓN alcantarillado PVC 160MM  ( 6") Pavco</v>
          </cell>
          <cell r="C531" t="str">
            <v>un</v>
          </cell>
          <cell r="D531">
            <v>17000</v>
          </cell>
        </row>
        <row r="532">
          <cell r="B532" t="str">
            <v>UNIÓN alcantarillado PVC 160MM  ( 8") Pavco</v>
          </cell>
          <cell r="C532" t="str">
            <v>un</v>
          </cell>
          <cell r="D532">
            <v>25000</v>
          </cell>
        </row>
        <row r="533">
          <cell r="B533" t="str">
            <v>UNIÓN alcantarillado PVC 250MM  ( 10") Pavco</v>
          </cell>
          <cell r="C533" t="str">
            <v>un</v>
          </cell>
          <cell r="D533">
            <v>45000</v>
          </cell>
        </row>
        <row r="534">
          <cell r="B534" t="str">
            <v>UNIÓN GALVANIZADA      3"</v>
          </cell>
          <cell r="C534" t="str">
            <v>un</v>
          </cell>
          <cell r="D534">
            <v>45000</v>
          </cell>
        </row>
        <row r="535">
          <cell r="B535" t="str">
            <v>UNION GALVANIZADA DE 1/2"</v>
          </cell>
          <cell r="C535" t="str">
            <v>un</v>
          </cell>
          <cell r="D535">
            <v>1500</v>
          </cell>
        </row>
        <row r="536">
          <cell r="B536" t="str">
            <v>UNION GALVANIZADA DE 4" SH 40</v>
          </cell>
          <cell r="C536" t="str">
            <v>un</v>
          </cell>
          <cell r="D536">
            <v>34800</v>
          </cell>
        </row>
        <row r="537">
          <cell r="B537" t="str">
            <v>UNIÓN SANITARIA  2" Pavco</v>
          </cell>
          <cell r="C537" t="str">
            <v>un</v>
          </cell>
          <cell r="D537">
            <v>12500</v>
          </cell>
        </row>
        <row r="538">
          <cell r="B538" t="str">
            <v>UNIÓN SANITARIA 4" Pavco</v>
          </cell>
          <cell r="C538" t="str">
            <v>un</v>
          </cell>
          <cell r="D538">
            <v>17500</v>
          </cell>
        </row>
        <row r="539">
          <cell r="B539" t="str">
            <v>UNIÓN SANITARIA 6" Pavco</v>
          </cell>
          <cell r="C539" t="str">
            <v>un</v>
          </cell>
          <cell r="D539">
            <v>22000</v>
          </cell>
        </row>
        <row r="540">
          <cell r="B540" t="str">
            <v>UNIVERSAL GALVANIZADA 3/4"</v>
          </cell>
          <cell r="C540" t="str">
            <v>un</v>
          </cell>
          <cell r="D540">
            <v>4000</v>
          </cell>
        </row>
        <row r="541">
          <cell r="B541" t="str">
            <v xml:space="preserve">VALVULA BETA COMPUERTA ELASTICA 4" </v>
          </cell>
          <cell r="C541" t="str">
            <v>un</v>
          </cell>
          <cell r="D541">
            <v>755000</v>
          </cell>
        </row>
        <row r="542">
          <cell r="B542" t="str">
            <v>VALVULA DE CHEQUE OPERACIÓN HORIZONTAL 4" EXT BRIDADO</v>
          </cell>
          <cell r="C542" t="str">
            <v>un</v>
          </cell>
          <cell r="D542">
            <v>650000</v>
          </cell>
        </row>
        <row r="543">
          <cell r="B543" t="str">
            <v>VALVULA DE CIERRE RAPIDO DE 4"</v>
          </cell>
          <cell r="C543" t="str">
            <v>un</v>
          </cell>
          <cell r="D543">
            <v>700000</v>
          </cell>
        </row>
        <row r="544">
          <cell r="B544" t="str">
            <v>VALVULA DE COMPUERTA  VASTAGO NO ASCENTE EXTREMO BRIDA</v>
          </cell>
          <cell r="C544" t="str">
            <v>un</v>
          </cell>
          <cell r="D544">
            <v>475000</v>
          </cell>
        </row>
        <row r="545">
          <cell r="B545" t="str">
            <v>VALVULA Descarga sanitario DO-01051300</v>
          </cell>
          <cell r="C545" t="str">
            <v>un</v>
          </cell>
          <cell r="D545">
            <v>115000</v>
          </cell>
        </row>
        <row r="546">
          <cell r="B546" t="str">
            <v>VARA DE CLAVO</v>
          </cell>
          <cell r="C546" t="str">
            <v>ml</v>
          </cell>
          <cell r="D546">
            <v>3500</v>
          </cell>
        </row>
        <row r="547">
          <cell r="B547" t="str">
            <v>VARILLA CORRUGADA DE 1/2" DE 12 MTS</v>
          </cell>
          <cell r="C547" t="str">
            <v>un</v>
          </cell>
          <cell r="D547">
            <v>19488</v>
          </cell>
        </row>
        <row r="548">
          <cell r="B548" t="str">
            <v>VARILLA CORRUGADA DE 1/2" DE 6 MTS</v>
          </cell>
          <cell r="C548" t="str">
            <v>un</v>
          </cell>
          <cell r="D548">
            <v>9300</v>
          </cell>
        </row>
        <row r="549">
          <cell r="B549" t="str">
            <v>VARILLA CORRUGADA DE 3/8" DE 12 MTS</v>
          </cell>
          <cell r="C549" t="str">
            <v>un</v>
          </cell>
          <cell r="D549">
            <v>10913.279999999999</v>
          </cell>
        </row>
        <row r="550">
          <cell r="B550" t="str">
            <v>VARILLA CORRUGADA DE 5/8" DE 12 MTS</v>
          </cell>
          <cell r="C550" t="str">
            <v>un</v>
          </cell>
          <cell r="D550">
            <v>30401.279999999999</v>
          </cell>
        </row>
        <row r="551">
          <cell r="B551" t="str">
            <v>VARILLA CUADRADA DE 1/2"</v>
          </cell>
          <cell r="C551" t="str">
            <v>ml</v>
          </cell>
          <cell r="D551">
            <v>3000</v>
          </cell>
        </row>
        <row r="552">
          <cell r="B552" t="str">
            <v>VARILLA CUADRADA DE 3/8"</v>
          </cell>
          <cell r="C552" t="str">
            <v>ml</v>
          </cell>
          <cell r="D552">
            <v>1800</v>
          </cell>
        </row>
        <row r="553">
          <cell r="B553" t="str">
            <v>VARILLA DE COBRE-COBRE Ø5/8" X 2.40 m</v>
          </cell>
          <cell r="C553" t="str">
            <v>un</v>
          </cell>
          <cell r="D553">
            <v>72000</v>
          </cell>
        </row>
        <row r="554">
          <cell r="B554" t="str">
            <v>VARILLA DE COBRE-COBRE Ø5/8" X 2.40 m COOPER WELL</v>
          </cell>
          <cell r="C554" t="str">
            <v>un</v>
          </cell>
          <cell r="D554">
            <v>125000</v>
          </cell>
        </row>
        <row r="555">
          <cell r="B555" t="str">
            <v>VARILLA EN ACERO DE 3/8"</v>
          </cell>
          <cell r="C555" t="str">
            <v>un</v>
          </cell>
          <cell r="D555">
            <v>11700</v>
          </cell>
        </row>
        <row r="556">
          <cell r="B556" t="str">
            <v>VARILLA EN ACERO DE 5/8"</v>
          </cell>
          <cell r="C556" t="str">
            <v>un</v>
          </cell>
          <cell r="D556">
            <v>32700</v>
          </cell>
        </row>
        <row r="557">
          <cell r="B557" t="str">
            <v>VARILLA LISA DE 1/2" DE 6 MTS</v>
          </cell>
          <cell r="C557" t="str">
            <v>un</v>
          </cell>
          <cell r="D557">
            <v>12152</v>
          </cell>
        </row>
        <row r="558">
          <cell r="B558" t="str">
            <v>VARILLA LISA DE 3/8" DE 6 MTS</v>
          </cell>
          <cell r="C558" t="str">
            <v>un</v>
          </cell>
          <cell r="D558">
            <v>6902</v>
          </cell>
        </row>
        <row r="559">
          <cell r="B559" t="str">
            <v>VIDRIO TEMPLADO DE 10 mm</v>
          </cell>
          <cell r="C559" t="str">
            <v>m2</v>
          </cell>
          <cell r="D559">
            <v>320000</v>
          </cell>
        </row>
        <row r="560">
          <cell r="B560" t="str">
            <v>VIDRIO DE 4 mm</v>
          </cell>
          <cell r="C560" t="str">
            <v>m2</v>
          </cell>
          <cell r="D560">
            <v>30000</v>
          </cell>
        </row>
        <row r="561">
          <cell r="B561" t="str">
            <v>VIDRIO TEMPLADO DE 8 mm</v>
          </cell>
          <cell r="C561" t="str">
            <v>m2</v>
          </cell>
          <cell r="D561">
            <v>250000</v>
          </cell>
        </row>
        <row r="562">
          <cell r="B562" t="str">
            <v>VINILTEX Pintuco</v>
          </cell>
          <cell r="C562" t="str">
            <v>gl</v>
          </cell>
          <cell r="D562">
            <v>55000</v>
          </cell>
        </row>
        <row r="563">
          <cell r="B563" t="str">
            <v>Wash Primer A Pintura</v>
          </cell>
          <cell r="C563" t="str">
            <v>gl</v>
          </cell>
          <cell r="D563">
            <v>98000</v>
          </cell>
        </row>
        <row r="564">
          <cell r="B564" t="str">
            <v>WASH PRIMER ANTICORROSIVO</v>
          </cell>
          <cell r="C564" t="str">
            <v>gl</v>
          </cell>
          <cell r="D564">
            <v>45000</v>
          </cell>
        </row>
        <row r="565">
          <cell r="B565" t="str">
            <v>Wash Primer B Catalizador</v>
          </cell>
          <cell r="C565" t="str">
            <v>gl</v>
          </cell>
          <cell r="D565">
            <v>92000</v>
          </cell>
        </row>
        <row r="566">
          <cell r="B566" t="str">
            <v>WASH PRIMER PINTURA</v>
          </cell>
          <cell r="C566" t="str">
            <v>gl</v>
          </cell>
          <cell r="D566">
            <v>60000</v>
          </cell>
        </row>
        <row r="567">
          <cell r="B567" t="str">
            <v>WIN Aluminio x 6 mts</v>
          </cell>
          <cell r="C567" t="str">
            <v>un</v>
          </cell>
          <cell r="D567">
            <v>14000</v>
          </cell>
        </row>
        <row r="568">
          <cell r="B568" t="str">
            <v>Xypes concentrado</v>
          </cell>
          <cell r="C568" t="str">
            <v>kg</v>
          </cell>
          <cell r="D568">
            <v>20900</v>
          </cell>
        </row>
        <row r="569">
          <cell r="B569" t="str">
            <v>Xypes Patch and Plug por 1.25 kg</v>
          </cell>
          <cell r="C569" t="str">
            <v>un</v>
          </cell>
          <cell r="D569">
            <v>19500</v>
          </cell>
        </row>
        <row r="570">
          <cell r="B570" t="str">
            <v>YEE SANITARIA 2"  Pavco</v>
          </cell>
          <cell r="C570" t="str">
            <v>un</v>
          </cell>
          <cell r="D570">
            <v>7500</v>
          </cell>
        </row>
        <row r="571">
          <cell r="B571" t="str">
            <v>YEE SANITARIA 4"  Pavco</v>
          </cell>
          <cell r="C571" t="str">
            <v>un</v>
          </cell>
          <cell r="D571">
            <v>18000</v>
          </cell>
        </row>
        <row r="572">
          <cell r="B572" t="str">
            <v>YESO CORRIENTE VENCEDOR</v>
          </cell>
          <cell r="C572" t="str">
            <v>bt</v>
          </cell>
          <cell r="D572">
            <v>15000</v>
          </cell>
        </row>
        <row r="573">
          <cell r="B573" t="str">
            <v>ZÓCALO Baldosa grano de marmol 30x7 Fondo blanco</v>
          </cell>
          <cell r="C573" t="str">
            <v>ml</v>
          </cell>
          <cell r="D573">
            <v>12500</v>
          </cell>
        </row>
        <row r="574">
          <cell r="B574" t="str">
            <v>ZÓCALO en ceramica pompei color coral  30*7</v>
          </cell>
          <cell r="C574" t="str">
            <v>ml</v>
          </cell>
          <cell r="D574">
            <v>7000</v>
          </cell>
        </row>
      </sheetData>
      <sheetData sheetId="3">
        <row r="2">
          <cell r="B2">
            <v>0</v>
          </cell>
          <cell r="C2" t="str">
            <v xml:space="preserve"> </v>
          </cell>
        </row>
        <row r="3">
          <cell r="B3" t="str">
            <v>ANDAMIO TUBULAR</v>
          </cell>
          <cell r="C3" t="str">
            <v>dd</v>
          </cell>
          <cell r="D3">
            <v>500</v>
          </cell>
        </row>
        <row r="4">
          <cell r="B4" t="str">
            <v>ALLANADORA GASOLINA HELICOPTERO</v>
          </cell>
          <cell r="C4" t="str">
            <v>dd</v>
          </cell>
          <cell r="D4">
            <v>55000</v>
          </cell>
        </row>
        <row r="5">
          <cell r="B5" t="str">
            <v>BAÑOS PORTATILES</v>
          </cell>
          <cell r="C5" t="str">
            <v>Mes</v>
          </cell>
          <cell r="D5">
            <v>525000</v>
          </cell>
        </row>
        <row r="6">
          <cell r="B6" t="str">
            <v xml:space="preserve">BOMBAS </v>
          </cell>
          <cell r="C6" t="str">
            <v>dd</v>
          </cell>
          <cell r="D6">
            <v>40000</v>
          </cell>
        </row>
        <row r="7">
          <cell r="B7" t="str">
            <v>COMPRESOR DE DOS MARTILLOS</v>
          </cell>
          <cell r="C7" t="str">
            <v>dd</v>
          </cell>
          <cell r="D7">
            <v>145000</v>
          </cell>
        </row>
        <row r="8">
          <cell r="B8" t="str">
            <v>CRUCETAS, PARALES Y CERCHAS</v>
          </cell>
          <cell r="C8" t="str">
            <v>Mes</v>
          </cell>
          <cell r="D8">
            <v>4500</v>
          </cell>
        </row>
        <row r="9">
          <cell r="B9" t="str">
            <v>EQUIPO BÁSICO ( Construcción )</v>
          </cell>
          <cell r="C9" t="str">
            <v>dd</v>
          </cell>
          <cell r="D9">
            <v>1000</v>
          </cell>
        </row>
        <row r="10">
          <cell r="B10" t="str">
            <v>EQUIPO BÁSICO ( Herramienta menor )</v>
          </cell>
          <cell r="C10" t="str">
            <v>dd</v>
          </cell>
          <cell r="D10">
            <v>1000</v>
          </cell>
        </row>
        <row r="11">
          <cell r="B11" t="str">
            <v>EQUIPO DE CARPINTERIA</v>
          </cell>
          <cell r="C11" t="str">
            <v>dd</v>
          </cell>
          <cell r="D11">
            <v>25000</v>
          </cell>
        </row>
        <row r="12">
          <cell r="B12" t="str">
            <v>EQUIPO DE ORNAMENTACION</v>
          </cell>
          <cell r="C12" t="str">
            <v>dd</v>
          </cell>
          <cell r="D12">
            <v>65000</v>
          </cell>
        </row>
        <row r="13">
          <cell r="B13" t="str">
            <v>EQUIPO SOLDADURA</v>
          </cell>
          <cell r="C13" t="str">
            <v>dd</v>
          </cell>
          <cell r="D13">
            <v>30000</v>
          </cell>
        </row>
        <row r="14">
          <cell r="B14" t="str">
            <v>EQUIPO TOPOGRAFICO</v>
          </cell>
          <cell r="C14" t="str">
            <v>dd</v>
          </cell>
          <cell r="D14">
            <v>250000</v>
          </cell>
        </row>
        <row r="15">
          <cell r="B15" t="str">
            <v>FORMALETA CANAL EN LAMINA</v>
          </cell>
          <cell r="C15" t="str">
            <v>dd</v>
          </cell>
          <cell r="D15">
            <v>5000</v>
          </cell>
        </row>
        <row r="16">
          <cell r="B16" t="str">
            <v>FORMALETA DE ENTREPISO POR M2</v>
          </cell>
          <cell r="C16" t="str">
            <v>Mes</v>
          </cell>
          <cell r="D16">
            <v>6500</v>
          </cell>
        </row>
        <row r="17">
          <cell r="B17" t="str">
            <v>FORK CLAMP</v>
          </cell>
          <cell r="C17" t="str">
            <v>dd</v>
          </cell>
          <cell r="D17">
            <v>90</v>
          </cell>
        </row>
        <row r="18">
          <cell r="B18" t="str">
            <v>LABORATORISTAS</v>
          </cell>
          <cell r="C18" t="str">
            <v>dd</v>
          </cell>
          <cell r="D18">
            <v>250000</v>
          </cell>
        </row>
        <row r="19">
          <cell r="B19" t="str">
            <v>GUADAÑA</v>
          </cell>
          <cell r="C19" t="str">
            <v>dd</v>
          </cell>
          <cell r="D19">
            <v>15000</v>
          </cell>
        </row>
        <row r="20">
          <cell r="B20" t="str">
            <v>ENSAYO PROCTOR MODIFICADO</v>
          </cell>
          <cell r="C20" t="str">
            <v>un</v>
          </cell>
          <cell r="D20">
            <v>95000</v>
          </cell>
        </row>
        <row r="21">
          <cell r="B21" t="str">
            <v>MEZCLADORA CONCRETO</v>
          </cell>
          <cell r="C21" t="str">
            <v>dd</v>
          </cell>
          <cell r="D21">
            <v>35000</v>
          </cell>
        </row>
        <row r="22">
          <cell r="B22" t="str">
            <v>MINICARGADOR BOBCAT 753</v>
          </cell>
          <cell r="C22" t="str">
            <v>hr</v>
          </cell>
          <cell r="D22">
            <v>60000</v>
          </cell>
        </row>
        <row r="23">
          <cell r="B23" t="str">
            <v>MORDAZA METÁLICA</v>
          </cell>
          <cell r="C23" t="str">
            <v>dd</v>
          </cell>
          <cell r="D23">
            <v>150</v>
          </cell>
        </row>
        <row r="24">
          <cell r="B24" t="str">
            <v>EQUIPOS LABORATORIOS</v>
          </cell>
          <cell r="C24" t="str">
            <v>dd</v>
          </cell>
          <cell r="D24">
            <v>80000</v>
          </cell>
        </row>
        <row r="25">
          <cell r="B25" t="str">
            <v>PARAL CORIENTE 2 a 3.50 m</v>
          </cell>
          <cell r="C25" t="str">
            <v>dd</v>
          </cell>
          <cell r="D25">
            <v>100</v>
          </cell>
        </row>
        <row r="26">
          <cell r="B26" t="str">
            <v>PISTOLA PARA EPOXICO</v>
          </cell>
          <cell r="C26" t="str">
            <v>dd</v>
          </cell>
          <cell r="D26">
            <v>7500</v>
          </cell>
        </row>
        <row r="27">
          <cell r="B27" t="str">
            <v>ENSAYO DENSIDAD DEL TERRENO</v>
          </cell>
          <cell r="C27" t="str">
            <v>un</v>
          </cell>
          <cell r="D27">
            <v>50000</v>
          </cell>
        </row>
        <row r="28">
          <cell r="B28" t="str">
            <v>PULIDORA</v>
          </cell>
          <cell r="C28" t="str">
            <v>dd</v>
          </cell>
          <cell r="D28">
            <v>25000</v>
          </cell>
        </row>
        <row r="29">
          <cell r="B29" t="str">
            <v>RANA</v>
          </cell>
          <cell r="C29" t="str">
            <v>dd</v>
          </cell>
          <cell r="D29">
            <v>30000</v>
          </cell>
        </row>
        <row r="30">
          <cell r="B30" t="str">
            <v>RETROEXCAVADORA + combustible+operario</v>
          </cell>
          <cell r="C30" t="str">
            <v>hr</v>
          </cell>
          <cell r="D30">
            <v>125000</v>
          </cell>
        </row>
        <row r="31">
          <cell r="B31" t="str">
            <v>SOPLETE</v>
          </cell>
          <cell r="C31" t="str">
            <v>dd</v>
          </cell>
          <cell r="D31">
            <v>15000</v>
          </cell>
        </row>
        <row r="32">
          <cell r="B32" t="str">
            <v>TALADRO</v>
          </cell>
          <cell r="C32" t="str">
            <v>dd</v>
          </cell>
          <cell r="D32">
            <v>15000</v>
          </cell>
        </row>
        <row r="33">
          <cell r="B33" t="str">
            <v>VIBRADOR A GASOLINA</v>
          </cell>
          <cell r="C33" t="str">
            <v>dd</v>
          </cell>
          <cell r="D33">
            <v>30000</v>
          </cell>
        </row>
        <row r="34">
          <cell r="B34" t="str">
            <v>EQUIPO DE EXCAVACION Y HORMIGADO PILOTES(Combustible+operario+Transporte)</v>
          </cell>
          <cell r="C34" t="str">
            <v>hr</v>
          </cell>
          <cell r="D34">
            <v>650000</v>
          </cell>
        </row>
        <row r="35">
          <cell r="B35" t="str">
            <v>VIBROCOMPACTADOR</v>
          </cell>
          <cell r="C35" t="str">
            <v>dd</v>
          </cell>
          <cell r="D35">
            <v>40000</v>
          </cell>
        </row>
        <row r="36">
          <cell r="B36" t="str">
            <v>HIDROLAVADORA</v>
          </cell>
          <cell r="C36" t="str">
            <v>dd</v>
          </cell>
          <cell r="D36">
            <v>25000</v>
          </cell>
        </row>
      </sheetData>
      <sheetData sheetId="4"/>
      <sheetData sheetId="5"/>
      <sheetData sheetId="6"/>
      <sheetData sheetId="7"/>
      <sheetData sheetId="8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</sheetNames>
    <sheetDataSet>
      <sheetData sheetId="0"/>
      <sheetData sheetId="1">
        <row r="4">
          <cell r="B4">
            <v>2</v>
          </cell>
        </row>
        <row r="5">
          <cell r="B5">
            <v>3</v>
          </cell>
        </row>
        <row r="6">
          <cell r="B6">
            <v>4</v>
          </cell>
        </row>
        <row r="7">
          <cell r="B7">
            <v>5</v>
          </cell>
        </row>
        <row r="8">
          <cell r="B8">
            <v>6</v>
          </cell>
        </row>
        <row r="9">
          <cell r="B9">
            <v>7</v>
          </cell>
        </row>
        <row r="10">
          <cell r="B10">
            <v>8</v>
          </cell>
        </row>
      </sheetData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 ACUEDUCTO"/>
      <sheetName val="PRESUPUESTO REFERENCIA"/>
      <sheetName val="UNIT BASE (2)"/>
      <sheetName val="101-ROCERIA"/>
      <sheetName val="102-LIMP CUNETAS"/>
      <sheetName val="103-LIMP ALCANTARILLAS"/>
      <sheetName val="104-RETIRO DE DERRUMBES"/>
      <sheetName val="201-REPLANTEO CUNETAS"/>
      <sheetName val="203-RELL MAN AFIRMADO"/>
      <sheetName val="204-CUNETAS EN V T1"/>
      <sheetName val="205-CUNETAS EN V T2"/>
      <sheetName val="206-FILTROS"/>
      <sheetName val="207-BATEA PP."/>
      <sheetName val="208-ACARREO M3 SIN PAV"/>
      <sheetName val="209-ACARREO M3 CON PAV "/>
      <sheetName val="302-GAVIONES"/>
      <sheetName val="303-RETIRO DE SOBRANTES"/>
      <sheetName val="RESUMEN CANTIDADES SAN LUIS"/>
      <sheetName val="REPARACIONES RED"/>
      <sheetName val="101-EST MACROM"/>
      <sheetName val="102 CAJA CONC MACROM"/>
      <sheetName val="103 MACROM 6"/>
      <sheetName val="201-REPLANTEO ACUEDUCTO"/>
      <sheetName val="603 APL QUIMICOS"/>
      <sheetName val="202-EXC MAN COMUN"/>
      <sheetName val="203-RELL  ARENA"/>
      <sheetName val="204-TUB PEAD 160 PN-6"/>
      <sheetName val="205-TUB PEAD 50MM"/>
      <sheetName val="206-TUB PEAD 63 MM"/>
      <sheetName val="207-UNION TUB PEAD 50 MM "/>
      <sheetName val="208-UNION TUB PEAD 63 MM"/>
      <sheetName val="209-CRUZ HF 6X3"/>
      <sheetName val="BASE DATOS GENERALES"/>
      <sheetName val="BASE DATOS EQUIPOS"/>
      <sheetName val="BASE DATOS MATERIALES"/>
      <sheetName val="210-CRUZ HF 2X2"/>
      <sheetName val="211-TEE HF 2X2 "/>
      <sheetName val="212-RED HF 3X2"/>
      <sheetName val="213-RELL EXC"/>
      <sheetName val="214-RETIRO"/>
      <sheetName val="215-TUB 3&quot; PVC "/>
      <sheetName val="301-HIDRANTE"/>
      <sheetName val="305-TEE PVC 3"/>
      <sheetName val="306-VALV COMP 3&quot;"/>
      <sheetName val="307-CAJAS VAL0,60X0,60X0,60"/>
      <sheetName val="309-DEMOL ANDENES"/>
      <sheetName val="310-REPAR ANDENES"/>
      <sheetName val="404-PF+UAD"/>
      <sheetName val="405-ACOMETIDA"/>
      <sheetName val="406-CAJA CONT"/>
      <sheetName val="504-TEE 6 PEAD"/>
      <sheetName val="506-RED 6X4 PEAD"/>
      <sheetName val="507-U 4&quot;"/>
      <sheetName val="508-VALV COMP 4&quot; "/>
      <sheetName val="509-TEE PVC 4X3X4"/>
      <sheetName val="601 TRANSPORTE"/>
      <sheetName val="604 LIMPIEZA DE TUBERÍA"/>
      <sheetName val="605 UNIONES REPARACION 3"/>
      <sheetName val="606 UNIONES REPARACION 2"/>
      <sheetName val="607 UNIONES REPARACION 2 1-2"/>
      <sheetName val="2006-TUB 4&quot; PVC"/>
      <sheetName val="2007-TUB 6&quot; PVC"/>
      <sheetName val="2011-TEE HF 6"/>
      <sheetName val="2012-TEE PVC 4&quot;"/>
      <sheetName val="2014-TEE PVC 2"/>
      <sheetName val="2016-TEE PVC 3X3X2"/>
      <sheetName val="2017-CODO 90 6"/>
      <sheetName val="2018-CODO 90 4"/>
      <sheetName val="2019-CODO 90 3"/>
      <sheetName val="2020-CODO 90 2"/>
      <sheetName val="2021-CODO 45 6 "/>
      <sheetName val="2022-CODO 45 3 "/>
      <sheetName val="2023-CODO 45 2"/>
      <sheetName val="2024-CODO 22 4"/>
      <sheetName val="2025-CODO 22 3 "/>
      <sheetName val="2026-CODO 22 2 "/>
      <sheetName val="2027-CRUZ 6"/>
      <sheetName val="2028-CRUZ 3"/>
      <sheetName val="2029-RED HF 8X6"/>
      <sheetName val="2030-RED HF 8X4"/>
      <sheetName val="2031-RED HF 6X4"/>
      <sheetName val="2032-RED HF 6X3"/>
      <sheetName val="2033-RED PVC 4X3"/>
      <sheetName val="2034-RED PVC 3X2"/>
      <sheetName val="2038-VALV COMP 2&quot;"/>
      <sheetName val="2004-TUB 2&quot; PVC"/>
      <sheetName val="105-RELL  BASE GRAN COM (2)"/>
      <sheetName val="107-pozo &lt;1,5 "/>
      <sheetName val="108-pozo &lt;2,0 "/>
      <sheetName val="109-pozo &lt;3,0"/>
      <sheetName val="110-pozo &lt;4"/>
      <sheetName val="111-pozo &lt;5"/>
      <sheetName val="112-pozo &lt;6"/>
      <sheetName val="113-TUB ALC  6"/>
      <sheetName val="114-TUB ALC  8"/>
      <sheetName val="115-TUB ALC  10"/>
      <sheetName val="116-TUB ALC  12"/>
      <sheetName val="117-TUB ALC  15"/>
      <sheetName val="118-TUB ALC  18"/>
      <sheetName val="119-SELLO WATER-STOP 12"/>
      <sheetName val="120-SELLO WATER-STOP 15"/>
      <sheetName val="121-SELLO WATER-STOP 18"/>
      <sheetName val="122-CODO 90 6P CXC"/>
      <sheetName val="123-CODO 45 6P CXC "/>
      <sheetName val="124-YEE 8X6 CXC "/>
      <sheetName val="125-TEE 8X6 CXC "/>
      <sheetName val="126-TEE 10X6 CXC"/>
      <sheetName val="127-CAJAS 0,60X0,60X0,80"/>
      <sheetName val="128-CORTE PAVIMENTO"/>
      <sheetName val="129-DEMOL Y RETIRO PAV"/>
      <sheetName val="131-PAVIMENTO CONCRETO"/>
      <sheetName val="RETIRO Y REINS PAVFLEX"/>
      <sheetName val="CONC 122"/>
      <sheetName val="CONC 123"/>
      <sheetName val="CONC CICLOPEO"/>
      <sheetName val="CONC 124"/>
      <sheetName val="MORT 1-4"/>
      <sheetName val="102-EXC MEC COMUN"/>
      <sheetName val="103-EXC MEC 3-7M"/>
      <sheetName val="112-TUB ALC 24 NOVA"/>
      <sheetName val="113-TUB ALC 30 NOVA"/>
      <sheetName val="107-pozo &lt;2,0"/>
      <sheetName val="108-pozo &lt;3,0  1,5"/>
      <sheetName val="109-pozo &lt;4,0  1,5 "/>
      <sheetName val="110-pozo &lt;5,0  1,5 "/>
      <sheetName val="111-pozo &lt;7,0  1,5"/>
      <sheetName val="PRESUPUESTO LAVADOPOZOS"/>
      <sheetName val="101 MOVILIZACION"/>
      <sheetName val="101 TRANSPORTE"/>
      <sheetName val="102 DESMONTE EQUIPOS"/>
      <sheetName val="103 APL QUIMICOS"/>
      <sheetName val="104 LIMPIEZA Y DESARROLLO"/>
      <sheetName val="105 PRUEBA DE BOMBEO"/>
      <sheetName val="102 ESCARIFICACION"/>
      <sheetName val="103 SUM MATERIAL"/>
      <sheetName val="104-REPLANTEO VIA"/>
      <sheetName val="105-DESCAPOTE"/>
      <sheetName val="106-ALCANTARILLA 6M A-A"/>
      <sheetName val="107-ALCANTARILLA 6M C-A "/>
      <sheetName val="108-CORTE EXT TERR "/>
      <sheetName val="109-EXC CORTES Y TALUDES"/>
      <sheetName val="111- EXT AFIRMADO"/>
      <sheetName val="112-SUM Y ACARREO MAT AFIR"/>
      <sheetName val="113-EXC MEC CANALES"/>
      <sheetName val="114-ESCALONES"/>
      <sheetName val="115-CUNETAS EN V"/>
      <sheetName val="201- EXT RELLENO"/>
      <sheetName val="202-SARDINEL"/>
      <sheetName val="203-CARCAMO"/>
      <sheetName val="204-RELL BASE GRAN"/>
      <sheetName val="301-REPLANTEO EJES CERR"/>
      <sheetName val="302-EXC MAN COM"/>
      <sheetName val="303-CICLOPEO"/>
      <sheetName val="304-VIGA DE AMARRE"/>
      <sheetName val="305-COLUMNETAS"/>
      <sheetName val="306-LADR SANTAFE"/>
      <sheetName val="307-MALLA CERRAM"/>
      <sheetName val="308-PORTON TUBO"/>
      <sheetName val="acero 60000 "/>
      <sheetName val="acero 37000 "/>
      <sheetName val="401"/>
      <sheetName val="402"/>
      <sheetName val="403"/>
      <sheetName val="404"/>
      <sheetName val="501-MANEJO AGUAS"/>
      <sheetName val="502-REPLANTEO ESTRUCTURAS"/>
      <sheetName val="507-CONC PLACA FONDO"/>
      <sheetName val="508-CONC MUROS &gt;20"/>
      <sheetName val="509-CONC MUROS E=15"/>
      <sheetName val="510-MURETES"/>
      <sheetName val="511-COLUMNAMANIOBRA"/>
      <sheetName val="512-COMP VAL"/>
      <sheetName val="605-SOLADO CONCRETO POBRE"/>
      <sheetName val="609 LOSA CIRCUL"/>
      <sheetName val="610-COMP DESLIZANTE"/>
      <sheetName val="611-CERCA PUAS"/>
      <sheetName val="704-EXC MEC CONG BAJO AGUA"/>
      <sheetName val="706-CONC IMP PLACA F"/>
      <sheetName val="707-CONC MUROS IMPERM"/>
      <sheetName val="708-CONC MUROS E=15 IMP"/>
      <sheetName val="709-CINTA PVC"/>
      <sheetName val="710-CONC 3000 PSI RELL"/>
      <sheetName val="711-PATE POLIPROP"/>
      <sheetName val="713-VALV COMP 8&quot;"/>
      <sheetName val="715-PASAMURO BXL 8"/>
      <sheetName val="716-ZONA CIRC AEREA"/>
      <sheetName val="717-REPLANTEO ACUEDUCTO"/>
      <sheetName val="719-RELL ARENA"/>
      <sheetName val="720-RED 10X8"/>
      <sheetName val="721-TUB 10&quot;PVC"/>
      <sheetName val="722-TUB 8&quot; PVC "/>
      <sheetName val="723-TEE HF 8&quot;"/>
      <sheetName val="724-ADAP B PVC 8"/>
      <sheetName val="725-VALV COMP 8&quot;"/>
      <sheetName val="726-MACROM 8&quot;"/>
      <sheetName val="727-CAJAS MACROM"/>
      <sheetName val="728-CAJAS VALV 0,80X0,80"/>
      <sheetName val="729-TAPA MET ABAT"/>
      <sheetName val="730-CODO GR11-25"/>
      <sheetName val="731-CODO GR 90"/>
      <sheetName val="807-RELL SEL EXC "/>
      <sheetName val="808-RELL MANUAL BASE GRAN "/>
      <sheetName val="809-SOLADO CONCRETO 010"/>
      <sheetName val="810-CANAL PARSHAL 9&quot;"/>
      <sheetName val="811-CONC MUROS E=0,08"/>
      <sheetName val="812-VERTEDERO"/>
      <sheetName val="813-COMP EXTR "/>
      <sheetName val="814-TAPA CANAL"/>
      <sheetName val="815-DRENAJES PARSHALL"/>
      <sheetName val="816-ELECTROBOMBA QUIMICOS"/>
      <sheetName val="817-TUB RETORNO"/>
      <sheetName val="818-DOSIF VOLUMETRICOS"/>
      <sheetName val="819-EST DOSIFIC"/>
      <sheetName val="908-CONC MUROS E&lt;20"/>
      <sheetName val="914-COL MAN RUEDA GUIAS"/>
      <sheetName val="915-VASTAGOS"/>
      <sheetName val="916-VASTAGOS  6-8"/>
      <sheetName val="917-VASTAGOS  10&quot;"/>
      <sheetName val="918-MARIPOSA 10&quot;"/>
      <sheetName val="919-MARIPOSA 8&quot;"/>
      <sheetName val="920-MARIPOSA 6&quot; "/>
      <sheetName val="921-MARIPOSA 4&quot;"/>
      <sheetName val="922-PASAMURO 8 BXL 090"/>
      <sheetName val="923-PASAMURO10 BXL 040"/>
      <sheetName val="924-PASAMURO 4 LXR  0,36"/>
      <sheetName val="925-REGISTRO 4"/>
      <sheetName val="926-PASAMURO 4 EBXEL  0,38"/>
      <sheetName val="927-CODO B8"/>
      <sheetName val="928-CODO B6"/>
      <sheetName val="930-MULTIPLE 8-2"/>
      <sheetName val="931-multiple 6-4"/>
      <sheetName val="932-TUB DESC 4P"/>
      <sheetName val="934-PIN SIKAGUARD62"/>
      <sheetName val="935-MODULOS"/>
      <sheetName val="936-TUB REC AGUA"/>
      <sheetName val="937-TUBO AGUA FLOC"/>
      <sheetName val="938-FALSO FON LEOPOLD"/>
      <sheetName val="939-TUB PVC 4 CORTO"/>
      <sheetName val="940-grava"/>
      <sheetName val="941-arena cuarzo"/>
      <sheetName val="942-ANTRACITA"/>
      <sheetName val="943-BARANDA"/>
      <sheetName val="945-VERTEDERO 050"/>
      <sheetName val="946-CODO BXB 10"/>
      <sheetName val="947-PASAMURO10 BXL 085"/>
      <sheetName val="957-CAJAS VALV 1,2X1,2"/>
      <sheetName val="959-PASAMURO BXL 8 080"/>
      <sheetName val="960-PASAMURO 4 ELXEL 045"/>
      <sheetName val="961-PASAMURO 4 EBXEL 0,70"/>
      <sheetName val="962-ADAP B PVC 4"/>
      <sheetName val="963-CODO GR 90 4"/>
      <sheetName val="964-TUBO UM PVC 4P"/>
      <sheetName val="965-VALV COMP 4&quot;"/>
      <sheetName val="966-ELECTROBOMBA "/>
      <sheetName val="967-MANG BOQ 1&quot;"/>
      <sheetName val="1008 con placas aereas"/>
      <sheetName val="1013-bomba flygt"/>
      <sheetName val="1014-tuberias metalicas"/>
      <sheetName val="1015-REJILLA"/>
      <sheetName val="1016-COLUMNA DE IZAJE"/>
      <sheetName val="1104-ZAP MURO"/>
      <sheetName val="1106-COLUMNAS"/>
      <sheetName val="1109-COLUMNAS ACERO"/>
      <sheetName val="1110-CUB TRASLUCIDA"/>
      <sheetName val="1111-TUB MET LODOS 2"/>
      <sheetName val="1112-GRAV F M G"/>
      <sheetName val="1113-GEOTEXTIL NT"/>
      <sheetName val="1114-ARENA F"/>
      <sheetName val="1115-TUB DRENAJE 65MM"/>
      <sheetName val="1115-TUB DRENAJE 160MM "/>
      <sheetName val="1207-CARCAMO CONC ELECTRI"/>
      <sheetName val="1208-BANDEJA PCAB"/>
      <sheetName val="1211"/>
      <sheetName val="1213-PANETE liso 1-4"/>
      <sheetName val="1214"/>
      <sheetName val="1215"/>
      <sheetName val="1216"/>
      <sheetName val="1217"/>
      <sheetName val="1218"/>
      <sheetName val="1219"/>
      <sheetName val="1222"/>
      <sheetName val="1223"/>
      <sheetName val="1224"/>
      <sheetName val="1225"/>
      <sheetName val="1226"/>
      <sheetName val="1227"/>
      <sheetName val="1228"/>
      <sheetName val="1229"/>
      <sheetName val="1230"/>
      <sheetName val="1231"/>
      <sheetName val="1232"/>
      <sheetName val="1233"/>
      <sheetName val="1234"/>
      <sheetName val="1235"/>
      <sheetName val="1310"/>
      <sheetName val="1311"/>
      <sheetName val="1312"/>
      <sheetName val="1313"/>
      <sheetName val="1314"/>
      <sheetName val="1315"/>
      <sheetName val="1318"/>
      <sheetName val="1319"/>
      <sheetName val="1323"/>
      <sheetName val="1325"/>
      <sheetName val="1327"/>
      <sheetName val="1329"/>
      <sheetName val="1330"/>
      <sheetName val="1331"/>
      <sheetName val="1332"/>
      <sheetName val="1333"/>
      <sheetName val="1334"/>
      <sheetName val="1335"/>
      <sheetName val="1336"/>
      <sheetName val="1337"/>
      <sheetName val="1338"/>
      <sheetName val="1339"/>
      <sheetName val="1340"/>
      <sheetName val="1341"/>
      <sheetName val="1342"/>
      <sheetName val="1343"/>
      <sheetName val="1344"/>
      <sheetName val="1345"/>
      <sheetName val="1346"/>
      <sheetName val="1353"/>
      <sheetName val="1356"/>
      <sheetName val="1357"/>
      <sheetName val="1358"/>
      <sheetName val="1359"/>
      <sheetName val="1360"/>
      <sheetName val="1361"/>
      <sheetName val="1362"/>
      <sheetName val="1363"/>
      <sheetName val="1364"/>
      <sheetName val="1365"/>
      <sheetName val="1366"/>
      <sheetName val="1367"/>
      <sheetName val="1368"/>
      <sheetName val="1412"/>
      <sheetName val="1413"/>
      <sheetName val="1418"/>
      <sheetName val="1419"/>
      <sheetName val="1420"/>
      <sheetName val="1421"/>
      <sheetName val="1422"/>
      <sheetName val="1424"/>
      <sheetName val="1425"/>
      <sheetName val="1426"/>
      <sheetName val="1427"/>
      <sheetName val="1428"/>
      <sheetName val="1525"/>
      <sheetName val="1527- SIST DOSIF CLORO"/>
      <sheetName val="1610-TUB ALC 6&quot;"/>
      <sheetName val="1611-TUB ALC 8"/>
      <sheetName val="1612-CAM CAIDA 6&quot;"/>
      <sheetName val="1615-TUB DRENAJE 65MM"/>
      <sheetName val="1616-CAJA PASO 0,30X0,30"/>
      <sheetName val="1617-TUB DRENAJE 160MM "/>
      <sheetName val="1704-PORTAFLANCHE"/>
      <sheetName val="1705-TUB PEAD 250"/>
      <sheetName val="1705-TUB PEAD 200"/>
      <sheetName val="1706-TUB PEAD 160"/>
      <sheetName val="1707-TUB PEAD 110"/>
      <sheetName val="1708-TUB PEAD 90"/>
      <sheetName val="1709-TEE 250X90"/>
      <sheetName val="1710-TEE 250"/>
      <sheetName val="1711-UNION 250X160"/>
      <sheetName val="1713-VALV COMP 6&quot; "/>
      <sheetName val="1714-CAJAS VALV 0,80X0,80 "/>
      <sheetName val="1715-VALV VENTOSA 2"/>
      <sheetName val="1804-CONC LOSAS"/>
      <sheetName val="1805-CONC ANCLAJES"/>
      <sheetName val="1809-ESTR METAL"/>
      <sheetName val="1810-ESTR pendol"/>
      <sheetName val="1811-CABLE 1-2"/>
      <sheetName val="1812-CABLE3-8 "/>
      <sheetName val="1911-CABLE 5-8"/>
      <sheetName val="2101-EMPRAD"/>
      <sheetName val="2102-ARBOL"/>
      <sheetName val="2201-EQUIPO LAB"/>
      <sheetName val="2301-REDES ELECTRICAS"/>
      <sheetName val="SL-250"/>
      <sheetName val="MURO TOLETE SOGA"/>
      <sheetName val="PANETE 1-3 IMP"/>
      <sheetName val="EVAC A RESIDUALES"/>
      <sheetName val="MANEJO A.R."/>
      <sheetName val="TRAMPA A.G. COCINA"/>
      <sheetName val="LIMPIEZA TUB"/>
      <sheetName val="EXTRAC MAT FILTROS"/>
      <sheetName val="SUM  MAT FILTROS"/>
      <sheetName val="REP TUBERIAS"/>
      <sheetName val="ELEV NIVELES TAPAS"/>
      <sheetName val="SARDINEL"/>
      <sheetName val="BARANDA "/>
      <sheetName val="SUM GRAVA PISO"/>
      <sheetName val="CUNETA "/>
      <sheetName val="DUCHAS"/>
      <sheetName val="LAVAMANOS"/>
      <sheetName val="LAVAPLATOS"/>
      <sheetName val="CISTERNA"/>
      <sheetName val="EXC MEC COMUN"/>
      <sheetName val="TUB 6&quot;PEAD SAN"/>
      <sheetName val="tub 16"/>
      <sheetName val="CARGUE Y TR"/>
      <sheetName val="pozo &lt;2.5 - 1.2"/>
      <sheetName val="RECONS CAJAS ALL"/>
      <sheetName val="ADECUACION ZON VERDE"/>
      <sheetName val="PLACA BASE M3"/>
      <sheetName val="REF MALLA"/>
      <sheetName val="MURO TIZON 25"/>
      <sheetName val="MURO PANDERETA"/>
      <sheetName val="PANETE liso 1-5"/>
      <sheetName val="TAPA POZO M3"/>
      <sheetName val="MARCO Y TAPA POZO"/>
      <sheetName val="TUBO 1 PULG PRES"/>
      <sheetName val="RELL GRAN LIMPIO 1 A 2.5"/>
      <sheetName val="RELL GRAN LIMPIO 0.75"/>
      <sheetName val="GEOTEXTIL 1700"/>
      <sheetName val="SUM TUB 4&quot; PERF"/>
      <sheetName val="SUM TUB 4&quot; SIN PERF"/>
      <sheetName val="CAJAS SECUNDARIAS"/>
      <sheetName val="REF 37000"/>
      <sheetName val="REF 60000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  <sheetData sheetId="33" refreshError="1"/>
      <sheetData sheetId="34">
        <row r="3">
          <cell r="A3" t="str">
            <v>Abrazadera 12 x 6 pulg</v>
          </cell>
        </row>
        <row r="4">
          <cell r="A4" t="str">
            <v>Accesorio T para canaleta plástica</v>
          </cell>
        </row>
        <row r="5">
          <cell r="A5" t="str">
            <v>Accesorios cisterna</v>
          </cell>
        </row>
        <row r="6">
          <cell r="A6" t="str">
            <v>Accesorios conexión dosificador volumetrico</v>
          </cell>
        </row>
        <row r="7">
          <cell r="A7" t="str">
            <v>Accesorios en porcelana y vidrieria</v>
          </cell>
        </row>
        <row r="8">
          <cell r="A8" t="str">
            <v>Accesorios succión y conexión electrobomba 1  HP</v>
          </cell>
        </row>
        <row r="9">
          <cell r="A9" t="str">
            <v>Accesorios succión y conexión electrobomba 1/2 HP</v>
          </cell>
        </row>
        <row r="10">
          <cell r="A10" t="str">
            <v>Accesorios teja</v>
          </cell>
        </row>
        <row r="11">
          <cell r="A11" t="str">
            <v>Aceite hidraulico</v>
          </cell>
        </row>
        <row r="12">
          <cell r="A12" t="str">
            <v>Aceite motor</v>
          </cell>
        </row>
        <row r="13">
          <cell r="A13" t="str">
            <v>Aceite transmision (Valvulina)</v>
          </cell>
        </row>
        <row r="14">
          <cell r="A14" t="str">
            <v>Acero 37000 psi 1/4 pulg.</v>
          </cell>
        </row>
        <row r="15">
          <cell r="A15" t="str">
            <v>Acero 60.000 psi  diametros varios</v>
          </cell>
        </row>
        <row r="16">
          <cell r="A16" t="str">
            <v>Acero 60000 psi 1/2 pulg.</v>
          </cell>
        </row>
        <row r="17">
          <cell r="A17" t="str">
            <v>Acero 60000 psi 3/4 pulg.</v>
          </cell>
        </row>
        <row r="18">
          <cell r="A18" t="str">
            <v>Acero A37  plat. y var. fig.  galvanizado</v>
          </cell>
        </row>
        <row r="19">
          <cell r="A19" t="str">
            <v>Acero ASTM - 36</v>
          </cell>
        </row>
        <row r="20">
          <cell r="A20" t="str">
            <v>Acero ASTM - 500 C</v>
          </cell>
        </row>
        <row r="21">
          <cell r="A21" t="str">
            <v>Acero de refuerzo 37000 Psi</v>
          </cell>
        </row>
        <row r="22">
          <cell r="A22" t="str">
            <v>Acero de refuerzo 60000 Psi</v>
          </cell>
        </row>
        <row r="23">
          <cell r="A23" t="str">
            <v>Acero de refuerzo 60000 Psi  (liso)</v>
          </cell>
        </row>
        <row r="24">
          <cell r="A24" t="str">
            <v>Acero estructural A37 perfiles varios por kg</v>
          </cell>
        </row>
        <row r="25">
          <cell r="A25" t="str">
            <v>Acero SAE 1045 Ø = 2"</v>
          </cell>
        </row>
        <row r="26">
          <cell r="A26" t="str">
            <v>Acetileno</v>
          </cell>
        </row>
        <row r="27">
          <cell r="A27" t="str">
            <v>Acido para pulir</v>
          </cell>
        </row>
        <row r="28">
          <cell r="A28" t="str">
            <v>Acondicionador de Superficie</v>
          </cell>
        </row>
        <row r="29">
          <cell r="A29" t="str">
            <v>Acoples eléctricos</v>
          </cell>
        </row>
        <row r="30">
          <cell r="A30" t="str">
            <v>Acpm</v>
          </cell>
        </row>
        <row r="31">
          <cell r="A31" t="str">
            <v>Adaptador brida - PVC 10"</v>
          </cell>
        </row>
        <row r="32">
          <cell r="A32" t="str">
            <v>Adaptador brida - PVC 12"</v>
          </cell>
        </row>
        <row r="33">
          <cell r="A33" t="str">
            <v>Adaptador brida - PVC 3"</v>
          </cell>
        </row>
        <row r="34">
          <cell r="A34" t="str">
            <v>Adaptador brida - PVC 4"</v>
          </cell>
        </row>
        <row r="35">
          <cell r="A35" t="str">
            <v>Adaptador brida - PVC 6"</v>
          </cell>
        </row>
        <row r="36">
          <cell r="A36" t="str">
            <v>Adaptador brida - PVC 8"</v>
          </cell>
        </row>
        <row r="37">
          <cell r="A37" t="str">
            <v>Adaptador brida universal de 10" R1-R1</v>
          </cell>
        </row>
        <row r="38">
          <cell r="A38" t="str">
            <v>Adaptador brida universal de 12" R1-R1</v>
          </cell>
        </row>
        <row r="39">
          <cell r="A39" t="str">
            <v>Adaptador brida universal de 2"</v>
          </cell>
        </row>
        <row r="40">
          <cell r="A40" t="str">
            <v>Adaptador brida universal de 3"</v>
          </cell>
        </row>
        <row r="41">
          <cell r="A41" t="str">
            <v>Adaptador brida universal de 4"</v>
          </cell>
        </row>
        <row r="42">
          <cell r="A42" t="str">
            <v>Adaptador brida universal de 6" R1-R1</v>
          </cell>
        </row>
        <row r="43">
          <cell r="A43" t="str">
            <v>Adaptador brida universal de 6" R1-R2</v>
          </cell>
        </row>
        <row r="44">
          <cell r="A44" t="str">
            <v>Adaptador brida universal de 8" R1-R1</v>
          </cell>
        </row>
        <row r="45">
          <cell r="A45" t="str">
            <v>Adaptador brida universal de 8" R1-R2</v>
          </cell>
        </row>
        <row r="46">
          <cell r="A46" t="str">
            <v>Adaptador caja conduit 1/2 "</v>
          </cell>
        </row>
        <row r="47">
          <cell r="A47" t="str">
            <v>Adaptador Hembra PF+UAD  1/2 "</v>
          </cell>
        </row>
        <row r="48">
          <cell r="A48" t="str">
            <v>Adaptador hembra presión  PVC 1</v>
          </cell>
        </row>
        <row r="49">
          <cell r="A49" t="str">
            <v>Adaptador hembra presión  PVC 1 1/2</v>
          </cell>
        </row>
        <row r="50">
          <cell r="A50" t="str">
            <v>Adaptador hembra presión  PVC 1 1/4</v>
          </cell>
        </row>
        <row r="51">
          <cell r="A51" t="str">
            <v>Adaptador hembra presión  PVC 1/2</v>
          </cell>
        </row>
        <row r="52">
          <cell r="A52" t="str">
            <v>Adaptador hembra presión  PVC 2</v>
          </cell>
        </row>
        <row r="53">
          <cell r="A53" t="str">
            <v>Adaptador hembra presión  PVC 2 1/2</v>
          </cell>
        </row>
        <row r="54">
          <cell r="A54" t="str">
            <v>Adaptador hembra presión  PVC 3</v>
          </cell>
        </row>
        <row r="55">
          <cell r="A55" t="str">
            <v>Adaptador hembra presión  PVC 3/4</v>
          </cell>
        </row>
        <row r="56">
          <cell r="A56" t="str">
            <v>Adaptador hembra presión  PVC 4</v>
          </cell>
        </row>
        <row r="57">
          <cell r="A57" t="str">
            <v>Adaptador Macho PF+UAD  1/2 "</v>
          </cell>
        </row>
        <row r="58">
          <cell r="A58" t="str">
            <v>Adaptador macho presión  PVC 1</v>
          </cell>
        </row>
        <row r="59">
          <cell r="A59" t="str">
            <v>Adaptador macho presión  PVC 1 1/2</v>
          </cell>
        </row>
        <row r="60">
          <cell r="A60" t="str">
            <v>Adaptador macho presión  PVC 1 1/4</v>
          </cell>
        </row>
        <row r="61">
          <cell r="A61" t="str">
            <v>Adaptador macho presión  PVC 1/2</v>
          </cell>
        </row>
        <row r="62">
          <cell r="A62" t="str">
            <v>Adaptador macho presión  PVC 2</v>
          </cell>
        </row>
        <row r="63">
          <cell r="A63" t="str">
            <v>Adaptador macho presión  PVC 2 1/2</v>
          </cell>
        </row>
        <row r="64">
          <cell r="A64" t="str">
            <v>Adaptador macho presión  PVC 3</v>
          </cell>
        </row>
        <row r="65">
          <cell r="A65" t="str">
            <v>Adaptador macho presión  PVC 3/4</v>
          </cell>
        </row>
        <row r="66">
          <cell r="A66" t="str">
            <v>Adaptador macho presión  PVC 4</v>
          </cell>
        </row>
        <row r="67">
          <cell r="A67" t="str">
            <v>Adaptador terminal conduit  1 1/2``</v>
          </cell>
        </row>
        <row r="68">
          <cell r="A68" t="str">
            <v>Adaptador terminal conduit  1 1/4``</v>
          </cell>
        </row>
        <row r="69">
          <cell r="A69" t="str">
            <v>Adaptador terminal conduit  1``</v>
          </cell>
        </row>
        <row r="70">
          <cell r="A70" t="str">
            <v>Adaptador terminal conduit  3"</v>
          </cell>
        </row>
        <row r="71">
          <cell r="A71" t="str">
            <v>Adaptador terminal conduit 1/2``</v>
          </cell>
        </row>
        <row r="72">
          <cell r="A72" t="str">
            <v>Adaptador terminal conduit 3/4``</v>
          </cell>
        </row>
        <row r="73">
          <cell r="A73" t="str">
            <v>Adaptadores para empalmes ref 5815 - B 3 color neg</v>
          </cell>
        </row>
        <row r="74">
          <cell r="A74" t="str">
            <v>Adaptadores para empalmes ref 5815 - B 5 color neg</v>
          </cell>
        </row>
        <row r="75">
          <cell r="A75" t="str">
            <v>Adercril - Adherente</v>
          </cell>
        </row>
        <row r="76">
          <cell r="A76" t="str">
            <v>Adhesivo Novafort</v>
          </cell>
        </row>
        <row r="77">
          <cell r="A77" t="str">
            <v>Aditivo plastificante acelerante reductor de agua</v>
          </cell>
        </row>
        <row r="78">
          <cell r="A78" t="str">
            <v>Adoquín cuarto 26</v>
          </cell>
        </row>
        <row r="79">
          <cell r="A79" t="str">
            <v>Adoquin en concreto  11 x 8 x 20</v>
          </cell>
        </row>
        <row r="80">
          <cell r="A80" t="str">
            <v>Adoquin en concreto 11 x 6 x 20</v>
          </cell>
        </row>
        <row r="81">
          <cell r="A81" t="str">
            <v>Adoquin gres 10 x 20 x 2.5</v>
          </cell>
        </row>
        <row r="82">
          <cell r="A82" t="str">
            <v>Agitador magnético mr-3001</v>
          </cell>
        </row>
        <row r="83">
          <cell r="A83" t="str">
            <v>Agitadores fibra de vidrio</v>
          </cell>
        </row>
        <row r="84">
          <cell r="A84" t="str">
            <v>Agua de carrotanque</v>
          </cell>
        </row>
        <row r="85">
          <cell r="A85" t="str">
            <v>Agua para obra</v>
          </cell>
        </row>
        <row r="86">
          <cell r="A86" t="str">
            <v>Aire acondicion. Split 18000 btu control filtro</v>
          </cell>
        </row>
        <row r="87">
          <cell r="A87" t="str">
            <v>Aireador extractor-inyector electrico 24"</v>
          </cell>
        </row>
        <row r="88">
          <cell r="A88" t="str">
            <v>AISLADOR DE PIN 15 KV</v>
          </cell>
        </row>
        <row r="89">
          <cell r="A89" t="str">
            <v>Aislante tubería 5/8"</v>
          </cell>
        </row>
        <row r="90">
          <cell r="A90" t="str">
            <v>Alamabre de puas galvanizado 1/2" CAL. 12</v>
          </cell>
        </row>
        <row r="91">
          <cell r="A91" t="str">
            <v>Alambre  THW N 10</v>
          </cell>
        </row>
        <row r="92">
          <cell r="A92" t="str">
            <v>Alambre cobre desnudo  AWG  14</v>
          </cell>
        </row>
        <row r="93">
          <cell r="A93" t="str">
            <v>Alambre cobre desnudo AWG  # 8</v>
          </cell>
        </row>
        <row r="94">
          <cell r="A94" t="str">
            <v>Alambre cobre desnudo THW  # 8 AWG</v>
          </cell>
        </row>
        <row r="95">
          <cell r="A95" t="str">
            <v>Alambre cobre THW  8 AWG THHN/NN</v>
          </cell>
        </row>
        <row r="96">
          <cell r="A96" t="str">
            <v>Alambre cobre THW 10 AWG THHN/NN</v>
          </cell>
        </row>
        <row r="97">
          <cell r="A97" t="str">
            <v>Alambre cobre THW 12 AWG</v>
          </cell>
        </row>
        <row r="98">
          <cell r="A98" t="str">
            <v>Alambre cobre THW 12 AWG THHN/NN</v>
          </cell>
        </row>
        <row r="99">
          <cell r="A99" t="str">
            <v>Alambre cobre THW 14 AWG</v>
          </cell>
        </row>
        <row r="100">
          <cell r="A100" t="str">
            <v>Alambre cobre THW 14 AWG THHN/NN</v>
          </cell>
        </row>
        <row r="101">
          <cell r="A101" t="str">
            <v>Alambre de cobre desnudo  AWG 12</v>
          </cell>
        </row>
        <row r="102">
          <cell r="A102" t="str">
            <v>Alambre de cobre desnudo  No. 10  AWG</v>
          </cell>
        </row>
        <row r="103">
          <cell r="A103" t="str">
            <v>Alambre de cobre THW  10 AWG</v>
          </cell>
        </row>
        <row r="104">
          <cell r="A104" t="str">
            <v>Alambre de cobre THW No. 8</v>
          </cell>
        </row>
        <row r="105">
          <cell r="A105" t="str">
            <v>Alambre de puas galvanizado Cal. 12</v>
          </cell>
        </row>
        <row r="106">
          <cell r="A106" t="str">
            <v>Alambre Galvanizado No. 12</v>
          </cell>
        </row>
        <row r="107">
          <cell r="A107" t="str">
            <v>Alambre Galvanizado No. 8</v>
          </cell>
        </row>
        <row r="108">
          <cell r="A108" t="str">
            <v>Alambre Galvanizado No. 8</v>
          </cell>
        </row>
        <row r="109">
          <cell r="A109" t="str">
            <v>Alambre Negro  No 18</v>
          </cell>
        </row>
        <row r="110">
          <cell r="A110" t="str">
            <v>Alambre Negro  No 18</v>
          </cell>
        </row>
        <row r="111">
          <cell r="A111" t="str">
            <v>Alambre telefónico 2 x 22 trenzado</v>
          </cell>
        </row>
        <row r="112">
          <cell r="A112" t="str">
            <v>Alambre telefónico N 22 estaño</v>
          </cell>
        </row>
        <row r="113">
          <cell r="A113" t="str">
            <v>Alambre THW  N  16</v>
          </cell>
        </row>
        <row r="114">
          <cell r="A114" t="str">
            <v>Alambre THW  N 12</v>
          </cell>
        </row>
        <row r="115">
          <cell r="A115" t="str">
            <v>Alambre THW  N 14</v>
          </cell>
        </row>
        <row r="116">
          <cell r="A116" t="str">
            <v>Alambre THW  N 18</v>
          </cell>
        </row>
        <row r="117">
          <cell r="A117" t="str">
            <v>Alambre THW Nº 6  AWG</v>
          </cell>
        </row>
        <row r="118">
          <cell r="A118" t="str">
            <v>Alambre THW Nº 8  AWG</v>
          </cell>
        </row>
        <row r="119">
          <cell r="A119" t="str">
            <v xml:space="preserve">Alcohol industrial </v>
          </cell>
        </row>
        <row r="120">
          <cell r="A120" t="str">
            <v>Alumol, recubrimiento de aluminio</v>
          </cell>
        </row>
        <row r="121">
          <cell r="A121" t="str">
            <v>Amarre para teja asbesto cemento o plástica</v>
          </cell>
        </row>
        <row r="122">
          <cell r="A122" t="str">
            <v>Amarre plástico  colring 4.6  MM</v>
          </cell>
        </row>
        <row r="123">
          <cell r="A123" t="str">
            <v>Amarre plástico para Cable trenzado</v>
          </cell>
        </row>
        <row r="124">
          <cell r="A124" t="str">
            <v>Amortiguador metalico de 0.38 m (0.06 x 0.13)</v>
          </cell>
        </row>
        <row r="125">
          <cell r="A125" t="str">
            <v>Amortiguador para ACSR Nº 2</v>
          </cell>
        </row>
        <row r="126">
          <cell r="A126" t="str">
            <v>Analisis físico-químico</v>
          </cell>
        </row>
        <row r="127">
          <cell r="A127" t="str">
            <v>Anclaje autoperforante 1/2"</v>
          </cell>
        </row>
        <row r="128">
          <cell r="A128" t="str">
            <v>Anclaje chazo expansivo 1/2" x 2"</v>
          </cell>
        </row>
        <row r="129">
          <cell r="A129" t="str">
            <v>Anclaje y fijaciones Columnas de izaje</v>
          </cell>
        </row>
        <row r="130">
          <cell r="A130" t="str">
            <v>Angulo  o perfil  1" x 1" x  1/8"</v>
          </cell>
        </row>
        <row r="131">
          <cell r="A131" t="str">
            <v>Angulo cal 26 24 x 1"  2.44</v>
          </cell>
        </row>
        <row r="132">
          <cell r="A132" t="str">
            <v>Angulo cielo falso aluminio</v>
          </cell>
        </row>
        <row r="133">
          <cell r="A133" t="str">
            <v>Angulo o perfil   4" x 4 " x 3/8"</v>
          </cell>
        </row>
        <row r="134">
          <cell r="A134" t="str">
            <v>Angulo o perfil  1 1/4`` x 1 1/4`` x 1/8``</v>
          </cell>
        </row>
        <row r="135">
          <cell r="A135" t="str">
            <v>Angulo o perfil  1" x 1" x 3/16"</v>
          </cell>
        </row>
        <row r="136">
          <cell r="A136" t="str">
            <v>Angulo o perfil  2 1/2" x 2 1/2" x 3/16"</v>
          </cell>
        </row>
        <row r="137">
          <cell r="A137" t="str">
            <v>Angulo o perfil  2" x 2" x 1/4"</v>
          </cell>
        </row>
        <row r="138">
          <cell r="A138" t="str">
            <v>Angulo o perfil  2" x 2" x 1/4" galvanizado</v>
          </cell>
        </row>
        <row r="139">
          <cell r="A139" t="str">
            <v>Angulo o perfil  2" x 2" x 1/8"</v>
          </cell>
        </row>
        <row r="140">
          <cell r="A140" t="str">
            <v>Angulo o perfil  3" x 3" x 1/4"</v>
          </cell>
        </row>
        <row r="141">
          <cell r="A141" t="str">
            <v>Angulo o perfil  3" x 3" x 5/16"</v>
          </cell>
        </row>
        <row r="142">
          <cell r="A142" t="str">
            <v>Angulo o perfil  3/4" x 3/4" x 1/8"</v>
          </cell>
        </row>
        <row r="143">
          <cell r="A143" t="str">
            <v>Angulo o perfil  5" x 5" x 3/8"</v>
          </cell>
        </row>
        <row r="144">
          <cell r="A144" t="str">
            <v>Angulo o perfil 1 1/2" x  1 1/2" x 1/8"</v>
          </cell>
        </row>
        <row r="145">
          <cell r="A145" t="str">
            <v>Angulo o perfil 1 1/2" x  1 1/2" x 3/16"</v>
          </cell>
        </row>
        <row r="146">
          <cell r="A146" t="str">
            <v>Angulo o perfil 1 1/2" x 1 1/2" x 1/4"</v>
          </cell>
        </row>
        <row r="147">
          <cell r="A147" t="str">
            <v>Angulo o perfil 2" x 2 "x 3/16"</v>
          </cell>
        </row>
        <row r="148">
          <cell r="A148" t="str">
            <v>ANTENA EXTERNA TV 10 ELEMENTOS</v>
          </cell>
        </row>
        <row r="149">
          <cell r="A149" t="str">
            <v>Anticorrosivo Epóxico</v>
          </cell>
        </row>
        <row r="150">
          <cell r="A150" t="str">
            <v>Anticorrosivo rojo claro</v>
          </cell>
        </row>
        <row r="151">
          <cell r="A151" t="str">
            <v>Antracita densidad 0,80 a 0,90</v>
          </cell>
        </row>
        <row r="152">
          <cell r="A152" t="str">
            <v>Apoyo cercha tipo con pasador SAE 1045 1 1/4"</v>
          </cell>
        </row>
        <row r="153">
          <cell r="A153" t="str">
            <v>Arandela 5/8 x2``x2``</v>
          </cell>
        </row>
        <row r="154">
          <cell r="A154" t="str">
            <v>Arandela cuadrada de 4`` x 4`` x 1/4``</v>
          </cell>
        </row>
        <row r="155">
          <cell r="A155" t="str">
            <v>Arandela de presión de 1/2"</v>
          </cell>
        </row>
        <row r="156">
          <cell r="A156" t="str">
            <v>Arandela de presión de 5/8``</v>
          </cell>
        </row>
        <row r="157">
          <cell r="A157" t="str">
            <v>Arandela de presion de Ø = 1/2"</v>
          </cell>
        </row>
        <row r="158">
          <cell r="A158" t="str">
            <v>Arandela de presion de Ø=5/8"</v>
          </cell>
        </row>
        <row r="159">
          <cell r="A159" t="str">
            <v>Arandela galvanizada  de 1/2"</v>
          </cell>
        </row>
        <row r="160">
          <cell r="A160" t="str">
            <v>Arandela Ø=2"</v>
          </cell>
        </row>
        <row r="161">
          <cell r="A161" t="str">
            <v>Arandela redonda de 1/2``</v>
          </cell>
        </row>
        <row r="162">
          <cell r="A162" t="str">
            <v>Arandela redonda de 5/8``</v>
          </cell>
        </row>
        <row r="163">
          <cell r="A163" t="str">
            <v>Arandela redonda de Ø 1/2"</v>
          </cell>
        </row>
        <row r="164">
          <cell r="A164" t="str">
            <v>Arandela redonda de Ø 5/8"</v>
          </cell>
        </row>
        <row r="165">
          <cell r="A165" t="str">
            <v>Arbol ornamental  h=1,50 (pino, pomarroso)</v>
          </cell>
        </row>
        <row r="166">
          <cell r="A166" t="str">
            <v>Arbol ornamental  h=1,50 nativos</v>
          </cell>
        </row>
        <row r="167">
          <cell r="A167" t="str">
            <v>Archivador 2 x 1 (2 caj. gav. carpetas)</v>
          </cell>
        </row>
        <row r="168">
          <cell r="A168" t="str">
            <v>Archivador 2 x 2 (2 caj. gav. carpetas Historia)</v>
          </cell>
        </row>
        <row r="169">
          <cell r="A169" t="str">
            <v>Archivador rodante doble consulta</v>
          </cell>
        </row>
        <row r="170">
          <cell r="A170" t="str">
            <v>Archivador sencillo una consulta fijo enchape late</v>
          </cell>
        </row>
        <row r="171">
          <cell r="A171" t="str">
            <v>arcilla</v>
          </cell>
        </row>
        <row r="172">
          <cell r="A172" t="str">
            <v>Arena de cuarzo 20-40</v>
          </cell>
        </row>
        <row r="173">
          <cell r="A173" t="str">
            <v>Arena de cuarzo tipo torpedo 50-60</v>
          </cell>
        </row>
        <row r="174">
          <cell r="A174" t="str">
            <v>Arena de rio (sucia)</v>
          </cell>
        </row>
        <row r="175">
          <cell r="A175" t="str">
            <v>Arena de trituracion (en planta)</v>
          </cell>
        </row>
        <row r="176">
          <cell r="A176" t="str">
            <v>Arena fina especial</v>
          </cell>
        </row>
        <row r="177">
          <cell r="A177" t="str">
            <v>Arena lavada de rio</v>
          </cell>
        </row>
        <row r="178">
          <cell r="A178" t="str">
            <v>Arena para San Blasting (G12 - 60)</v>
          </cell>
        </row>
        <row r="179">
          <cell r="A179" t="str">
            <v>ARMARIO PARA 12 MEDIDORES</v>
          </cell>
        </row>
        <row r="180">
          <cell r="A180" t="str">
            <v>ARMARIO PARA 21 MEDIDORES</v>
          </cell>
        </row>
        <row r="181">
          <cell r="A181" t="str">
            <v>ARO Y TAPA POZOS INSP. EN HF TIPO L.</v>
          </cell>
        </row>
        <row r="182">
          <cell r="A182" t="str">
            <v>Asfalto  tipo 190/220 200 KG</v>
          </cell>
        </row>
        <row r="183">
          <cell r="A183" t="str">
            <v>Bafles en PRFV de 0.80 x 0.90</v>
          </cell>
        </row>
        <row r="184">
          <cell r="A184" t="str">
            <v>Bajante amazonas blanca</v>
          </cell>
        </row>
        <row r="185">
          <cell r="A185" t="str">
            <v>BAJANTE REF.035103 BLANCO</v>
          </cell>
        </row>
        <row r="186">
          <cell r="A186" t="str">
            <v>Bala fluorescente  D= 17.5 CM</v>
          </cell>
        </row>
        <row r="187">
          <cell r="A187" t="str">
            <v>Bala incadescente 100 W</v>
          </cell>
        </row>
        <row r="188">
          <cell r="A188" t="str">
            <v>Bala incadescente 150 W</v>
          </cell>
        </row>
        <row r="189">
          <cell r="A189" t="str">
            <v>Balanza  digital 158 kg</v>
          </cell>
        </row>
        <row r="190">
          <cell r="A190" t="str">
            <v>Balanza analitica y de presicion serie 320 xt</v>
          </cell>
        </row>
        <row r="191">
          <cell r="A191" t="str">
            <v>Balanza industrial - báscula 400 kg</v>
          </cell>
        </row>
        <row r="192">
          <cell r="A192" t="str">
            <v>Baldosa de granito o grano de marmol 33x33</v>
          </cell>
        </row>
        <row r="193">
          <cell r="A193" t="str">
            <v>Baldosa granitex ext. Mediterráneo</v>
          </cell>
        </row>
        <row r="194">
          <cell r="A194" t="str">
            <v>Baldosa lisa piso L1 de 33x33</v>
          </cell>
        </row>
        <row r="195">
          <cell r="A195" t="str">
            <v>Banca en concreto modular tipo IDU  M-40</v>
          </cell>
        </row>
        <row r="196">
          <cell r="A196" t="str">
            <v>Banca en concreto tipo IDU  M-30 con espladar</v>
          </cell>
        </row>
        <row r="197">
          <cell r="A197" t="str">
            <v>Banca en concreto tipo IDU  M-31 sin espladar</v>
          </cell>
        </row>
        <row r="198">
          <cell r="A198" t="str">
            <v>Banca en madera tipo IDU  M-50</v>
          </cell>
        </row>
        <row r="199">
          <cell r="A199" t="str">
            <v>Banda de neopreno a= 0.15 m</v>
          </cell>
        </row>
        <row r="200">
          <cell r="A200" t="str">
            <v>Bandeja  Rack C/16 toma ele</v>
          </cell>
        </row>
        <row r="201">
          <cell r="A201" t="str">
            <v>Bandeja portacable escalera 30X8</v>
          </cell>
        </row>
        <row r="202">
          <cell r="A202" t="str">
            <v>Baranda  aluminio anodizado</v>
          </cell>
        </row>
        <row r="203">
          <cell r="A203" t="str">
            <v>Barniz brillante exterior</v>
          </cell>
        </row>
        <row r="204">
          <cell r="A204" t="str">
            <v>Barniz brillante exterior (muebles)</v>
          </cell>
        </row>
        <row r="205">
          <cell r="A205" t="str">
            <v>Barra cuadrada  9 mm o 3/8"  x 6 mts</v>
          </cell>
        </row>
        <row r="206">
          <cell r="A206" t="str">
            <v>Barra redonda de 1/4" acero inoxidable</v>
          </cell>
        </row>
        <row r="207">
          <cell r="A207" t="str">
            <v>BARRAJE 15 KV. 200 A.  Serie  5820 ref. 5824, Barr</v>
          </cell>
        </row>
        <row r="208">
          <cell r="A208" t="str">
            <v>BARRAJE 15 KV. 600 A.  Serie  5860 ref. 5864, Barr</v>
          </cell>
        </row>
        <row r="209">
          <cell r="A209" t="str">
            <v>Barraje premoldeado B. T. 600 V</v>
          </cell>
        </row>
        <row r="210">
          <cell r="A210" t="str">
            <v>Barrajes de baja tension 175 A. Alumbrado public</v>
          </cell>
        </row>
        <row r="211">
          <cell r="A211" t="str">
            <v>Barrajes de baja tension 500 A. Norma cs 340 col</v>
          </cell>
        </row>
        <row r="212">
          <cell r="A212" t="str">
            <v>BARRERA CICLOR P/CONTINUA  A-130</v>
          </cell>
        </row>
        <row r="213">
          <cell r="A213" t="str">
            <v>Base  metálica para Unidad condensadora</v>
          </cell>
        </row>
        <row r="214">
          <cell r="A214" t="str">
            <v>Base para CPU congante en lámina troquelada</v>
          </cell>
        </row>
        <row r="215">
          <cell r="A215" t="str">
            <v>Base teclado de extensión</v>
          </cell>
        </row>
        <row r="216">
          <cell r="A216" t="str">
            <v>Base Triturada T.max 1 1/2"</v>
          </cell>
        </row>
        <row r="217">
          <cell r="A217" t="str">
            <v>Basurera en M.D.F.</v>
          </cell>
        </row>
        <row r="218">
          <cell r="A218" t="str">
            <v>Batería (Solar) de 120 Amperios 12 V</v>
          </cell>
        </row>
        <row r="219">
          <cell r="A219" t="str">
            <v>Batería (Solar) de 150 Amperios 12 V</v>
          </cell>
        </row>
        <row r="220">
          <cell r="A220" t="str">
            <v>Bayoneta metálica doble de 2 1/2`` X 2 1/2`` X 1/4</v>
          </cell>
        </row>
        <row r="221">
          <cell r="A221" t="str">
            <v>Bayoneta metálica doble de 3`` x 3`` x 1/4`` x 2 m</v>
          </cell>
        </row>
        <row r="222">
          <cell r="A222" t="str">
            <v>Bayoneta metálica sencilla en angulo de 3``x 3``</v>
          </cell>
        </row>
        <row r="223">
          <cell r="A223" t="str">
            <v>Bentonita</v>
          </cell>
        </row>
        <row r="224">
          <cell r="A224" t="str">
            <v>Biotecnologia para arranque</v>
          </cell>
        </row>
        <row r="225">
          <cell r="A225" t="str">
            <v>Bisagra alum.  EXT  3"</v>
          </cell>
        </row>
        <row r="226">
          <cell r="A226" t="str">
            <v>Bisagra alum. exter.  2``</v>
          </cell>
        </row>
        <row r="227">
          <cell r="A227" t="str">
            <v>BISAGRA COMUN 2``</v>
          </cell>
        </row>
        <row r="228">
          <cell r="A228" t="str">
            <v>Bisagra común 3``</v>
          </cell>
        </row>
        <row r="229">
          <cell r="A229" t="str">
            <v>Bisagra redonda 3/8"</v>
          </cell>
        </row>
        <row r="230">
          <cell r="A230" t="str">
            <v>BISAGRA VAIVÉN 90º</v>
          </cell>
        </row>
        <row r="231">
          <cell r="A231" t="str">
            <v>Bloque ciego para colocar en los puestos no ocupad</v>
          </cell>
        </row>
        <row r="232">
          <cell r="A232" t="str">
            <v>Bloque con 4 conectores RJ45, Categoria 5E</v>
          </cell>
        </row>
        <row r="233">
          <cell r="A233" t="str">
            <v>Bloque con 4 conectores RJ45, Categoria 6</v>
          </cell>
        </row>
        <row r="234">
          <cell r="A234" t="str">
            <v>Bloque de cemento 40 x 40 x 6 ocre cuadrática</v>
          </cell>
        </row>
        <row r="235">
          <cell r="A235" t="str">
            <v>Bloque de Concreto 10 x 20 x 40</v>
          </cell>
        </row>
        <row r="236">
          <cell r="A236" t="str">
            <v>Bloque de Concreto 20 x 20 x 40</v>
          </cell>
        </row>
        <row r="237">
          <cell r="A237" t="str">
            <v>Bloque de Concreto C22-85</v>
          </cell>
        </row>
        <row r="238">
          <cell r="A238" t="str">
            <v>Bloque leopold arcilla vitrificada 0,60x0,27x0,25</v>
          </cell>
        </row>
        <row r="239">
          <cell r="A239" t="str">
            <v>Bloque No. 4</v>
          </cell>
        </row>
        <row r="240">
          <cell r="A240" t="str">
            <v>Bloque No. 5</v>
          </cell>
        </row>
        <row r="241">
          <cell r="A241" t="str">
            <v>Bloque telefonico de 8 conectores RJ-45,contacto 3</v>
          </cell>
        </row>
        <row r="242">
          <cell r="A242" t="str">
            <v>Bloque telefonico de 8 conectores RJ-45,contacto 4</v>
          </cell>
        </row>
        <row r="243">
          <cell r="A243" t="str">
            <v>Blower 0.50 hp</v>
          </cell>
        </row>
        <row r="244">
          <cell r="A244" t="str">
            <v>Bocel porcelana remate</v>
          </cell>
        </row>
        <row r="245">
          <cell r="A245" t="str">
            <v>Bocel wing plástico</v>
          </cell>
        </row>
        <row r="246">
          <cell r="A246" t="str">
            <v>Bolsacreto 1101 de 1.20 x 2.40 (1 m3)</v>
          </cell>
        </row>
        <row r="247">
          <cell r="A247" t="str">
            <v>Bolsacreto 1102 de 1.85 x 2.70 (2 m3)</v>
          </cell>
        </row>
        <row r="248">
          <cell r="A248" t="str">
            <v>Bolsacreto 1401 de 1.20 x 2.40 (1 m3)</v>
          </cell>
        </row>
        <row r="249">
          <cell r="A249" t="str">
            <v>Bolsacreto 1402 de 1.85 x 2.70 (2 m3)</v>
          </cell>
        </row>
        <row r="250">
          <cell r="A250" t="str">
            <v>Bomba autocebante 4.5 HP Db SM 230 V</v>
          </cell>
        </row>
        <row r="251">
          <cell r="A251" t="str">
            <v>Bomba autocebante de 2 HP con descarga 3"</v>
          </cell>
        </row>
        <row r="252">
          <cell r="A252" t="str">
            <v>Bomba de vacio me2 vaccumbrand</v>
          </cell>
        </row>
        <row r="253">
          <cell r="A253" t="str">
            <v>Bomba reforzadora tipo jet 0.5hp</v>
          </cell>
        </row>
        <row r="254">
          <cell r="A254" t="str">
            <v>Bomba sumergible 2x2.5 Hp Motor elect 7,5 Hp 220 v</v>
          </cell>
        </row>
        <row r="255">
          <cell r="A255" t="str">
            <v>Bombillo de 100 w/220v</v>
          </cell>
        </row>
        <row r="256">
          <cell r="A256" t="str">
            <v>Bombillo de 1000W/220v  tubular clara</v>
          </cell>
        </row>
        <row r="257">
          <cell r="A257" t="str">
            <v>Bombillo de 1000w/220v OV CLARA.</v>
          </cell>
        </row>
        <row r="258">
          <cell r="A258" t="str">
            <v>Bombillo de 125W/220V de mercurio</v>
          </cell>
        </row>
        <row r="259">
          <cell r="A259" t="str">
            <v>Bombillo de 150W/220v en sodio tubular clara</v>
          </cell>
        </row>
        <row r="260">
          <cell r="A260" t="str">
            <v>Bombillo de 175w/220v OV FOSF.</v>
          </cell>
        </row>
        <row r="261">
          <cell r="A261" t="str">
            <v>Bombillo de 250W/220v  tubular clara</v>
          </cell>
        </row>
        <row r="262">
          <cell r="A262" t="str">
            <v>Bombillo de 250w/220v OV CLARA</v>
          </cell>
        </row>
        <row r="263">
          <cell r="A263" t="str">
            <v>Bombillo de 250w/220v OV FOSF.</v>
          </cell>
        </row>
        <row r="264">
          <cell r="A264" t="str">
            <v>Bombillo de 400W/220v  tubular clara</v>
          </cell>
        </row>
        <row r="265">
          <cell r="A265" t="str">
            <v>Bombillo de 400w/220v OV CLARA.</v>
          </cell>
        </row>
        <row r="266">
          <cell r="A266" t="str">
            <v>Bombillo de 400w/220v OV FOSF.</v>
          </cell>
        </row>
        <row r="267">
          <cell r="A267" t="str">
            <v>Bombillo de sodio de 70 W tubolar clara</v>
          </cell>
        </row>
        <row r="268">
          <cell r="A268" t="str">
            <v>Boquilla manguera 1" con regulador de presión</v>
          </cell>
        </row>
        <row r="269">
          <cell r="A269" t="str">
            <v>Boquillas  juego 1"</v>
          </cell>
        </row>
        <row r="270">
          <cell r="A270" t="str">
            <v>Boquillas  juego pvc 1/2"</v>
          </cell>
        </row>
        <row r="271">
          <cell r="A271" t="str">
            <v>Boquillas juego  pvc 1 1/2"</v>
          </cell>
        </row>
        <row r="272">
          <cell r="A272" t="str">
            <v>Bordillo prefabricado  A-80</v>
          </cell>
        </row>
        <row r="273">
          <cell r="A273" t="str">
            <v>Boton timbre</v>
          </cell>
        </row>
        <row r="274">
          <cell r="A274" t="str">
            <v>Brazo metálico luminaria de 1  mts.</v>
          </cell>
        </row>
        <row r="275">
          <cell r="A275" t="str">
            <v>Brazo metálico luminaria de 1.5 mts.</v>
          </cell>
        </row>
        <row r="276">
          <cell r="A276" t="str">
            <v>Brazo metalico para poste metalicode 8 a 12 m</v>
          </cell>
        </row>
        <row r="277">
          <cell r="A277" t="str">
            <v>Brazo portapúas 2"</v>
          </cell>
        </row>
        <row r="278">
          <cell r="A278" t="str">
            <v>BREAKER 2000 BIPOLAR HQP 30A</v>
          </cell>
        </row>
        <row r="279">
          <cell r="A279" t="str">
            <v>BREAKER 2000 TRIPOLAR HQP 50A</v>
          </cell>
        </row>
        <row r="280">
          <cell r="A280" t="str">
            <v>Breaker termomag. 3x20 Amp caja mold ICC 20 Ka Tot</v>
          </cell>
        </row>
        <row r="281">
          <cell r="A281" t="str">
            <v>Breaker termomag. 3x380 Amp caja mold ICC 20 Ka To</v>
          </cell>
        </row>
        <row r="282">
          <cell r="A282" t="str">
            <v>Breaker termomag. 3x60 Amp caja mold ICC 20 Ka Tot</v>
          </cell>
        </row>
        <row r="283">
          <cell r="A283" t="str">
            <v>Breaker termomag. 3x600 Amp caja mold ICC 20 Ka To</v>
          </cell>
        </row>
        <row r="284">
          <cell r="A284" t="str">
            <v>Breaker termomag. 3x70 Amp caja mold ICC 20 Ka Tot</v>
          </cell>
        </row>
        <row r="285">
          <cell r="A285" t="str">
            <v>BRIDA ACERO AL CARBON 12"</v>
          </cell>
        </row>
        <row r="286">
          <cell r="A286" t="str">
            <v>BRIDA ACERO AL CARBON 12``</v>
          </cell>
        </row>
        <row r="287">
          <cell r="A287" t="str">
            <v>BRIDA ACERO AL CARBON 6"</v>
          </cell>
        </row>
        <row r="288">
          <cell r="A288" t="str">
            <v>Brida ciega ac  4 pulg. act</v>
          </cell>
        </row>
        <row r="289">
          <cell r="A289" t="str">
            <v>Brida para termoensamblar 110mm PE100 PEAD</v>
          </cell>
        </row>
        <row r="290">
          <cell r="A290" t="str">
            <v>Brida para termoensamblar 160mm PE100 PEAD</v>
          </cell>
        </row>
        <row r="291">
          <cell r="A291" t="str">
            <v>Brida para termoensamblar 200mm PE100 PEAD</v>
          </cell>
        </row>
        <row r="292">
          <cell r="A292" t="str">
            <v>Brida para termoensamblar 250mm PE100 PEAD</v>
          </cell>
        </row>
        <row r="293">
          <cell r="A293" t="str">
            <v>Brida para termoensamblar 315mm PE100 PEAD</v>
          </cell>
        </row>
        <row r="294">
          <cell r="A294" t="str">
            <v>Brida para termoensamblar 355mm PE100 PEAD</v>
          </cell>
        </row>
        <row r="295">
          <cell r="A295" t="str">
            <v>Brida para termoensamblar 63 mm PE100 PEAD</v>
          </cell>
        </row>
        <row r="296">
          <cell r="A296" t="str">
            <v>Brida para termoensamblar 75mm PE100 PEAD</v>
          </cell>
        </row>
        <row r="297">
          <cell r="A297" t="str">
            <v>Brida para termoensamblar 90mm PE100 PEAD</v>
          </cell>
        </row>
        <row r="298">
          <cell r="A298" t="str">
            <v>Brida pasamuro 10"</v>
          </cell>
        </row>
        <row r="299">
          <cell r="A299" t="str">
            <v>Brida pasamuro 12"</v>
          </cell>
        </row>
        <row r="300">
          <cell r="A300" t="str">
            <v>Brida pasamuro 18"</v>
          </cell>
        </row>
        <row r="301">
          <cell r="A301" t="str">
            <v>Brida pasamuro 4"</v>
          </cell>
        </row>
        <row r="302">
          <cell r="A302" t="str">
            <v>Brida pasamuro 6"</v>
          </cell>
        </row>
        <row r="303">
          <cell r="A303" t="str">
            <v>Brida pasamuro 8"</v>
          </cell>
        </row>
        <row r="304">
          <cell r="A304" t="str">
            <v>Brida PVC Ø=2"</v>
          </cell>
        </row>
        <row r="305">
          <cell r="A305" t="str">
            <v>Brida PVC Ø=3"</v>
          </cell>
        </row>
        <row r="306">
          <cell r="A306" t="str">
            <v>Brida PVC Ø=6"</v>
          </cell>
        </row>
        <row r="307">
          <cell r="A307" t="str">
            <v>Brida Slip On Ø=10" en A.C. 150 Psi</v>
          </cell>
        </row>
        <row r="308">
          <cell r="A308" t="str">
            <v>Brida Slip On Ø=12" en A.C. 150 Psi</v>
          </cell>
        </row>
        <row r="309">
          <cell r="A309" t="str">
            <v>Brida Slip On Ø=16" en A.C. 150 Psi</v>
          </cell>
        </row>
        <row r="310">
          <cell r="A310" t="str">
            <v>Brida Slip On Ø=18" en A.C. 150 Psi</v>
          </cell>
        </row>
        <row r="311">
          <cell r="A311" t="str">
            <v>Brida Slip On Ø=24" en A.C. 150 Psi</v>
          </cell>
        </row>
        <row r="312">
          <cell r="A312" t="str">
            <v>Brida Slip On Ø=3" en A.C. 150 Psi</v>
          </cell>
        </row>
        <row r="313">
          <cell r="A313" t="str">
            <v>Brida Slip On Ø=4" en A.C. 150 Psi</v>
          </cell>
        </row>
        <row r="314">
          <cell r="A314" t="str">
            <v>Brida Slip On Ø=6" en A.C. 150 Psi</v>
          </cell>
        </row>
        <row r="315">
          <cell r="A315" t="str">
            <v>Brida Slip On Ø=8" en A.C. 150 Psi</v>
          </cell>
        </row>
        <row r="316">
          <cell r="A316" t="str">
            <v>Broca tugsteno Ø 8 ½ ``</v>
          </cell>
        </row>
        <row r="317">
          <cell r="A317" t="str">
            <v>Broca tungsteno 3/4" x 6"</v>
          </cell>
        </row>
        <row r="318">
          <cell r="A318" t="str">
            <v>Brocha de Cerda 4"</v>
          </cell>
        </row>
        <row r="319">
          <cell r="A319" t="str">
            <v>Buje roscado presión  PVC 1 x 1/2</v>
          </cell>
        </row>
        <row r="320">
          <cell r="A320" t="str">
            <v>Buje roscado presión  PVC 1 x 3/4</v>
          </cell>
        </row>
        <row r="321">
          <cell r="A321" t="str">
            <v>Buje roscado presión  PVC 1.1/2 x 1</v>
          </cell>
        </row>
        <row r="322">
          <cell r="A322" t="str">
            <v>Buje roscado presión  PVC 1.1/2 x 1.1/4</v>
          </cell>
        </row>
        <row r="323">
          <cell r="A323" t="str">
            <v>Buje roscado presión  PVC 1.1/2 x 1/2</v>
          </cell>
        </row>
        <row r="324">
          <cell r="A324" t="str">
            <v>Buje roscado presión  PVC 1.1/2 x 3/4</v>
          </cell>
        </row>
        <row r="325">
          <cell r="A325" t="str">
            <v>Buje roscado presión  PVC 1.1/4 x 1</v>
          </cell>
        </row>
        <row r="326">
          <cell r="A326" t="str">
            <v>Buje roscado presión  PVC 1.1/4 x 1/2</v>
          </cell>
        </row>
        <row r="327">
          <cell r="A327" t="str">
            <v>Buje roscado presión  PVC 1.1/4 x 3/4</v>
          </cell>
        </row>
        <row r="328">
          <cell r="A328" t="str">
            <v>Buje roscado presión  PVC 1/2 x 1/4</v>
          </cell>
        </row>
        <row r="329">
          <cell r="A329" t="str">
            <v>Buje roscado presión  PVC 1/2 x 3/8</v>
          </cell>
        </row>
        <row r="330">
          <cell r="A330" t="str">
            <v>Buje roscado presion  PVC 2 x 1</v>
          </cell>
        </row>
        <row r="331">
          <cell r="A331" t="str">
            <v>Buje roscado presion  PVC 2 x 1.1/2</v>
          </cell>
        </row>
        <row r="332">
          <cell r="A332" t="str">
            <v>Buje roscado presion  PVC 2 x 1.1/4</v>
          </cell>
        </row>
        <row r="333">
          <cell r="A333" t="str">
            <v>Buje roscado presion  PVC 2 x 1/2</v>
          </cell>
        </row>
        <row r="334">
          <cell r="A334" t="str">
            <v>Buje roscado presion  PVC 2 x 3/4</v>
          </cell>
        </row>
        <row r="335">
          <cell r="A335" t="str">
            <v>Buje roscado presion  PVC 2.1/2 x 1.1/2</v>
          </cell>
        </row>
        <row r="336">
          <cell r="A336" t="str">
            <v>Buje roscado presion  PVC 2.1/2 x 2</v>
          </cell>
        </row>
        <row r="337">
          <cell r="A337" t="str">
            <v>Buje roscado presion  PVC 3 x 2</v>
          </cell>
        </row>
        <row r="338">
          <cell r="A338" t="str">
            <v>Buje roscado presion  PVC 3 x 2.1/2</v>
          </cell>
        </row>
        <row r="339">
          <cell r="A339" t="str">
            <v>Buje roscado presion  PVC 3/4 x 1/2</v>
          </cell>
        </row>
        <row r="340">
          <cell r="A340" t="str">
            <v>Buje roscado presion  PVC 4 x 2</v>
          </cell>
        </row>
        <row r="341">
          <cell r="A341" t="str">
            <v>Buje roscado presion  PVC 4 x 2.1/2</v>
          </cell>
        </row>
        <row r="342">
          <cell r="A342" t="str">
            <v>Buje roscado presion  PVC 4 x 3</v>
          </cell>
        </row>
        <row r="343">
          <cell r="A343" t="str">
            <v>Buje soldado presion  PVC 1 x 1/2</v>
          </cell>
        </row>
        <row r="344">
          <cell r="A344" t="str">
            <v>Buje soldado presion  PVC 1 x 3/4</v>
          </cell>
        </row>
        <row r="345">
          <cell r="A345" t="str">
            <v>Buje soldado presion  PVC 1.1/2 x 1</v>
          </cell>
        </row>
        <row r="346">
          <cell r="A346" t="str">
            <v>Buje soldado presion  PVC 1.1/2 x 1.1/4</v>
          </cell>
        </row>
        <row r="347">
          <cell r="A347" t="str">
            <v>Buje soldado presion  PVC 1.1/2 x 1/2</v>
          </cell>
        </row>
        <row r="348">
          <cell r="A348" t="str">
            <v>Buje soldado presion  PVC 1.1/2 x 3/4</v>
          </cell>
        </row>
        <row r="349">
          <cell r="A349" t="str">
            <v>Buje soldado presion  PVC 1.1/4 x 1</v>
          </cell>
        </row>
        <row r="350">
          <cell r="A350" t="str">
            <v>Buje soldado presion  PVC 1.1/4 x 1/2</v>
          </cell>
        </row>
        <row r="351">
          <cell r="A351" t="str">
            <v>Buje soldado presion  PVC 1.1/4 x 3/4</v>
          </cell>
        </row>
        <row r="352">
          <cell r="A352" t="str">
            <v>Buje soldado presion  PVC 2 x 1</v>
          </cell>
        </row>
        <row r="353">
          <cell r="A353" t="str">
            <v>Buje soldado presion  PVC 2 x 1.1/2</v>
          </cell>
        </row>
        <row r="354">
          <cell r="A354" t="str">
            <v>Buje soldado presion  PVC 2 x 1.1/4</v>
          </cell>
        </row>
        <row r="355">
          <cell r="A355" t="str">
            <v>Buje soldado presion  PVC 2 x 1/2</v>
          </cell>
        </row>
        <row r="356">
          <cell r="A356" t="str">
            <v>Buje soldado presion  PVC 2 x 3/4</v>
          </cell>
        </row>
        <row r="357">
          <cell r="A357" t="str">
            <v>Buje soldado presion  PVC 2.1/2 x 1.1/2</v>
          </cell>
        </row>
        <row r="358">
          <cell r="A358" t="str">
            <v>Buje soldado presion  PVC 2.1/2 x 2</v>
          </cell>
        </row>
        <row r="359">
          <cell r="A359" t="str">
            <v>Buje soldado presion  PVC 3 x 2</v>
          </cell>
        </row>
        <row r="360">
          <cell r="A360" t="str">
            <v>Buje soldado presion  PVC 3 x 2.1/2</v>
          </cell>
        </row>
        <row r="361">
          <cell r="A361" t="str">
            <v>Buje soldado presion  PVC 3/4 x 1/2</v>
          </cell>
        </row>
        <row r="362">
          <cell r="A362" t="str">
            <v>Buje soldado presion  PVC 4 x 2</v>
          </cell>
        </row>
        <row r="363">
          <cell r="A363" t="str">
            <v>Buje soldado presion  PVC 4 x 2.1/2</v>
          </cell>
        </row>
        <row r="364">
          <cell r="A364" t="str">
            <v>Buje soldado presion  PVC 4 x 3</v>
          </cell>
        </row>
        <row r="365">
          <cell r="A365" t="str">
            <v>Bulto de Favigel. Suelo artificial</v>
          </cell>
        </row>
        <row r="366">
          <cell r="A366" t="str">
            <v>Caballete fijo teja ondulada asbesto 15, 20, 25</v>
          </cell>
        </row>
        <row r="367">
          <cell r="A367" t="str">
            <v>Caballete galvanizado universal cal. 28</v>
          </cell>
        </row>
        <row r="368">
          <cell r="A368" t="str">
            <v>Caballete termoacústico</v>
          </cell>
        </row>
        <row r="369">
          <cell r="A369" t="str">
            <v>Caballete termoacústico onduratex</v>
          </cell>
        </row>
        <row r="370">
          <cell r="A370" t="str">
            <v>Caballete ventilacion teja ondulada asbesto</v>
          </cell>
        </row>
        <row r="371">
          <cell r="A371" t="str">
            <v>Cabeza de pozo</v>
          </cell>
        </row>
        <row r="372">
          <cell r="A372" t="str">
            <v>Cabina sanitaria</v>
          </cell>
        </row>
        <row r="373">
          <cell r="A373" t="str">
            <v>Cable 1070 ips galv 5/8pulg</v>
          </cell>
        </row>
        <row r="374">
          <cell r="A374" t="str">
            <v>Cable ACSR Nº 2</v>
          </cell>
        </row>
        <row r="375">
          <cell r="A375" t="str">
            <v>Cable ACSR Nº 2/0</v>
          </cell>
        </row>
        <row r="376">
          <cell r="A376" t="str">
            <v>Cable ACSR Nº 3/0</v>
          </cell>
        </row>
        <row r="377">
          <cell r="A377" t="str">
            <v>Cable ACSR Nº 4</v>
          </cell>
        </row>
        <row r="378">
          <cell r="A378" t="str">
            <v>Cable ACSR Nº 4/0</v>
          </cell>
        </row>
        <row r="379">
          <cell r="A379" t="str">
            <v>Cable al. aisl. pvc 1/0 awg</v>
          </cell>
        </row>
        <row r="380">
          <cell r="A380" t="str">
            <v>Cable al. aisl. pvc 4/0 awg</v>
          </cell>
        </row>
        <row r="381">
          <cell r="A381" t="str">
            <v>Cable al. desnudo .AM  2/0</v>
          </cell>
        </row>
        <row r="382">
          <cell r="A382" t="str">
            <v>Cable alma de acero (guaya)  1``</v>
          </cell>
        </row>
        <row r="383">
          <cell r="A383" t="str">
            <v>Cable alma de acero (guaya)  5/8``</v>
          </cell>
        </row>
        <row r="384">
          <cell r="A384" t="str">
            <v>Cable alma de acero (guaya)  7/8`` 6x26</v>
          </cell>
        </row>
        <row r="385">
          <cell r="A385" t="str">
            <v>CABLE ALUMINIO AISLADO PVC 1/0 AWG</v>
          </cell>
        </row>
        <row r="386">
          <cell r="A386" t="str">
            <v>CABLE ALUMINIO AISLADO PVC 2/0 AWG</v>
          </cell>
        </row>
        <row r="387">
          <cell r="A387" t="str">
            <v>CABLE ALUMINIO DESNUDO.AM  2/0</v>
          </cell>
        </row>
        <row r="388">
          <cell r="A388" t="str">
            <v>CABLE BLINDADO RG-59U TV</v>
          </cell>
        </row>
        <row r="389">
          <cell r="A389" t="str">
            <v>Cable coaxial RG-6</v>
          </cell>
        </row>
        <row r="390">
          <cell r="A390" t="str">
            <v>Cable coaxial RG-75</v>
          </cell>
        </row>
        <row r="391">
          <cell r="A391" t="str">
            <v>Cable cobre  XLPE-15 KV 1/0 AWG</v>
          </cell>
        </row>
        <row r="392">
          <cell r="A392" t="str">
            <v>CABLE COBRE THW     6 AWG</v>
          </cell>
        </row>
        <row r="393">
          <cell r="A393" t="str">
            <v>Cable de acero extrareforzado de 1/4``</v>
          </cell>
        </row>
        <row r="394">
          <cell r="A394" t="str">
            <v>Cable de acero extrareforzado de 3/8``</v>
          </cell>
        </row>
        <row r="395">
          <cell r="A395" t="str">
            <v>Cable de cobre 250</v>
          </cell>
        </row>
        <row r="396">
          <cell r="A396" t="str">
            <v>Cable de cobre 300</v>
          </cell>
        </row>
        <row r="397">
          <cell r="A397" t="str">
            <v>Cable de cobre 350</v>
          </cell>
        </row>
        <row r="398">
          <cell r="A398" t="str">
            <v>Cable de cobre 400</v>
          </cell>
        </row>
        <row r="399">
          <cell r="A399" t="str">
            <v>Cable de cobre desnudo 250 (37)</v>
          </cell>
        </row>
        <row r="400">
          <cell r="A400" t="str">
            <v>Cable de cobre desnudo Nº 1/0, 7H</v>
          </cell>
        </row>
        <row r="401">
          <cell r="A401" t="str">
            <v>Cable de cobre desnudo Nº 2</v>
          </cell>
        </row>
        <row r="402">
          <cell r="A402" t="str">
            <v>Cable de cobre desnudo Nº 2/0 AWG</v>
          </cell>
        </row>
        <row r="403">
          <cell r="A403" t="str">
            <v>Cable de cobre desnudo Nº 2/0, 19H</v>
          </cell>
        </row>
        <row r="404">
          <cell r="A404" t="str">
            <v>Cable de cobre desnudo Nº 3/0, 19H</v>
          </cell>
        </row>
        <row r="405">
          <cell r="A405" t="str">
            <v>Cable de cobre desnudo Nº 4</v>
          </cell>
        </row>
        <row r="406">
          <cell r="A406" t="str">
            <v>Cable de cobre desnudo Nº 4/0, 19H</v>
          </cell>
        </row>
        <row r="407">
          <cell r="A407" t="str">
            <v>Cable de cobre suave para uso interior paralelo 2</v>
          </cell>
        </row>
        <row r="408">
          <cell r="A408" t="str">
            <v>Cable de cobre telefonico uso exterior 2 * 18</v>
          </cell>
        </row>
        <row r="409">
          <cell r="A409" t="str">
            <v>Cable de cobre THW 500</v>
          </cell>
        </row>
        <row r="410">
          <cell r="A410" t="str">
            <v>Cable de cobre THW Nº 1/0</v>
          </cell>
        </row>
        <row r="411">
          <cell r="A411" t="str">
            <v>Cable de cobre THW Nº 1/0  AWG</v>
          </cell>
        </row>
        <row r="412">
          <cell r="A412" t="str">
            <v>Cable de cobre THW Nº 10 AWG</v>
          </cell>
        </row>
        <row r="413">
          <cell r="A413" t="str">
            <v>Cable de cobre THW Nº 12 AWG</v>
          </cell>
        </row>
        <row r="414">
          <cell r="A414" t="str">
            <v>Cable de cobre THW Nº 14</v>
          </cell>
        </row>
        <row r="415">
          <cell r="A415" t="str">
            <v>Cable de cobre THW Nº 2</v>
          </cell>
        </row>
        <row r="416">
          <cell r="A416" t="str">
            <v>Cable de cobre THW Nº 2 AWG</v>
          </cell>
        </row>
        <row r="417">
          <cell r="A417" t="str">
            <v>Cable de cobre THW Nº 2/0</v>
          </cell>
        </row>
        <row r="418">
          <cell r="A418" t="str">
            <v>Cable de cobre THW Nº 3/0</v>
          </cell>
        </row>
        <row r="419">
          <cell r="A419" t="str">
            <v>Cable de cobre THW Nº 4</v>
          </cell>
        </row>
        <row r="420">
          <cell r="A420" t="str">
            <v>Cable de cobre THW Nº 4/0</v>
          </cell>
        </row>
        <row r="421">
          <cell r="A421" t="str">
            <v>Cable de cobre THW Nº 6</v>
          </cell>
        </row>
        <row r="422">
          <cell r="A422" t="str">
            <v>Cable de cobre THW Nº 8</v>
          </cell>
        </row>
        <row r="423">
          <cell r="A423" t="str">
            <v>Cable duplex 2x12</v>
          </cell>
        </row>
        <row r="424">
          <cell r="A424" t="str">
            <v>Cable Encauchetado 2 x 14</v>
          </cell>
        </row>
        <row r="425">
          <cell r="A425" t="str">
            <v>Cable encauchetado 2x12</v>
          </cell>
        </row>
        <row r="426">
          <cell r="A426" t="str">
            <v>Cable encauchetado 3 x 10 - 4 x 16</v>
          </cell>
        </row>
        <row r="427">
          <cell r="A427" t="str">
            <v>Cable Encauchetado 3 x 12</v>
          </cell>
        </row>
        <row r="428">
          <cell r="A428" t="str">
            <v>Cable Encauchetado 3 x 14</v>
          </cell>
        </row>
        <row r="429">
          <cell r="A429" t="str">
            <v>Cable encauchetado 3 x 8 AWG</v>
          </cell>
        </row>
        <row r="430">
          <cell r="A430" t="str">
            <v>Cable IPS-IWRC 6 x 19  AA Ø= 1"</v>
          </cell>
        </row>
        <row r="431">
          <cell r="A431" t="str">
            <v>Cable IPS-IWRC 6 x 19  AA Ø= 1/2"</v>
          </cell>
        </row>
        <row r="432">
          <cell r="A432" t="str">
            <v>Cable IPS-IWRC 6 x 19 AA  Ø= 2 1/4"</v>
          </cell>
        </row>
        <row r="433">
          <cell r="A433" t="str">
            <v>Cable IPS-IWRC 6 x 19 AA  Ø= 3/4"</v>
          </cell>
        </row>
        <row r="434">
          <cell r="A434" t="str">
            <v>Cable IPS-IWRC 6 x 19 AA Ø= 1 1/2"</v>
          </cell>
        </row>
        <row r="435">
          <cell r="A435" t="str">
            <v>Cable IPS-IWRC 6 x 19 AA Ø= 1 1/4"</v>
          </cell>
        </row>
        <row r="436">
          <cell r="A436" t="str">
            <v>Cable IPS-IWRC 6 x 19 AA Ø= 1 1/8"</v>
          </cell>
        </row>
        <row r="437">
          <cell r="A437" t="str">
            <v>Cable IPS-IWRC 6 x 19 AA Ø= 1 3/4"</v>
          </cell>
        </row>
        <row r="438">
          <cell r="A438" t="str">
            <v>Cable IPS-IWRC 6 x 19 AA Ø= 1 3/8"</v>
          </cell>
        </row>
        <row r="439">
          <cell r="A439" t="str">
            <v>Cable IPS-IWRC 6 x 19 AA Ø= 1 5/8"</v>
          </cell>
        </row>
        <row r="440">
          <cell r="A440" t="str">
            <v>Cable IPS-IWRC 6 x 19 AA Ø= 1 7/8"</v>
          </cell>
        </row>
        <row r="441">
          <cell r="A441" t="str">
            <v>Cable IPS-IWRC 6 x 19 AA Ø= 1/4"</v>
          </cell>
        </row>
        <row r="442">
          <cell r="A442" t="str">
            <v>Cable IPS-IWRC 6 x 19 AA Ø= 2 1/8"</v>
          </cell>
        </row>
        <row r="443">
          <cell r="A443" t="str">
            <v>Cable IPS-IWRC 6 x 19 AA Ø= 2"</v>
          </cell>
        </row>
        <row r="444">
          <cell r="A444" t="str">
            <v>Cable IPS-IWRC 6 x 19 AA Ø= 3/16"</v>
          </cell>
        </row>
        <row r="445">
          <cell r="A445" t="str">
            <v>Cable IPS-IWRC 6 x 19 AA Ø= 3/8"</v>
          </cell>
        </row>
        <row r="446">
          <cell r="A446" t="str">
            <v>Cable IPS-IWRC 6 x 19 AA Ø= 5/16"</v>
          </cell>
        </row>
        <row r="447">
          <cell r="A447" t="str">
            <v>Cable IPS-IWRC 6 x 19 AA Ø= 5/8"</v>
          </cell>
        </row>
        <row r="448">
          <cell r="A448" t="str">
            <v>Cable IPS-IWRC 6 x 19 AA Ø= 7/16"</v>
          </cell>
        </row>
        <row r="449">
          <cell r="A449" t="str">
            <v>Cable IPS-IWRC 6 x 19 AA Ø= 7/8"</v>
          </cell>
        </row>
        <row r="450">
          <cell r="A450" t="str">
            <v>Cable IPS-IWRC 6 x 19 AA Ø= 9/16"</v>
          </cell>
        </row>
        <row r="451">
          <cell r="A451" t="str">
            <v>Cable IPS-IWRC 6 x 19 Galvanizado Ø= 1 3/8"</v>
          </cell>
        </row>
        <row r="452">
          <cell r="A452" t="str">
            <v>Cable teléfonos 10 pares</v>
          </cell>
        </row>
        <row r="453">
          <cell r="A453" t="str">
            <v>CABLE TELÉFONOS 100 PARES</v>
          </cell>
        </row>
        <row r="454">
          <cell r="A454" t="str">
            <v>Cable teléfonos 2 pares</v>
          </cell>
        </row>
        <row r="455">
          <cell r="A455" t="str">
            <v>CABLE TELÉFONOS 20 PARES</v>
          </cell>
        </row>
        <row r="456">
          <cell r="A456" t="str">
            <v>CABLE TELÉFONOS 40 PARES</v>
          </cell>
        </row>
        <row r="457">
          <cell r="A457" t="str">
            <v>Cable Toron Ø=1/2" Calidad 270 K ASTM-A416</v>
          </cell>
        </row>
        <row r="458">
          <cell r="A458" t="str">
            <v>CABLE TRIPLEX 15 KV 2/0</v>
          </cell>
        </row>
        <row r="459">
          <cell r="A459" t="str">
            <v>CABLE TRIPLEX 15 KV 4/0</v>
          </cell>
        </row>
        <row r="460">
          <cell r="A460" t="str">
            <v>Cable UTP categoría 5/4 pares</v>
          </cell>
        </row>
        <row r="461">
          <cell r="A461" t="str">
            <v>Caja  4 x 4 met. AK 2V</v>
          </cell>
        </row>
        <row r="462">
          <cell r="A462" t="str">
            <v>Caja  40 x 45 x 12 cm</v>
          </cell>
        </row>
        <row r="463">
          <cell r="A463" t="str">
            <v>CAJA 20 x 15 x 10 cm</v>
          </cell>
        </row>
        <row r="464">
          <cell r="A464" t="str">
            <v>Caja 30 x 30 x 10 cm</v>
          </cell>
        </row>
        <row r="465">
          <cell r="A465" t="str">
            <v>Caja 5800 Plastica</v>
          </cell>
        </row>
        <row r="466">
          <cell r="A466" t="str">
            <v>Caja 60 x 60 x 12 cm</v>
          </cell>
        </row>
        <row r="467">
          <cell r="A467" t="str">
            <v>CAJA 90 x 60 x 15 cm</v>
          </cell>
        </row>
        <row r="468">
          <cell r="A468" t="str">
            <v>Caja contador acueducto CIMA530</v>
          </cell>
        </row>
        <row r="469">
          <cell r="A469" t="str">
            <v>Caja control estrella triangulo</v>
          </cell>
        </row>
        <row r="470">
          <cell r="A470" t="str">
            <v>Caja controles 0,8m x 0,8m x 0,4m fdo</v>
          </cell>
        </row>
        <row r="471">
          <cell r="A471" t="str">
            <v>Caja controles 1,2m x 1,5m x 0,4m fdo</v>
          </cell>
        </row>
        <row r="472">
          <cell r="A472" t="str">
            <v>CAJA CUADRADA    10x10x10</v>
          </cell>
        </row>
        <row r="473">
          <cell r="A473" t="str">
            <v>Caja de inspección fibrit panda  70 x 70 x 65</v>
          </cell>
        </row>
        <row r="474">
          <cell r="A474" t="str">
            <v>Caja de inspección fibrit profunda  70 x 70 x 97</v>
          </cell>
        </row>
        <row r="475">
          <cell r="A475" t="str">
            <v>CAJA DE PASO 2400</v>
          </cell>
        </row>
        <row r="476">
          <cell r="A476" t="str">
            <v>Caja de paso metálica 40 x 40 x 20</v>
          </cell>
        </row>
        <row r="477">
          <cell r="A477" t="str">
            <v>Caja de tacos de 2 ventanas</v>
          </cell>
        </row>
        <row r="478">
          <cell r="A478" t="str">
            <v>Caja doble conduit</v>
          </cell>
        </row>
        <row r="479">
          <cell r="A479" t="str">
            <v>Caja en hf para contador de agua</v>
          </cell>
        </row>
        <row r="480">
          <cell r="A480" t="str">
            <v>Caja galvanizada  2400</v>
          </cell>
        </row>
        <row r="481">
          <cell r="A481" t="str">
            <v>Caja galvanizada  5800</v>
          </cell>
        </row>
        <row r="482">
          <cell r="A482" t="str">
            <v>Caja galvanizada  doble fondo</v>
          </cell>
        </row>
        <row r="483">
          <cell r="A483" t="str">
            <v>Caja galvanizada  octogonal</v>
          </cell>
        </row>
        <row r="484">
          <cell r="A484" t="str">
            <v>CAJA GALVANIZADA 4x4</v>
          </cell>
        </row>
        <row r="485">
          <cell r="A485" t="str">
            <v>Caja galvanizada 5800</v>
          </cell>
        </row>
        <row r="486">
          <cell r="A486" t="str">
            <v>CAJA MONOFÁSICA 12 CIRCUITOS</v>
          </cell>
        </row>
        <row r="487">
          <cell r="A487" t="str">
            <v>Caja monofasica 4 circuitos</v>
          </cell>
        </row>
        <row r="488">
          <cell r="A488" t="str">
            <v>CAJA MONOFÁSICA 6 CIRCUITOS</v>
          </cell>
        </row>
        <row r="489">
          <cell r="A489" t="str">
            <v>Caja octogonal conduit</v>
          </cell>
        </row>
        <row r="490">
          <cell r="A490" t="str">
            <v>CAJA PARA TACO 100 A 4 CIRCUITOS</v>
          </cell>
        </row>
        <row r="491">
          <cell r="A491" t="str">
            <v>Caja plástica 15 x 15</v>
          </cell>
        </row>
        <row r="492">
          <cell r="A492" t="str">
            <v>Caja plástica 20 x 20</v>
          </cell>
        </row>
        <row r="493">
          <cell r="A493" t="str">
            <v>Caja sencilla conduit</v>
          </cell>
        </row>
        <row r="494">
          <cell r="A494" t="str">
            <v>CAJA TRIFÁSICA 12 CIRCUITOS</v>
          </cell>
        </row>
        <row r="495">
          <cell r="A495" t="str">
            <v>CAJA TRIFÁSICA 6  CIRCUITOS</v>
          </cell>
        </row>
        <row r="496">
          <cell r="A496" t="str">
            <v>Cal</v>
          </cell>
        </row>
        <row r="497">
          <cell r="A497" t="str">
            <v>Cal viva o Dolomita</v>
          </cell>
        </row>
        <row r="498">
          <cell r="A498" t="str">
            <v>Camara de cloracion PRFV 1 x 1 x 8.0 m</v>
          </cell>
        </row>
        <row r="499">
          <cell r="A499" t="str">
            <v>Campana en PRFV para recoleccion de gases y acces.</v>
          </cell>
        </row>
        <row r="500">
          <cell r="A500" t="str">
            <v>Canacha tenis tenissinco</v>
          </cell>
        </row>
        <row r="501">
          <cell r="A501" t="str">
            <v>Canal 60 mm base 6</v>
          </cell>
        </row>
        <row r="502">
          <cell r="A502" t="str">
            <v>Canal amazonas blanca</v>
          </cell>
        </row>
        <row r="503">
          <cell r="A503" t="str">
            <v>Canal en latón 0,15*0,15</v>
          </cell>
        </row>
        <row r="504">
          <cell r="A504" t="str">
            <v>Canal en latón 0,20*0,15</v>
          </cell>
        </row>
        <row r="505">
          <cell r="A505" t="str">
            <v>CANAL REF.03501002 BLANCO</v>
          </cell>
        </row>
        <row r="506">
          <cell r="A506" t="str">
            <v>Canaleta  43 asbesto cemento x 400</v>
          </cell>
        </row>
        <row r="507">
          <cell r="A507" t="str">
            <v>Canaleta  43 asbesto cemento x 500</v>
          </cell>
        </row>
        <row r="508">
          <cell r="A508" t="str">
            <v>Canaleta  43 asbesto cemento x 600</v>
          </cell>
        </row>
        <row r="509">
          <cell r="A509" t="str">
            <v>Canaleta  90 asbesto cemento x 900</v>
          </cell>
        </row>
        <row r="510">
          <cell r="A510" t="str">
            <v>Canaleta  90 x 4.5</v>
          </cell>
        </row>
        <row r="511">
          <cell r="A511" t="str">
            <v>Canaleta 90 asbesto cemento x 450</v>
          </cell>
        </row>
        <row r="512">
          <cell r="A512" t="str">
            <v>Canaleta 90 asbesto cemento x 600</v>
          </cell>
        </row>
        <row r="513">
          <cell r="A513" t="str">
            <v>Canaleta 90 lámina galvanizada L = 6.00</v>
          </cell>
        </row>
        <row r="514">
          <cell r="A514" t="str">
            <v>Canaleta asbesto cemento   90 X 3.75</v>
          </cell>
        </row>
        <row r="515">
          <cell r="A515" t="str">
            <v>Canaleta asbesto cemento  43 x 550</v>
          </cell>
        </row>
        <row r="516">
          <cell r="A516" t="str">
            <v>Canaleta de 0.25 x 0.25 m en PRFV y con soporteria</v>
          </cell>
        </row>
        <row r="517">
          <cell r="A517" t="str">
            <v>CANALETA ETERNIT   43X350</v>
          </cell>
        </row>
        <row r="518">
          <cell r="A518" t="str">
            <v>CANALETA ETERNIT   43x450</v>
          </cell>
        </row>
        <row r="519">
          <cell r="A519" t="str">
            <v>CANALETA ETERNIT   90X525</v>
          </cell>
        </row>
        <row r="520">
          <cell r="A520" t="str">
            <v>CANALETA ETERNIT   90X600</v>
          </cell>
        </row>
        <row r="521">
          <cell r="A521" t="str">
            <v>CANALETA ETERNIT   90X750</v>
          </cell>
        </row>
        <row r="522">
          <cell r="A522" t="str">
            <v>Canaleta matalica con division  10 x 4</v>
          </cell>
        </row>
        <row r="523">
          <cell r="A523" t="str">
            <v>Canaleta parshall en acero inox. W=9"</v>
          </cell>
        </row>
        <row r="524">
          <cell r="A524" t="str">
            <v>Canaleta parshall prfv w:6 "</v>
          </cell>
        </row>
        <row r="525">
          <cell r="A525" t="str">
            <v>Canaleta Parshall w:2"</v>
          </cell>
        </row>
        <row r="526">
          <cell r="A526" t="str">
            <v>Canaleta Parshall w:3". en A.C revestida en PRFV.</v>
          </cell>
        </row>
        <row r="527">
          <cell r="A527" t="str">
            <v>Canaleta plástica pánduit 10</v>
          </cell>
        </row>
        <row r="528">
          <cell r="A528" t="str">
            <v>Canastilla para lavaplatos</v>
          </cell>
        </row>
        <row r="529">
          <cell r="A529" t="str">
            <v>Cancha múltiple tenisleibo</v>
          </cell>
        </row>
        <row r="530">
          <cell r="A530" t="str">
            <v>Candado</v>
          </cell>
        </row>
        <row r="531">
          <cell r="A531" t="str">
            <v>CANECA BASURA EN MALLA</v>
          </cell>
        </row>
        <row r="532">
          <cell r="A532" t="str">
            <v>CANTONERA ELÉCTRICA</v>
          </cell>
        </row>
        <row r="533">
          <cell r="A533" t="str">
            <v>Caoba  pieza</v>
          </cell>
        </row>
        <row r="534">
          <cell r="A534" t="str">
            <v>Caolin</v>
          </cell>
        </row>
        <row r="535">
          <cell r="A535" t="str">
            <v>Capacete de 1 1/2" galvanizado</v>
          </cell>
        </row>
        <row r="536">
          <cell r="A536" t="str">
            <v>Capacete de 1"galvanizado</v>
          </cell>
        </row>
        <row r="537">
          <cell r="A537" t="str">
            <v>Capacete de 2" galvanizado</v>
          </cell>
        </row>
        <row r="538">
          <cell r="A538" t="str">
            <v>Capacete de 3"</v>
          </cell>
        </row>
        <row r="539">
          <cell r="A539" t="str">
            <v>Capacete de 3/4" galvanizado</v>
          </cell>
        </row>
        <row r="540">
          <cell r="A540" t="str">
            <v>Captafaro DVC</v>
          </cell>
        </row>
        <row r="541">
          <cell r="A541" t="str">
            <v>Carbon Coke</v>
          </cell>
        </row>
        <row r="542">
          <cell r="A542" t="str">
            <v>CARBURO No.2</v>
          </cell>
        </row>
        <row r="543">
          <cell r="A543" t="str">
            <v>Carcaza en PRFV espesador de lodos Ø=2.5 m, H=1.1</v>
          </cell>
        </row>
        <row r="544">
          <cell r="A544" t="str">
            <v>Carcaza tipo Tas en PRFV para filtro percolador</v>
          </cell>
        </row>
        <row r="545">
          <cell r="A545" t="str">
            <v>CARGA FULM.FUERTE 330</v>
          </cell>
        </row>
        <row r="546">
          <cell r="A546" t="str">
            <v>CARGA FULM.ULTRA  330</v>
          </cell>
        </row>
        <row r="547">
          <cell r="A547" t="str">
            <v>Carga fulminante fuerte 330</v>
          </cell>
        </row>
        <row r="548">
          <cell r="A548" t="str">
            <v>CARGA FULMINANTE MEDIA 330</v>
          </cell>
        </row>
        <row r="549">
          <cell r="A549" t="str">
            <v>Carretilla</v>
          </cell>
        </row>
        <row r="550">
          <cell r="A550" t="str">
            <v>Cascarilla</v>
          </cell>
        </row>
        <row r="551">
          <cell r="A551" t="str">
            <v>Cascarilla de arroz</v>
          </cell>
        </row>
        <row r="552">
          <cell r="A552" t="str">
            <v>CASETON DE ICOPOR</v>
          </cell>
        </row>
        <row r="553">
          <cell r="A553" t="str">
            <v>caseton de lona</v>
          </cell>
        </row>
        <row r="554">
          <cell r="A554" t="str">
            <v>Casquillo T- Crosby - Socket  1 1/4`` HF</v>
          </cell>
        </row>
        <row r="555">
          <cell r="A555" t="str">
            <v>Casquillo T- Crosby - Socket  1 3/8`` HF</v>
          </cell>
        </row>
        <row r="556">
          <cell r="A556" t="str">
            <v>Casquillo T- Crosby - Socket  1 7/8`` HF</v>
          </cell>
        </row>
        <row r="557">
          <cell r="A557" t="str">
            <v>Casquillo T- Crosby - Socket  1/2`` HF</v>
          </cell>
        </row>
        <row r="558">
          <cell r="A558" t="str">
            <v>Casquillo T- Crosby - Socket  1`` HF</v>
          </cell>
        </row>
        <row r="559">
          <cell r="A559" t="str">
            <v>Casquillo T- Crosby - Socket  2 1/4`` HF</v>
          </cell>
        </row>
        <row r="560">
          <cell r="A560" t="str">
            <v>Cedro Caquetá pieza</v>
          </cell>
        </row>
        <row r="561">
          <cell r="A561" t="str">
            <v>Cedro macho pieza 3.0</v>
          </cell>
        </row>
        <row r="562">
          <cell r="A562" t="str">
            <v>Celda de medida b.t. 190*60*60 cms, bornera</v>
          </cell>
        </row>
        <row r="563">
          <cell r="A563" t="str">
            <v>Celda para transferencia de 3 x 500 Amp</v>
          </cell>
        </row>
        <row r="564">
          <cell r="A564" t="str">
            <v>CELDA PROTECCIÓN TRANSFORMADOR 500 KVA</v>
          </cell>
        </row>
        <row r="565">
          <cell r="A565" t="str">
            <v>CELDA TRANSFORMADOR 150KVA</v>
          </cell>
        </row>
        <row r="566">
          <cell r="A566" t="str">
            <v>CELDA TRANSFORMADOR 300KVA</v>
          </cell>
        </row>
        <row r="567">
          <cell r="A567" t="str">
            <v>CELDA TRANSFORMADOR 45 KVA</v>
          </cell>
        </row>
        <row r="568">
          <cell r="A568" t="str">
            <v>CELDA TRANSFORMADOR 500KVA</v>
          </cell>
        </row>
        <row r="569">
          <cell r="A569" t="str">
            <v>Celda triplex TSA</v>
          </cell>
        </row>
        <row r="570">
          <cell r="A570" t="str">
            <v>Cemento blanco</v>
          </cell>
        </row>
        <row r="571">
          <cell r="A571" t="str">
            <v>Cemento gris</v>
          </cell>
        </row>
        <row r="572">
          <cell r="A572" t="str">
            <v>Cenefa cerámica corriente 8x25</v>
          </cell>
        </row>
        <row r="573">
          <cell r="A573" t="str">
            <v>Ceramica  durotech gris 20 x 20 tráfico 4</v>
          </cell>
        </row>
        <row r="574">
          <cell r="A574" t="str">
            <v>Ceramica  granilla blanca 30.5 x 30.5  tráfico 5</v>
          </cell>
        </row>
        <row r="575">
          <cell r="A575" t="str">
            <v>Ceramica  marmolizado gris 30.5 x 30.5 Traf. 5</v>
          </cell>
        </row>
        <row r="576">
          <cell r="A576" t="str">
            <v>Ceramica  mediterr 20 x 20  blanco</v>
          </cell>
        </row>
        <row r="577">
          <cell r="A577" t="str">
            <v>Ceramica  piso pared 20 x 20 eco blanco</v>
          </cell>
        </row>
        <row r="578">
          <cell r="A578" t="str">
            <v>Ceramica blanco brillante 20.3 x 20.3</v>
          </cell>
        </row>
        <row r="579">
          <cell r="A579" t="str">
            <v>Ceramica blanco brillante 25.3 x 25.3</v>
          </cell>
        </row>
        <row r="580">
          <cell r="A580" t="str">
            <v>CERÁMICA IBERICA BELEM AZUL</v>
          </cell>
        </row>
        <row r="581">
          <cell r="A581" t="str">
            <v>CERÁMICA IBERICA CURITIBA VERDE</v>
          </cell>
        </row>
        <row r="582">
          <cell r="A582" t="str">
            <v>CERÁMICA IBERICA VITORIA</v>
          </cell>
        </row>
        <row r="583">
          <cell r="A583" t="str">
            <v>Cerámica marmol travertino peruano (bogotá)</v>
          </cell>
        </row>
        <row r="584">
          <cell r="A584" t="str">
            <v>Cerámica pared italia 20</v>
          </cell>
        </row>
        <row r="585">
          <cell r="A585" t="str">
            <v>Cerámica porcelanato 45 x 45</v>
          </cell>
        </row>
        <row r="586">
          <cell r="A586" t="str">
            <v>Ceramica retal de marmol blanco</v>
          </cell>
        </row>
        <row r="587">
          <cell r="A587" t="str">
            <v>Cerco ordinario 2.5 m  0,08 x 0,08</v>
          </cell>
        </row>
        <row r="588">
          <cell r="A588" t="str">
            <v>Cerco ordinario 2.5 m  0,08 x 0,08</v>
          </cell>
        </row>
        <row r="589">
          <cell r="A589" t="str">
            <v>Cerradura alcoba classic madera</v>
          </cell>
        </row>
        <row r="590">
          <cell r="A590" t="str">
            <v>CERRADURA ALCOBAS</v>
          </cell>
        </row>
        <row r="591">
          <cell r="A591" t="str">
            <v>CERRADURA BAÑO LITCHFIELD</v>
          </cell>
        </row>
        <row r="592">
          <cell r="A592" t="str">
            <v>Cerradura baños madera- aluminio</v>
          </cell>
        </row>
        <row r="593">
          <cell r="A593" t="str">
            <v>Cerradura entrada oficinas madera</v>
          </cell>
        </row>
        <row r="594">
          <cell r="A594" t="str">
            <v>Cerradura seguridad C - 1000 madera</v>
          </cell>
        </row>
        <row r="595">
          <cell r="A595" t="str">
            <v>Cesped (1.0 x 1.0)</v>
          </cell>
        </row>
        <row r="596">
          <cell r="A596" t="str">
            <v>Chazo para madera 10 x 10</v>
          </cell>
        </row>
        <row r="597">
          <cell r="A597" t="str">
            <v>Chazo para tornillo  1/8"  x  1 1/4</v>
          </cell>
        </row>
        <row r="598">
          <cell r="A598" t="str">
            <v>Chazo plástico - metálico 3/8" - 1/4"</v>
          </cell>
        </row>
        <row r="599">
          <cell r="A599" t="str">
            <v>Cheque de  1/2``</v>
          </cell>
        </row>
        <row r="600">
          <cell r="A600" t="str">
            <v>Cheque red white  1/2"</v>
          </cell>
        </row>
        <row r="601">
          <cell r="A601" t="str">
            <v>Cheque red white 1 1/2``</v>
          </cell>
        </row>
        <row r="602">
          <cell r="A602" t="str">
            <v>Cheque red white 1``</v>
          </cell>
        </row>
        <row r="603">
          <cell r="A603" t="str">
            <v>Cheque red white 3/4``</v>
          </cell>
        </row>
        <row r="604">
          <cell r="A604" t="str">
            <v>Chimenea carioca combinada</v>
          </cell>
        </row>
        <row r="605">
          <cell r="A605" t="str">
            <v>CIELO RASO ALUMINIO ACÚSTICO 84R V5</v>
          </cell>
        </row>
        <row r="606">
          <cell r="A606" t="str">
            <v>CIELO RASO ALUZINC CELL 5X5</v>
          </cell>
        </row>
        <row r="607">
          <cell r="A607" t="str">
            <v>Cielo raso dry-wall plano</v>
          </cell>
        </row>
        <row r="608">
          <cell r="A608" t="str">
            <v>CIELO RASO MADERA DEKOPLAC TRENZADO</v>
          </cell>
        </row>
        <row r="609">
          <cell r="A609" t="str">
            <v>CIERRAPUERTAS YALE</v>
          </cell>
        </row>
        <row r="610">
          <cell r="A610" t="str">
            <v>CIERRE MAGNÉTICO PERMANENTE</v>
          </cell>
        </row>
        <row r="611">
          <cell r="A611" t="str">
            <v>Cilindro cloro gaseoso 68 kg</v>
          </cell>
        </row>
        <row r="612">
          <cell r="A612" t="str">
            <v>Cinta aislante</v>
          </cell>
        </row>
        <row r="613">
          <cell r="A613" t="str">
            <v>Cinta aislante  autofundente, 3 m</v>
          </cell>
        </row>
        <row r="614">
          <cell r="A614" t="str">
            <v>Cinta autofundente</v>
          </cell>
        </row>
        <row r="615">
          <cell r="A615" t="str">
            <v>Cinta bandit de 1/2 "  rll</v>
          </cell>
        </row>
        <row r="616">
          <cell r="A616" t="str">
            <v>Cinta bandit de 5/8 "</v>
          </cell>
        </row>
        <row r="617">
          <cell r="A617" t="str">
            <v>Cinta bandit de 5/8 "  rll</v>
          </cell>
        </row>
        <row r="618">
          <cell r="A618" t="str">
            <v>Cinta de enmascarar  rollo 100 m   1"</v>
          </cell>
        </row>
        <row r="619">
          <cell r="A619" t="str">
            <v>Cinta de papel rollo 152.5 m</v>
          </cell>
        </row>
        <row r="620">
          <cell r="A620" t="str">
            <v>Cinta de Prevención</v>
          </cell>
        </row>
        <row r="621">
          <cell r="A621" t="str">
            <v>Cinta de Señalizacion</v>
          </cell>
        </row>
        <row r="622">
          <cell r="A622" t="str">
            <v>Cinta de señalización peligro x 1 m</v>
          </cell>
        </row>
        <row r="623">
          <cell r="A623" t="str">
            <v>Cinta de señalización peligro x 500 m</v>
          </cell>
        </row>
        <row r="624">
          <cell r="A624" t="str">
            <v>Cinta de vinilo Super 33 + negro 19 mm * 20 mm</v>
          </cell>
        </row>
        <row r="625">
          <cell r="A625" t="str">
            <v>Cinta sika PVC 0-15</v>
          </cell>
        </row>
        <row r="626">
          <cell r="A626" t="str">
            <v>Cinta sika PVC 0-22</v>
          </cell>
        </row>
        <row r="627">
          <cell r="A627" t="str">
            <v>Cinta sika PVC V-10</v>
          </cell>
        </row>
        <row r="628">
          <cell r="A628" t="str">
            <v>Cinta teflon</v>
          </cell>
        </row>
        <row r="629">
          <cell r="A629" t="str">
            <v>Citófono un pulsador</v>
          </cell>
        </row>
        <row r="630">
          <cell r="A630" t="str">
            <v>Clavo alta velocidad 1/4" x 2"</v>
          </cell>
        </row>
        <row r="631">
          <cell r="A631" t="str">
            <v>Clorinador o clorador y accesorios conexion</v>
          </cell>
        </row>
        <row r="632">
          <cell r="A632" t="str">
            <v>Closet vartel madera</v>
          </cell>
        </row>
        <row r="633">
          <cell r="A633" t="str">
            <v>CODO 22.5º ACERO AL CARBON 14``</v>
          </cell>
        </row>
        <row r="634">
          <cell r="A634" t="str">
            <v>CODO 22.5º ACERO AL CARBON 16``</v>
          </cell>
        </row>
        <row r="635">
          <cell r="A635" t="str">
            <v>Codo 45°  CXC PEAD Alcantarillado 6"</v>
          </cell>
        </row>
        <row r="636">
          <cell r="A636" t="str">
            <v>Codo 45° presion  PVC 1</v>
          </cell>
        </row>
        <row r="637">
          <cell r="A637" t="str">
            <v>Codo 45° presion  PVC 1 1/2</v>
          </cell>
        </row>
        <row r="638">
          <cell r="A638" t="str">
            <v>Codo 45° presion  PVC 1 1/4</v>
          </cell>
        </row>
        <row r="639">
          <cell r="A639" t="str">
            <v>Codo 45° presion  PVC 1/2</v>
          </cell>
        </row>
        <row r="640">
          <cell r="A640" t="str">
            <v>Codo 45° presion  PVC 2 1/2</v>
          </cell>
        </row>
        <row r="641">
          <cell r="A641" t="str">
            <v>Codo 45° presion  PVC 2"</v>
          </cell>
        </row>
        <row r="642">
          <cell r="A642" t="str">
            <v>Codo 45° presion  PVC 3</v>
          </cell>
        </row>
        <row r="643">
          <cell r="A643" t="str">
            <v>Codo 45° presion  PVC 3/4</v>
          </cell>
        </row>
        <row r="644">
          <cell r="A644" t="str">
            <v>Codo 45° presion  PVC 4</v>
          </cell>
        </row>
        <row r="645">
          <cell r="A645" t="str">
            <v>Codo 45°-1/8 C x C PVC 1-1/2"</v>
          </cell>
        </row>
        <row r="646">
          <cell r="A646" t="str">
            <v>Codo 45°-1/8 C x C PVC 2"</v>
          </cell>
        </row>
        <row r="647">
          <cell r="A647" t="str">
            <v>Codo 45°-1/8 C x C PVC 3"</v>
          </cell>
        </row>
        <row r="648">
          <cell r="A648" t="str">
            <v>Codo 45°-1/8 C x C PVC 4"</v>
          </cell>
        </row>
        <row r="649">
          <cell r="A649" t="str">
            <v>Codo 45°-1/8 C x C PVC 6"</v>
          </cell>
        </row>
        <row r="650">
          <cell r="A650" t="str">
            <v>Codo 45°-1/8 C x E PVC 1-1/2  Pulg</v>
          </cell>
        </row>
        <row r="651">
          <cell r="A651" t="str">
            <v>Codo 45°-1/8 C x E PVC 2  Pulg</v>
          </cell>
        </row>
        <row r="652">
          <cell r="A652" t="str">
            <v>Codo 45°-1/8 C x E PVC 3  Pulg</v>
          </cell>
        </row>
        <row r="653">
          <cell r="A653" t="str">
            <v>Codo 45°-1/8 C x E PVC 4  Pulg</v>
          </cell>
        </row>
        <row r="654">
          <cell r="A654" t="str">
            <v>Codo 45°-1/8 C x E PVC 6  Pulg</v>
          </cell>
        </row>
        <row r="655">
          <cell r="A655" t="str">
            <v>CODO 45º ACERO AL CARBON 16"</v>
          </cell>
        </row>
        <row r="656">
          <cell r="A656" t="str">
            <v>Codo 90°  CXC PEAD Alcantarillado 6"</v>
          </cell>
        </row>
        <row r="657">
          <cell r="A657" t="str">
            <v>Codo 90°  CXE  PEAD Alcanta.  24" REF 2498AN65BG</v>
          </cell>
        </row>
        <row r="658">
          <cell r="A658" t="str">
            <v>Codo 90° 1/4 C x C PVC sanitario 1 1/2"</v>
          </cell>
        </row>
        <row r="659">
          <cell r="A659" t="str">
            <v>Codo 90° 1/4 C x C PVC sanitario 2"</v>
          </cell>
        </row>
        <row r="660">
          <cell r="A660" t="str">
            <v>Codo 90° 1/4 C x C PVC sanitario 3"</v>
          </cell>
        </row>
        <row r="661">
          <cell r="A661" t="str">
            <v>Codo 90° 1/4 C x C PVC sanitario 4"</v>
          </cell>
        </row>
        <row r="662">
          <cell r="A662" t="str">
            <v>Codo 90° 1/4 C x C PVC sanitario 6"</v>
          </cell>
        </row>
        <row r="663">
          <cell r="A663" t="str">
            <v>Codo 90° acero al carbon  2"</v>
          </cell>
        </row>
        <row r="664">
          <cell r="A664" t="str">
            <v>Codo 90° acero galvanizado Ø=3"</v>
          </cell>
        </row>
        <row r="665">
          <cell r="A665" t="str">
            <v>Codo 90° CPVC 1"</v>
          </cell>
        </row>
        <row r="666">
          <cell r="A666" t="str">
            <v>Codo 90° CPVC 1/2"</v>
          </cell>
        </row>
        <row r="667">
          <cell r="A667" t="str">
            <v>Codo 90° CPVC 3/4"</v>
          </cell>
        </row>
        <row r="668">
          <cell r="A668" t="str">
            <v>Codo 90° Ø=10" en A.C. E.B.</v>
          </cell>
        </row>
        <row r="669">
          <cell r="A669" t="str">
            <v>Codo 90° Ø=12" en A.C. E.B.</v>
          </cell>
        </row>
        <row r="670">
          <cell r="A670" t="str">
            <v>Codo 90° Ø=14" en A.C. E.B.</v>
          </cell>
        </row>
        <row r="671">
          <cell r="A671" t="str">
            <v>Codo 90° Ø=16" en A.C. E.B.</v>
          </cell>
        </row>
        <row r="672">
          <cell r="A672" t="str">
            <v>Codo 90° Ø=2" en A.C. E.B.</v>
          </cell>
        </row>
        <row r="673">
          <cell r="A673" t="str">
            <v>Codo 90° Ø=3" en A.C. E.B.</v>
          </cell>
        </row>
        <row r="674">
          <cell r="A674" t="str">
            <v>Codo 90° Ø=3" en A.C. para soldar</v>
          </cell>
        </row>
        <row r="675">
          <cell r="A675" t="str">
            <v>Codo 90° Ø=4" en A.C. E.B.</v>
          </cell>
        </row>
        <row r="676">
          <cell r="A676" t="str">
            <v>Codo 90° Ø=4" en A.C. para soldar</v>
          </cell>
        </row>
        <row r="677">
          <cell r="A677" t="str">
            <v>Codo 90° Ø=6" en A.C. E.B.</v>
          </cell>
        </row>
        <row r="678">
          <cell r="A678" t="str">
            <v>Codo 90° Ø=6" en A.C. para soldar</v>
          </cell>
        </row>
        <row r="679">
          <cell r="A679" t="str">
            <v>Codo 90° Ø=8" en A.C. E.B.</v>
          </cell>
        </row>
        <row r="680">
          <cell r="A680" t="str">
            <v>Codo 90° Ø=8" en A.C. para soldar</v>
          </cell>
        </row>
        <row r="681">
          <cell r="A681" t="str">
            <v>Codo 90° PF+UAD  1/2 "</v>
          </cell>
        </row>
        <row r="682">
          <cell r="A682" t="str">
            <v>Codo 90° presion  PVC 1</v>
          </cell>
        </row>
        <row r="683">
          <cell r="A683" t="str">
            <v>Codo 90° presion  PVC 1 1/2</v>
          </cell>
        </row>
        <row r="684">
          <cell r="A684" t="str">
            <v>Codo 90° presion  PVC 1 1/4</v>
          </cell>
        </row>
        <row r="685">
          <cell r="A685" t="str">
            <v>Codo 90° presion  PVC 1/2</v>
          </cell>
        </row>
        <row r="686">
          <cell r="A686" t="str">
            <v>Codo 90° presion  PVC 2</v>
          </cell>
        </row>
        <row r="687">
          <cell r="A687" t="str">
            <v>Codo 90° presion  PVC 2 1/2</v>
          </cell>
        </row>
        <row r="688">
          <cell r="A688" t="str">
            <v>Codo 90° presion  PVC 3</v>
          </cell>
        </row>
        <row r="689">
          <cell r="A689" t="str">
            <v>Codo 90° presion  PVC 3/4</v>
          </cell>
        </row>
        <row r="690">
          <cell r="A690" t="str">
            <v>Codo 90° presion  PVC 4</v>
          </cell>
        </row>
        <row r="691">
          <cell r="A691" t="str">
            <v>Codo 90°-1/4 C x C PVC 4  Pulg</v>
          </cell>
        </row>
        <row r="692">
          <cell r="A692" t="str">
            <v>Codo 90°-1/4 C x C PVC 6  Pulg</v>
          </cell>
        </row>
        <row r="693">
          <cell r="A693" t="str">
            <v>Codo 90°-1/4 C x E PVC 1-1/2  Pulg</v>
          </cell>
        </row>
        <row r="694">
          <cell r="A694" t="str">
            <v>Codo 90°-1/4 C x E PVC 2  Pulg</v>
          </cell>
        </row>
        <row r="695">
          <cell r="A695" t="str">
            <v>Codo 90°-1/4 C x E PVC 3  Pulg</v>
          </cell>
        </row>
        <row r="696">
          <cell r="A696" t="str">
            <v>Codo 90°-1/4 C x E PVC 4  Pulg</v>
          </cell>
        </row>
        <row r="697">
          <cell r="A697" t="str">
            <v>Codo 90°-1/4 C x E PVC 6  Pulg</v>
          </cell>
        </row>
        <row r="698">
          <cell r="A698" t="str">
            <v>CODO 90º ACERO AL CARBON 12"</v>
          </cell>
        </row>
        <row r="699">
          <cell r="A699" t="str">
            <v>CODO 90º AGUA CAL. 3/4``</v>
          </cell>
        </row>
        <row r="700">
          <cell r="A700" t="str">
            <v>CODO 90º PRES. PVC  1``</v>
          </cell>
        </row>
        <row r="701">
          <cell r="A701" t="str">
            <v>CODO 90º PRES. PVC  2``</v>
          </cell>
        </row>
        <row r="702">
          <cell r="A702" t="str">
            <v>CODO 90º PRES. PVC 1 1/2``</v>
          </cell>
        </row>
        <row r="703">
          <cell r="A703" t="str">
            <v xml:space="preserve">CODO ALCANTA.  10" </v>
          </cell>
        </row>
        <row r="704">
          <cell r="A704" t="str">
            <v xml:space="preserve">CODO ALCANTA.  12" </v>
          </cell>
        </row>
        <row r="705">
          <cell r="A705" t="str">
            <v xml:space="preserve">CODO ALCANTA.  14" </v>
          </cell>
        </row>
        <row r="706">
          <cell r="A706" t="str">
            <v xml:space="preserve">CODO ALCANTA.  16" </v>
          </cell>
        </row>
        <row r="707">
          <cell r="A707" t="str">
            <v xml:space="preserve">CODO ALCANTA.  8" </v>
          </cell>
        </row>
        <row r="708">
          <cell r="A708" t="str">
            <v>Codo bajante  45° amazonas</v>
          </cell>
        </row>
        <row r="709">
          <cell r="A709" t="str">
            <v>CODO BAJANTE 45° BLANCO</v>
          </cell>
        </row>
        <row r="710">
          <cell r="A710" t="str">
            <v>Codo calle galvanizado  1/2"</v>
          </cell>
        </row>
        <row r="711">
          <cell r="A711" t="str">
            <v>CODO CONDUIT METALICO 1 1/2"</v>
          </cell>
        </row>
        <row r="712">
          <cell r="A712" t="str">
            <v>CODO CONDUIT METALICO 1"</v>
          </cell>
        </row>
        <row r="713">
          <cell r="A713" t="str">
            <v>Codo de pedestal 90° Ø=4" en H.D.</v>
          </cell>
        </row>
        <row r="714">
          <cell r="A714" t="str">
            <v>Codo galvanizado 3"</v>
          </cell>
        </row>
        <row r="715">
          <cell r="A715" t="str">
            <v>Codo galvanizado 45 f=1``</v>
          </cell>
        </row>
        <row r="716">
          <cell r="A716" t="str">
            <v>Codo Galvanizado 45° de 1 1/2"</v>
          </cell>
        </row>
        <row r="717">
          <cell r="A717" t="str">
            <v>Codo Galvanizado 45° de 1"</v>
          </cell>
        </row>
        <row r="718">
          <cell r="A718" t="str">
            <v>Codo Galvanizado 45° de 2 1/2"</v>
          </cell>
        </row>
        <row r="719">
          <cell r="A719" t="str">
            <v>Codo Galvanizado 45° de 2"</v>
          </cell>
        </row>
        <row r="720">
          <cell r="A720" t="str">
            <v>Codo galvanizado 90 f=1 1/2``</v>
          </cell>
        </row>
        <row r="721">
          <cell r="A721" t="str">
            <v>Codo galvanizado 90 f=1 1/4``</v>
          </cell>
        </row>
        <row r="722">
          <cell r="A722" t="str">
            <v>Codo galvanizado 90 f=1/2``</v>
          </cell>
        </row>
        <row r="723">
          <cell r="A723" t="str">
            <v>Codo galvanizado 90 f=2 1/2``</v>
          </cell>
        </row>
        <row r="724">
          <cell r="A724" t="str">
            <v>Codo galvanizado 90 f=2``</v>
          </cell>
        </row>
        <row r="725">
          <cell r="A725" t="str">
            <v>Codo galvanizado 90 f=3/4``</v>
          </cell>
        </row>
        <row r="726">
          <cell r="A726" t="str">
            <v>Codo galvanizado 90 f=3``</v>
          </cell>
        </row>
        <row r="727">
          <cell r="A727" t="str">
            <v>Codo galvanizado 90 f=4``</v>
          </cell>
        </row>
        <row r="728">
          <cell r="A728" t="str">
            <v>Codo galvanizado 90 f=6``</v>
          </cell>
        </row>
        <row r="729">
          <cell r="A729" t="str">
            <v>Codo galvanizado 90° 1"</v>
          </cell>
        </row>
        <row r="730">
          <cell r="A730" t="str">
            <v>Codo galvanizado 90° 2"</v>
          </cell>
        </row>
        <row r="731">
          <cell r="A731" t="str">
            <v>Codo gran radio 11 1/4°  u.m RDE 21 PVC 10 Pulg</v>
          </cell>
        </row>
        <row r="732">
          <cell r="A732" t="str">
            <v>Codo gran radio 11 1/4°  u.m RDE 21 PVC 12 Pulg</v>
          </cell>
        </row>
        <row r="733">
          <cell r="A733" t="str">
            <v>Codo gran radio 11 1/4°  u.m RDE 21 PVC 2 1/2 Pulg</v>
          </cell>
        </row>
        <row r="734">
          <cell r="A734" t="str">
            <v>Codo gran radio 11 1/4°  u.m RDE 21 PVC 2 Pulg</v>
          </cell>
        </row>
        <row r="735">
          <cell r="A735" t="str">
            <v>Codo gran radio 11 1/4°  u.m RDE 21 PVC 3 Pulg</v>
          </cell>
        </row>
        <row r="736">
          <cell r="A736" t="str">
            <v>Codo gran radio 11 1/4°  u.m RDE 21 PVC 4 Pulg</v>
          </cell>
        </row>
        <row r="737">
          <cell r="A737" t="str">
            <v>Codo gran radio 11 1/4°  u.m RDE 21 PVC 6 Pulg</v>
          </cell>
        </row>
        <row r="738">
          <cell r="A738" t="str">
            <v>Codo gran radio 11 1/4°  u.m RDE 21 PVC 8 Pulg</v>
          </cell>
        </row>
        <row r="739">
          <cell r="A739" t="str">
            <v>Codo gran radio 22 1/2°  u.m RDE 21 PVC 10 Pulg</v>
          </cell>
        </row>
        <row r="740">
          <cell r="A740" t="str">
            <v>Codo gran radio 22 1/2°  u.m RDE 21 PVC 12 Pulg</v>
          </cell>
        </row>
        <row r="741">
          <cell r="A741" t="str">
            <v>Codo gran radio 22 1/2°  u.m RDE 21 PVC 2 1/2 Pulg</v>
          </cell>
        </row>
        <row r="742">
          <cell r="A742" t="str">
            <v>Codo gran radio 22 1/2°  u.m RDE 21 PVC 2 Pulg</v>
          </cell>
        </row>
        <row r="743">
          <cell r="A743" t="str">
            <v>Codo gran radio 22 1/2°  u.m RDE 21 PVC 3 Pulg</v>
          </cell>
        </row>
        <row r="744">
          <cell r="A744" t="str">
            <v>Codo gran radio 22 1/2°  u.m RDE 21 PVC 4 Pulg</v>
          </cell>
        </row>
        <row r="745">
          <cell r="A745" t="str">
            <v>Codo gran radio 22 1/2°  u.m RDE 21 PVC 6 Pulg</v>
          </cell>
        </row>
        <row r="746">
          <cell r="A746" t="str">
            <v>Codo gran radio 22 1/2°  u.m RDE 21 PVC 8 Pulg</v>
          </cell>
        </row>
        <row r="747">
          <cell r="A747" t="str">
            <v>Codo gran radio 45°  u.m RDE 21 PVC 10 Pulg</v>
          </cell>
        </row>
        <row r="748">
          <cell r="A748" t="str">
            <v>Codo gran radio 45°  u.m RDE 21 PVC 12 Pulg</v>
          </cell>
        </row>
        <row r="749">
          <cell r="A749" t="str">
            <v>Codo gran radio 45°  u.m RDE 21 PVC 2 1/2 Pulg</v>
          </cell>
        </row>
        <row r="750">
          <cell r="A750" t="str">
            <v>Codo gran radio 45°  u.m RDE 21 PVC 2 Pulg</v>
          </cell>
        </row>
        <row r="751">
          <cell r="A751" t="str">
            <v>Codo gran radio 45°  u.m RDE 21 PVC 3 Pulg</v>
          </cell>
        </row>
        <row r="752">
          <cell r="A752" t="str">
            <v>Codo gran radio 45°  u.m RDE 21 PVC 4 Pulg</v>
          </cell>
        </row>
        <row r="753">
          <cell r="A753" t="str">
            <v>Codo gran radio 45°  u.m RDE 21 PVC 6 Pulg</v>
          </cell>
        </row>
        <row r="754">
          <cell r="A754" t="str">
            <v>Codo gran radio 45°  u.m RDE 21 PVC 8 Pulg</v>
          </cell>
        </row>
        <row r="755">
          <cell r="A755" t="str">
            <v>Codo gran radio 6°  u.m RDE 21 PVC 10 Pulg</v>
          </cell>
        </row>
        <row r="756">
          <cell r="A756" t="str">
            <v>Codo gran radio 6°  u.m RDE 21 PVC 12 Pulg</v>
          </cell>
        </row>
        <row r="757">
          <cell r="A757" t="str">
            <v>Codo gran radio 6°  u.m RDE 21 PVC 8 Pulg</v>
          </cell>
        </row>
        <row r="758">
          <cell r="A758" t="str">
            <v>Codo gran radio 90°  u.m RDE 21 PVC 10 Pulg</v>
          </cell>
        </row>
        <row r="759">
          <cell r="A759" t="str">
            <v>Codo gran radio 90°  u.m RDE 21 PVC 12 Pulg</v>
          </cell>
        </row>
        <row r="760">
          <cell r="A760" t="str">
            <v>Codo gran radio 90°  u.m RDE 21 PVC 2 1/2 Pulg</v>
          </cell>
        </row>
        <row r="761">
          <cell r="A761" t="str">
            <v>Codo gran radio 90°  u.m RDE 21 PVC 2 Pulg</v>
          </cell>
        </row>
        <row r="762">
          <cell r="A762" t="str">
            <v>Codo gran radio 90°  u.m RDE 21 PVC 3 Pulg</v>
          </cell>
        </row>
        <row r="763">
          <cell r="A763" t="str">
            <v>Codo gran radio 90°  u.m RDE 21 PVC 4 Pulg</v>
          </cell>
        </row>
        <row r="764">
          <cell r="A764" t="str">
            <v>Codo gran radio 90°  u.m RDE 21 PVC 6 Pulg</v>
          </cell>
        </row>
        <row r="765">
          <cell r="A765" t="str">
            <v>Codo gran radio 90°  u.m RDE 21 PVC 8 Pulg</v>
          </cell>
        </row>
        <row r="766">
          <cell r="A766" t="str">
            <v>Codo hd 10 pulg  ext liso 11.25°</v>
          </cell>
        </row>
        <row r="767">
          <cell r="A767" t="str">
            <v>Codo hd 10 pulg  ext liso 22.5 °</v>
          </cell>
        </row>
        <row r="768">
          <cell r="A768" t="str">
            <v>Codo hd 10 pulg  ext liso 45 °</v>
          </cell>
        </row>
        <row r="769">
          <cell r="A769" t="str">
            <v>Codo hd 10 pulg  ext liso 90°</v>
          </cell>
        </row>
        <row r="770">
          <cell r="A770" t="str">
            <v>Codo hd 12 pulg   11.25° ext liso</v>
          </cell>
        </row>
        <row r="771">
          <cell r="A771" t="str">
            <v>Codo hd 12 pulg   22.5° ext liso</v>
          </cell>
        </row>
        <row r="772">
          <cell r="A772" t="str">
            <v>Codo hd 12 pulg   45° ext liso</v>
          </cell>
        </row>
        <row r="773">
          <cell r="A773" t="str">
            <v>Codo hd 12 pulg   90° ext liso</v>
          </cell>
        </row>
        <row r="774">
          <cell r="A774" t="str">
            <v>Codo hd 14 pulg   11.25° ext liso</v>
          </cell>
        </row>
        <row r="775">
          <cell r="A775" t="str">
            <v>Codo hd 14 pulg   22.5° ext liso</v>
          </cell>
        </row>
        <row r="776">
          <cell r="A776" t="str">
            <v>Codo hd 14 pulg   45° ext liso</v>
          </cell>
        </row>
        <row r="777">
          <cell r="A777" t="str">
            <v>Codo hd 14 pulg   90° ext liso</v>
          </cell>
        </row>
        <row r="778">
          <cell r="A778" t="str">
            <v>CODO PRESIÓN PVC 90 2 1/2</v>
          </cell>
        </row>
        <row r="779">
          <cell r="A779" t="str">
            <v>Codo PRFV 90° Ø=10" E.L x E.B. con acce. conex.</v>
          </cell>
        </row>
        <row r="780">
          <cell r="A780" t="str">
            <v>Codo PRFV 90° Ø=4" B x B. (Inc: empa, y torni.)</v>
          </cell>
        </row>
        <row r="781">
          <cell r="A781" t="str">
            <v>Codo reventilado PVC 3 x 2  "</v>
          </cell>
        </row>
        <row r="782">
          <cell r="A782" t="str">
            <v>Codo reventilado PVC 4 x 2  "</v>
          </cell>
        </row>
        <row r="783">
          <cell r="A783" t="str">
            <v>Codos desconectables calibre 2/0  200</v>
          </cell>
        </row>
        <row r="784">
          <cell r="A784" t="str">
            <v>Codos desconectables calibre 4/0  200</v>
          </cell>
        </row>
        <row r="785">
          <cell r="A785" t="str">
            <v>Coladera Ø= 10" aluminio, Bridada.</v>
          </cell>
        </row>
        <row r="786">
          <cell r="A786" t="str">
            <v>Collar de derivacion HF 2" x 1"</v>
          </cell>
        </row>
        <row r="787">
          <cell r="A787" t="str">
            <v>Collar de derivacion HF 3" x 1"</v>
          </cell>
        </row>
        <row r="788">
          <cell r="A788" t="str">
            <v>Collar de derivacion HF 6" x 2"</v>
          </cell>
        </row>
        <row r="789">
          <cell r="A789" t="str">
            <v>Collar de derivacion PEAD 250mm x 2" hembra NPT</v>
          </cell>
        </row>
        <row r="790">
          <cell r="A790" t="str">
            <v>Collar de derivacion RDE 21 PVC 2 1/2" x 1/2 "</v>
          </cell>
        </row>
        <row r="791">
          <cell r="A791" t="str">
            <v>Collar de derivacion RDE 21 PVC 2 1/2" x 3/4 "</v>
          </cell>
        </row>
        <row r="792">
          <cell r="A792" t="str">
            <v>Collar de derivacion RDE 21 PVC 2" x 1/2"</v>
          </cell>
        </row>
        <row r="793">
          <cell r="A793" t="str">
            <v>Collar de derivacion RDE 21 PVC 2" x 3/4"</v>
          </cell>
        </row>
        <row r="794">
          <cell r="A794" t="str">
            <v>Collar de derivacion RDE 21 PVC 3" x 1/2"</v>
          </cell>
        </row>
        <row r="795">
          <cell r="A795" t="str">
            <v>Collar de derivacion RDE 21 PVC 3" x 3/4"</v>
          </cell>
        </row>
        <row r="796">
          <cell r="A796" t="str">
            <v>Collar de derivacion RDE 21 PVC 4" x 1/2"</v>
          </cell>
        </row>
        <row r="797">
          <cell r="A797" t="str">
            <v>Collar de derivacion RDE 21 PVC 4" x 3/4"</v>
          </cell>
        </row>
        <row r="798">
          <cell r="A798" t="str">
            <v>Collar de derivacion RDE 21 PVC 6" x 1/2"</v>
          </cell>
        </row>
        <row r="799">
          <cell r="A799" t="str">
            <v>Collar de derivacion RDE 21 PVC 6" x 3/4"</v>
          </cell>
        </row>
        <row r="800">
          <cell r="A800" t="str">
            <v>Collar de derivacion RDE 21 PVC 8" x 1"</v>
          </cell>
        </row>
        <row r="801">
          <cell r="A801" t="str">
            <v>Collar de derivacion RDE 21 PVC 8" x 2"</v>
          </cell>
        </row>
        <row r="802">
          <cell r="A802" t="str">
            <v>Collarin de 4`` - 5`` doble salida</v>
          </cell>
        </row>
        <row r="803">
          <cell r="A803" t="str">
            <v>Collarin de 5`` - 6`` - 2 salidas</v>
          </cell>
        </row>
        <row r="804">
          <cell r="A804" t="str">
            <v>Collarin de 6`` - 8`` dos salidas</v>
          </cell>
        </row>
        <row r="805">
          <cell r="A805" t="str">
            <v>Collarin de 6`` - 8`` una salida</v>
          </cell>
        </row>
        <row r="806">
          <cell r="A806" t="str">
            <v>Collarín para transformador</v>
          </cell>
        </row>
        <row r="807">
          <cell r="A807" t="str">
            <v>Colma limpiador</v>
          </cell>
        </row>
        <row r="808">
          <cell r="A808" t="str">
            <v>Color mineral</v>
          </cell>
        </row>
        <row r="809">
          <cell r="A809" t="str">
            <v>Colorplast</v>
          </cell>
        </row>
        <row r="810">
          <cell r="A810" t="str">
            <v>Columna de maniobra CRM</v>
          </cell>
        </row>
        <row r="811">
          <cell r="A811" t="str">
            <v>Columna metálica giratoria para izaje electrobombas</v>
          </cell>
        </row>
        <row r="812">
          <cell r="A812" t="str">
            <v>Columna octogonal en M.D.F.</v>
          </cell>
        </row>
        <row r="813">
          <cell r="A813" t="str">
            <v>Combo sanitario blanco completo - linea economico</v>
          </cell>
        </row>
        <row r="814">
          <cell r="A814" t="str">
            <v>comp. lateral circ. Y rec. desl. s. de bronce 10``</v>
          </cell>
        </row>
        <row r="815">
          <cell r="A815" t="str">
            <v>comp. lateral circ. Y rec. desl. s. de bronce 12``</v>
          </cell>
        </row>
        <row r="816">
          <cell r="A816" t="str">
            <v>comp. lateral circ. Y rec. desl. s. de bronce 14``</v>
          </cell>
        </row>
        <row r="817">
          <cell r="A817" t="str">
            <v>comp. lateral circ. Y rec. desl. s. de bronce 16``</v>
          </cell>
        </row>
        <row r="818">
          <cell r="A818" t="str">
            <v>comp. lateral circ. Y rec. desl. s. de bronce 18``</v>
          </cell>
        </row>
        <row r="819">
          <cell r="A819" t="str">
            <v>comp. lateral circ. Y rec. desl. s. de bronce 20``</v>
          </cell>
        </row>
        <row r="820">
          <cell r="A820" t="str">
            <v>comp. lateral circ. Y rec. desl. s. de bronce 24``</v>
          </cell>
        </row>
        <row r="821">
          <cell r="A821" t="str">
            <v>comp. lateral circ. Y rec. desl. s. de bronce 30``</v>
          </cell>
        </row>
        <row r="822">
          <cell r="A822" t="str">
            <v>comp. lateral circ. Y rec. desl. s. de bronce 36``</v>
          </cell>
        </row>
        <row r="823">
          <cell r="A823" t="str">
            <v>comp. lateral circ. Y rec. desl. s. de bronce 4``</v>
          </cell>
        </row>
        <row r="824">
          <cell r="A824" t="str">
            <v>comp. lateral circ. Y rec. desl. s. de bronce 40``</v>
          </cell>
        </row>
        <row r="825">
          <cell r="A825" t="str">
            <v>comp. lateral circ. Y rec. desl. s. de bronce 48``</v>
          </cell>
        </row>
        <row r="826">
          <cell r="A826" t="str">
            <v>comp. lateral circ. Y rec. desl. s. de bronce 6``</v>
          </cell>
        </row>
        <row r="827">
          <cell r="A827" t="str">
            <v>comp. lateral circ. Y rec. desl. s. de bronce 60``</v>
          </cell>
        </row>
        <row r="828">
          <cell r="A828" t="str">
            <v>comp. lateral circ. Y rec. desl. s. de bronce 8``</v>
          </cell>
        </row>
        <row r="829">
          <cell r="A829" t="str">
            <v>Compuerta circular Ø=2" Vastago ascendente L=1.28</v>
          </cell>
        </row>
        <row r="830">
          <cell r="A830" t="str">
            <v>Compuerta circular Ø=2" Vastago ascendente L=1.38</v>
          </cell>
        </row>
        <row r="831">
          <cell r="A831" t="str">
            <v>Compuerta circular Ø=2" Vastago ascendente L=1.7 m</v>
          </cell>
        </row>
        <row r="832">
          <cell r="A832" t="str">
            <v>Compuerta desliz. PRFV 0.25 x 0.25</v>
          </cell>
        </row>
        <row r="833">
          <cell r="A833" t="str">
            <v>Compuerta deslizable manual en PRFV 0.42 x 0.65 m</v>
          </cell>
        </row>
        <row r="834">
          <cell r="A834" t="str">
            <v>Compuerta deslizable manual en PRFV 0.45 x 0.60 m</v>
          </cell>
        </row>
        <row r="835">
          <cell r="A835" t="str">
            <v>Compuerta rect desl4 pulg</v>
          </cell>
        </row>
        <row r="836">
          <cell r="A836" t="str">
            <v>computador escritorio 3</v>
          </cell>
        </row>
        <row r="837">
          <cell r="A837" t="str">
            <v>computador escritorio 4</v>
          </cell>
        </row>
        <row r="838">
          <cell r="A838" t="str">
            <v>computador portatil 1</v>
          </cell>
        </row>
        <row r="839">
          <cell r="A839" t="str">
            <v>computador portatil 2</v>
          </cell>
        </row>
        <row r="840">
          <cell r="A840" t="str">
            <v>computador portatil 3</v>
          </cell>
        </row>
        <row r="841">
          <cell r="A841" t="str">
            <v>Concreto 1:2:2 (sin desperdicios)</v>
          </cell>
        </row>
        <row r="842">
          <cell r="A842" t="str">
            <v>Concreto 1:2:3 (sin desperdicios)</v>
          </cell>
        </row>
        <row r="843">
          <cell r="A843" t="str">
            <v>Concreto 1:2:4 (sin desperdicios)</v>
          </cell>
        </row>
        <row r="844">
          <cell r="A844" t="str">
            <v>Concreto Ciclópeo</v>
          </cell>
        </row>
        <row r="845">
          <cell r="A845" t="str">
            <v>Conductivimetro Handylab lf 11 con celda lf 513t</v>
          </cell>
        </row>
        <row r="846">
          <cell r="A846" t="str">
            <v>Conector bimetálico 1 perno</v>
          </cell>
        </row>
        <row r="847">
          <cell r="A847" t="str">
            <v>Conector bimetálico 2 pernos</v>
          </cell>
        </row>
        <row r="848">
          <cell r="A848" t="str">
            <v>Conector bimetalico cal. 1/0</v>
          </cell>
        </row>
        <row r="849">
          <cell r="A849" t="str">
            <v>Conector bimetalico cal. 2</v>
          </cell>
        </row>
        <row r="850">
          <cell r="A850" t="str">
            <v>Conector bimetalico cal. 2/0</v>
          </cell>
        </row>
        <row r="851">
          <cell r="A851" t="str">
            <v>Conector bimetalico cal. 4/0</v>
          </cell>
        </row>
        <row r="852">
          <cell r="A852" t="str">
            <v>Conector de derivacion bimetalico aislado</v>
          </cell>
        </row>
        <row r="853">
          <cell r="A853" t="str">
            <v>Conector de tornillo con chaqueta aislante, tipo 1</v>
          </cell>
        </row>
        <row r="854">
          <cell r="A854" t="str">
            <v>Conector de tornillo con chaqueta aislante, tipo 2</v>
          </cell>
        </row>
        <row r="855">
          <cell r="A855" t="str">
            <v>Conector resorte rojo</v>
          </cell>
        </row>
        <row r="856">
          <cell r="A856" t="str">
            <v>Conector terminal tipo resorte No.  12</v>
          </cell>
        </row>
        <row r="857">
          <cell r="A857" t="str">
            <v>Conectores tubulares en cobre para empalme 1/0</v>
          </cell>
        </row>
        <row r="858">
          <cell r="A858" t="str">
            <v>Conectores tubulares en cobre para empalme 2</v>
          </cell>
        </row>
        <row r="859">
          <cell r="A859" t="str">
            <v>Conectores tubulares en cobre para empalme 2/0</v>
          </cell>
        </row>
        <row r="860">
          <cell r="A860" t="str">
            <v>Conectores tubulares en cobre para empalme 25</v>
          </cell>
        </row>
        <row r="861">
          <cell r="A861" t="str">
            <v>Conectores tubulares en cobre para empalme 30</v>
          </cell>
        </row>
        <row r="862">
          <cell r="A862" t="str">
            <v>Conectores tubulares en cobre para empalme 35</v>
          </cell>
        </row>
        <row r="863">
          <cell r="A863" t="str">
            <v>Conectores tubulares en cobre para empalme 4/0</v>
          </cell>
        </row>
        <row r="864">
          <cell r="A864" t="str">
            <v>Conectores tubulares en cobre para empalme 4A</v>
          </cell>
        </row>
        <row r="865">
          <cell r="A865" t="str">
            <v>Conectores tubulares en cobre para empalme 6</v>
          </cell>
        </row>
        <row r="866">
          <cell r="A866" t="str">
            <v>Conjunto brida Ø=10"</v>
          </cell>
        </row>
        <row r="867">
          <cell r="A867" t="str">
            <v>Conjunto brida Ø=12"</v>
          </cell>
        </row>
        <row r="868">
          <cell r="A868" t="str">
            <v>Conjunto brida Ø=16"</v>
          </cell>
        </row>
        <row r="869">
          <cell r="A869" t="str">
            <v>Conjunto brida Ø=18"</v>
          </cell>
        </row>
        <row r="870">
          <cell r="A870" t="str">
            <v>Conjunto brida Ø=2"</v>
          </cell>
        </row>
        <row r="871">
          <cell r="A871" t="str">
            <v>Conjunto brida Ø=3"</v>
          </cell>
        </row>
        <row r="872">
          <cell r="A872" t="str">
            <v>Conjunto brida Ø=4"</v>
          </cell>
        </row>
        <row r="873">
          <cell r="A873" t="str">
            <v>Conjunto brida Ø=6"</v>
          </cell>
        </row>
        <row r="874">
          <cell r="A874" t="str">
            <v>Conjunto brida Ø=8"</v>
          </cell>
        </row>
        <row r="875">
          <cell r="A875" t="str">
            <v>CONMUTABLE SENCILLO</v>
          </cell>
        </row>
        <row r="876">
          <cell r="A876" t="str">
            <v>Contactor manual ON-OFF</v>
          </cell>
        </row>
        <row r="877">
          <cell r="A877" t="str">
            <v>Conversor 12VDC/9,6,4.5,3 VDC</v>
          </cell>
        </row>
        <row r="878">
          <cell r="A878" t="str">
            <v>Copa para pulir  C24 (piso granito)</v>
          </cell>
        </row>
        <row r="879">
          <cell r="A879" t="str">
            <v>CORAZA METÁLICA 3</v>
          </cell>
        </row>
        <row r="880">
          <cell r="A880" t="str">
            <v>Cordon de respaldo Sika road 10  mm</v>
          </cell>
        </row>
        <row r="881">
          <cell r="A881" t="str">
            <v>Cordon detonante 6 gr. * mt.</v>
          </cell>
        </row>
        <row r="882">
          <cell r="A882" t="str">
            <v>Corpalosa 0.70 mm</v>
          </cell>
        </row>
        <row r="883">
          <cell r="A883" t="str">
            <v>Cortacircuito de 15 KV, 100 A</v>
          </cell>
        </row>
        <row r="884">
          <cell r="A884" t="str">
            <v>Cortacircuito de 36 KV, 100 A</v>
          </cell>
        </row>
        <row r="885">
          <cell r="A885" t="str">
            <v>CORTACIRCUITO ENCHUFABLE BIPOLAR 30A</v>
          </cell>
        </row>
        <row r="886">
          <cell r="A886" t="str">
            <v>CORTACIRCUITO ENCHUFABLE TRIPOLAR 20A</v>
          </cell>
        </row>
        <row r="887">
          <cell r="A887" t="str">
            <v>CORTACIRCUITO ENCHUFABLE TRIPOLAR 30A</v>
          </cell>
        </row>
        <row r="888">
          <cell r="A888" t="str">
            <v>CORTACIRCUITO ENCHUFABLE TRIPOLAR 50A</v>
          </cell>
        </row>
        <row r="889">
          <cell r="A889" t="str">
            <v>CORTACIRCUITO ENCHUFABLE UNIPOLAR 30A</v>
          </cell>
        </row>
        <row r="890">
          <cell r="A890" t="str">
            <v>CORTACIRCUITO INDUSTRIAL TRIPOLAR FD 100 A</v>
          </cell>
        </row>
        <row r="891">
          <cell r="A891" t="str">
            <v>Cortacircuito termomagnetico bipolar de 40-60A, 10</v>
          </cell>
        </row>
        <row r="892">
          <cell r="A892" t="str">
            <v>Cortacircuito termomagnetico Tripolar de 15-60A, 1</v>
          </cell>
        </row>
        <row r="893">
          <cell r="A893" t="str">
            <v>Cortacircuito termomagnetico Tripolar de 70-100A,</v>
          </cell>
        </row>
        <row r="894">
          <cell r="A894" t="str">
            <v>Costados en  H sin malla tipo elíptico</v>
          </cell>
        </row>
        <row r="895">
          <cell r="A895" t="str">
            <v>Costados en lámina H</v>
          </cell>
        </row>
        <row r="896">
          <cell r="A896" t="str">
            <v>Costados en madeflex</v>
          </cell>
        </row>
        <row r="897">
          <cell r="A897" t="str">
            <v>Costados en tipo V</v>
          </cell>
        </row>
        <row r="898">
          <cell r="A898" t="str">
            <v>Costal o Saco de fique (0.50 x 0.70) 2 rayas</v>
          </cell>
        </row>
        <row r="899">
          <cell r="A899" t="str">
            <v>Costal o Saco de fique (0.50 x 0.70) 3 rayas</v>
          </cell>
        </row>
        <row r="900">
          <cell r="A900" t="str">
            <v>CRUCETA MADERA INMUNIZADA 2.5M</v>
          </cell>
        </row>
        <row r="901">
          <cell r="A901" t="str">
            <v>Cruceta metálica de 2 1/2`` x 3/16`` x 2 mts.</v>
          </cell>
        </row>
        <row r="902">
          <cell r="A902" t="str">
            <v>Cruceta metálica de 3`` x 3`` x 1/4`` x 2 mts.</v>
          </cell>
        </row>
        <row r="903">
          <cell r="A903" t="str">
            <v>Cruceta metálica de 3`` x 3`` x 1/4`` x 3 mts.</v>
          </cell>
        </row>
        <row r="904">
          <cell r="A904" t="str">
            <v>Cruceta metálica de 3`` x 3`` x 1/4`` x 4 mts.</v>
          </cell>
        </row>
        <row r="905">
          <cell r="A905" t="str">
            <v>Cruceta metálica de 3`` x 3`` x 1/4`` x 6 mts.</v>
          </cell>
        </row>
        <row r="906">
          <cell r="A906" t="str">
            <v>Crudo de Castilla</v>
          </cell>
        </row>
        <row r="907">
          <cell r="A907" t="str">
            <v>Crudo de rio clasificado T.m. 3"</v>
          </cell>
        </row>
        <row r="908">
          <cell r="A908" t="str">
            <v>Crudo de rio clasificado T.m. 4"</v>
          </cell>
        </row>
        <row r="909">
          <cell r="A909" t="str">
            <v>Crudo de rio clasificado T.m. 6"</v>
          </cell>
        </row>
        <row r="910">
          <cell r="A910" t="str">
            <v>Crudo de rio sin clasificar</v>
          </cell>
        </row>
        <row r="911">
          <cell r="A911" t="str">
            <v>Cruz  H.F. 10" x  10"</v>
          </cell>
        </row>
        <row r="912">
          <cell r="A912" t="str">
            <v>Cruz  H.F. 12" x  12"</v>
          </cell>
        </row>
        <row r="913">
          <cell r="A913" t="str">
            <v>Cruz  H.F. 16" x  16"</v>
          </cell>
        </row>
        <row r="914">
          <cell r="A914" t="str">
            <v>Cruz  H.F. 2" x  2"</v>
          </cell>
        </row>
        <row r="915">
          <cell r="A915" t="str">
            <v>Cruz  H.F. 3" x  3"</v>
          </cell>
        </row>
        <row r="916">
          <cell r="A916" t="str">
            <v>Cruz  H.F. 4" x  4"</v>
          </cell>
        </row>
        <row r="917">
          <cell r="A917" t="str">
            <v>Cruz  H.F. 6" x  3"</v>
          </cell>
        </row>
        <row r="918">
          <cell r="A918" t="str">
            <v>Cruz  H.F. 6" x  6"</v>
          </cell>
        </row>
        <row r="919">
          <cell r="A919" t="str">
            <v>Cruz  H.F. 8" x  8"</v>
          </cell>
        </row>
        <row r="920">
          <cell r="A920" t="str">
            <v>CUCHILLA EN PIZARRA  3 x 60</v>
          </cell>
        </row>
        <row r="921">
          <cell r="A921" t="str">
            <v>CUCHILLA MONOPOLAR 400 A 15K</v>
          </cell>
        </row>
        <row r="922">
          <cell r="A922" t="str">
            <v>Cuerda de nylon</v>
          </cell>
        </row>
        <row r="923">
          <cell r="A923" t="str">
            <v>Cuña metalica de 0.06 m (0.06 x 0.13)</v>
          </cell>
        </row>
        <row r="924">
          <cell r="A924" t="str">
            <v>CUPULA TRAGANTE  C 6x4``</v>
          </cell>
        </row>
        <row r="925">
          <cell r="A925" t="str">
            <v>CURVA 90ºCXE CONDUIT 1</v>
          </cell>
        </row>
        <row r="926">
          <cell r="A926" t="str">
            <v>CURVA 90ºCXE CONDUIT 1 1/2</v>
          </cell>
        </row>
        <row r="927">
          <cell r="A927" t="str">
            <v>Curva de PVC de 1 1/2``</v>
          </cell>
        </row>
        <row r="928">
          <cell r="A928" t="str">
            <v>Curva de PVC de 1 1/4``</v>
          </cell>
        </row>
        <row r="929">
          <cell r="A929" t="str">
            <v>Curva de PVC de 1/2``</v>
          </cell>
        </row>
        <row r="930">
          <cell r="A930" t="str">
            <v>Curva de PVC de 1``</v>
          </cell>
        </row>
        <row r="931">
          <cell r="A931" t="str">
            <v>Curva de PVC de 2``</v>
          </cell>
        </row>
        <row r="932">
          <cell r="A932" t="str">
            <v>Curva de PVC de 3/4``</v>
          </cell>
        </row>
        <row r="933">
          <cell r="A933" t="str">
            <v>Dap (fertilizantes)</v>
          </cell>
        </row>
        <row r="934">
          <cell r="A934" t="str">
            <v>Decora plast</v>
          </cell>
        </row>
        <row r="935">
          <cell r="A935" t="str">
            <v>Defensa metalica (Incluye: postes,amortig y capta)</v>
          </cell>
        </row>
        <row r="936">
          <cell r="A936" t="str">
            <v>Delineador de curva Horizontal</v>
          </cell>
        </row>
        <row r="937">
          <cell r="A937" t="str">
            <v>Descargador de sobretensión tipo S/E 12kV - 10kA</v>
          </cell>
        </row>
        <row r="938">
          <cell r="A938" t="str">
            <v>Descargador de sobretensión tipo S/E 30kV - 10kA</v>
          </cell>
        </row>
        <row r="939">
          <cell r="A939" t="str">
            <v>Descargadores Franklin 3 puntas</v>
          </cell>
        </row>
        <row r="940">
          <cell r="A940" t="str">
            <v>Descargadores polimericos 12kV</v>
          </cell>
        </row>
        <row r="941">
          <cell r="A941" t="str">
            <v>Destilador 7 l/h 821.00/220 V</v>
          </cell>
        </row>
        <row r="942">
          <cell r="A942" t="str">
            <v>Detonadores</v>
          </cell>
        </row>
        <row r="943">
          <cell r="A943" t="str">
            <v>Diagonal angulo tipo recta 1 1/2"x 1 1/2" x 3/16"</v>
          </cell>
        </row>
        <row r="944">
          <cell r="A944" t="str">
            <v>Diagonal en V metalica galvanizada de 1.1 mts. ent</v>
          </cell>
        </row>
        <row r="945">
          <cell r="A945" t="str">
            <v>Diagonal en V metalica galvanizada de 1.2 mts. ent</v>
          </cell>
        </row>
        <row r="946">
          <cell r="A946" t="str">
            <v>Diagonal madera inmunizada</v>
          </cell>
        </row>
        <row r="947">
          <cell r="A947" t="str">
            <v>Diagonal recta de 1.2 mts.</v>
          </cell>
        </row>
        <row r="948">
          <cell r="A948" t="str">
            <v>Difusores de aire</v>
          </cell>
        </row>
        <row r="949">
          <cell r="A949" t="str">
            <v>Dilatación en bronce  PC 09</v>
          </cell>
        </row>
        <row r="950">
          <cell r="A950" t="str">
            <v>Dilatacion plastica (canchas deportivas)</v>
          </cell>
        </row>
        <row r="951">
          <cell r="A951" t="str">
            <v>Dilatacion plástica blanca x 2 mts</v>
          </cell>
        </row>
        <row r="952">
          <cell r="A952" t="str">
            <v>Disco Diamantado  14" x 350 mm</v>
          </cell>
        </row>
        <row r="953">
          <cell r="A953" t="str">
            <v>Disco Diamantado  7"</v>
          </cell>
        </row>
        <row r="954">
          <cell r="A954" t="str">
            <v>Disco Diamantado  9"</v>
          </cell>
        </row>
        <row r="955">
          <cell r="A955" t="str">
            <v>Disco pulidora LT W 7 x 1/4"</v>
          </cell>
        </row>
        <row r="956">
          <cell r="A956" t="str">
            <v>Disolvente Thinner</v>
          </cell>
        </row>
        <row r="957">
          <cell r="A957" t="str">
            <v>Distribuidor superior con moto reductor y tanque</v>
          </cell>
        </row>
        <row r="958">
          <cell r="A958" t="str">
            <v>División aluminio y lámina acrílica para baño</v>
          </cell>
        </row>
        <row r="959">
          <cell r="A959" t="str">
            <v>División lámina calibre 18 entamborado para baño</v>
          </cell>
        </row>
        <row r="960">
          <cell r="A960" t="str">
            <v>Divisor para dos salidas TV</v>
          </cell>
        </row>
        <row r="961">
          <cell r="A961" t="str">
            <v>Domo base circular</v>
          </cell>
        </row>
        <row r="962">
          <cell r="A962" t="str">
            <v>Domo burbuja  acrílico 1 x 1 esp. 3 mm</v>
          </cell>
        </row>
        <row r="963">
          <cell r="A963" t="str">
            <v>Domo burbuja  acrílico 2 x 2 esp. 4 mm</v>
          </cell>
        </row>
        <row r="964">
          <cell r="A964" t="str">
            <v>Domo burbuja 1.10 x 1.10</v>
          </cell>
        </row>
        <row r="965">
          <cell r="A965" t="str">
            <v>Domo circular  Diam.   0.80</v>
          </cell>
        </row>
        <row r="966">
          <cell r="A966" t="str">
            <v>Domo circular  Diam.   1.40</v>
          </cell>
        </row>
        <row r="967">
          <cell r="A967" t="str">
            <v>DOMO CUPULA 2*2</v>
          </cell>
        </row>
        <row r="968">
          <cell r="A968" t="str">
            <v>Domo en PRFV tipo Tas 0.85 x 5.0 m</v>
          </cell>
        </row>
        <row r="969">
          <cell r="A969" t="str">
            <v>Domo punta diamante  0.90 x 0.90</v>
          </cell>
        </row>
        <row r="970">
          <cell r="A970" t="str">
            <v>Domo punta diamante  1.40 x 1.40</v>
          </cell>
        </row>
        <row r="971">
          <cell r="A971" t="str">
            <v>DOMO RECTANGULAR 1*1</v>
          </cell>
        </row>
        <row r="972">
          <cell r="A972" t="str">
            <v>DOMO RECTANGULAR 2*2</v>
          </cell>
        </row>
        <row r="973">
          <cell r="A973" t="str">
            <v>Dosificador  blue &amp;white q:150 l/h</v>
          </cell>
        </row>
        <row r="974">
          <cell r="A974" t="str">
            <v>Dosificador  cloro gaseoso</v>
          </cell>
        </row>
        <row r="975">
          <cell r="A975" t="str">
            <v>Dosificador volumetrico cal y sulfato 220v regulable</v>
          </cell>
        </row>
        <row r="976">
          <cell r="A976" t="str">
            <v>Dot. Equipo laboratorio s/n descripción</v>
          </cell>
        </row>
        <row r="977">
          <cell r="A977" t="str">
            <v>Ducha cromada</v>
          </cell>
        </row>
        <row r="978">
          <cell r="A978" t="str">
            <v>Ducha sencilla</v>
          </cell>
        </row>
        <row r="979">
          <cell r="A979" t="str">
            <v>Ducto Electrico liviano  4"</v>
          </cell>
        </row>
        <row r="980">
          <cell r="A980" t="str">
            <v>Ducto metalico sin división .30</v>
          </cell>
        </row>
        <row r="981">
          <cell r="A981" t="str">
            <v>DUCTO TDP 4</v>
          </cell>
        </row>
        <row r="982">
          <cell r="A982" t="str">
            <v>Ducto vertical  80" para manejo de cables</v>
          </cell>
        </row>
        <row r="983">
          <cell r="A983" t="str">
            <v>Durmiente - abarco 4 M</v>
          </cell>
        </row>
        <row r="984">
          <cell r="A984" t="str">
            <v>Durmiente ordinario 3 M</v>
          </cell>
        </row>
        <row r="985">
          <cell r="A985" t="str">
            <v>Eje 3/4" 1045 (SAE 1020) 400 mm</v>
          </cell>
        </row>
        <row r="986">
          <cell r="A986" t="str">
            <v>Eje 4" 1045 (SAE 1020)</v>
          </cell>
        </row>
        <row r="987">
          <cell r="A987" t="str">
            <v>Eje cabeza y rosca 1" 1045 (SAE 1020) 1000 mm</v>
          </cell>
        </row>
        <row r="988">
          <cell r="A988" t="str">
            <v>Electrobomba 1 HP 1 Pulg.</v>
          </cell>
        </row>
        <row r="989">
          <cell r="A989" t="str">
            <v>Electrobomba 1/2 HP 1 Pulg.</v>
          </cell>
        </row>
        <row r="990">
          <cell r="A990" t="str">
            <v>Electrobomba 1/2 HP 1" CHEM TECH Mod 100-030</v>
          </cell>
        </row>
        <row r="991">
          <cell r="A991" t="str">
            <v>Electrobomba 10 HP, 220 V, 2" de salida</v>
          </cell>
        </row>
        <row r="992">
          <cell r="A992" t="str">
            <v>Electrobomba 2" x 2" de 5 Hp</v>
          </cell>
        </row>
        <row r="993">
          <cell r="A993" t="str">
            <v>Electrobomba doble diafragma 2.0 hp</v>
          </cell>
        </row>
        <row r="994">
          <cell r="A994" t="str">
            <v>Electrobomba sumerg.  flygt 6,0 HP, proteciones, cableado</v>
          </cell>
        </row>
        <row r="995">
          <cell r="A995" t="str">
            <v>Electrobomba sumerg. 5 HP tipo lapicero Ø=2"</v>
          </cell>
        </row>
        <row r="996">
          <cell r="A996" t="str">
            <v>Electrobomba sumerg. 5 HP. 220V. Q=90gpm</v>
          </cell>
        </row>
        <row r="997">
          <cell r="A997" t="str">
            <v>Electrobomba sumerg. 7.5 HP tipo lapicero Ø=2"</v>
          </cell>
        </row>
        <row r="998">
          <cell r="A998" t="str">
            <v>Electrodos control de nivel</v>
          </cell>
        </row>
        <row r="999">
          <cell r="A999" t="str">
            <v>Elevador para gas de 1/2"</v>
          </cell>
        </row>
        <row r="1000">
          <cell r="A1000" t="str">
            <v>Empalme en cinta para 15 Kv. Cal. De 2 a 2/0 AWG</v>
          </cell>
        </row>
        <row r="1001">
          <cell r="A1001" t="str">
            <v>Empalme en cinta y resina para 15 Kv. Cal. De 2 aw</v>
          </cell>
        </row>
        <row r="1002">
          <cell r="A1002" t="str">
            <v>Empalme en cinta y resina para 35 Kv. Cal. De 2 aw</v>
          </cell>
        </row>
        <row r="1003">
          <cell r="A1003" t="str">
            <v>Empalmes baja tension</v>
          </cell>
        </row>
        <row r="1004">
          <cell r="A1004" t="str">
            <v>Empalmes modulares deconectables  ref. 5815 - D em</v>
          </cell>
        </row>
        <row r="1005">
          <cell r="A1005" t="str">
            <v>Empalmes modulares deconectables  ref. 5815 - E co</v>
          </cell>
        </row>
        <row r="1006">
          <cell r="A1006" t="str">
            <v>Empalmes modulares deconectables  ref. 5815 - s em</v>
          </cell>
        </row>
        <row r="1007">
          <cell r="A1007" t="str">
            <v>Empalmes modulares deconectables  ref. 5815 - T  e</v>
          </cell>
        </row>
        <row r="1008">
          <cell r="A1008" t="str">
            <v>Empalmes premoldeados REF. 5411 - CI - 1/0 color n</v>
          </cell>
        </row>
        <row r="1009">
          <cell r="A1009" t="str">
            <v>Empalmes premoldeados REF. 5411 - CI - 2 color neg</v>
          </cell>
        </row>
        <row r="1010">
          <cell r="A1010" t="str">
            <v>Empalmes premoldeados REF. 5412 - CI - 2/0 color n</v>
          </cell>
        </row>
        <row r="1011">
          <cell r="A1011" t="str">
            <v>Empaques para espigo 10"</v>
          </cell>
        </row>
        <row r="1012">
          <cell r="A1012" t="str">
            <v>Empaques para espigo 12"</v>
          </cell>
        </row>
        <row r="1013">
          <cell r="A1013" t="str">
            <v>Empaques para espigo 15"</v>
          </cell>
        </row>
        <row r="1014">
          <cell r="A1014" t="str">
            <v>Empaques para espigo 18"</v>
          </cell>
        </row>
        <row r="1015">
          <cell r="A1015" t="str">
            <v>Empaques para espigo 24"</v>
          </cell>
        </row>
        <row r="1016">
          <cell r="A1016" t="str">
            <v>Empaques para espigo 30"</v>
          </cell>
        </row>
        <row r="1017">
          <cell r="A1017" t="str">
            <v>Empaques para espigo 6"</v>
          </cell>
        </row>
        <row r="1018">
          <cell r="A1018" t="str">
            <v>Empaques para espigo 8"</v>
          </cell>
        </row>
        <row r="1019">
          <cell r="A1019" t="str">
            <v>Empaquetadura para brida Ø=10"</v>
          </cell>
        </row>
        <row r="1020">
          <cell r="A1020" t="str">
            <v>Empaquetadura para brida Ø=18"</v>
          </cell>
        </row>
        <row r="1021">
          <cell r="A1021" t="str">
            <v>Empaquetadura para brida Ø=3"</v>
          </cell>
        </row>
        <row r="1022">
          <cell r="A1022" t="str">
            <v>Empaquetadura para brida Ø=4"</v>
          </cell>
        </row>
        <row r="1023">
          <cell r="A1023" t="str">
            <v>Empaquetadura para brida Ø=6"</v>
          </cell>
        </row>
        <row r="1024">
          <cell r="A1024" t="str">
            <v>Empaquetadura para brida Ø=8"</v>
          </cell>
        </row>
        <row r="1025">
          <cell r="A1025" t="str">
            <v>Empaquetadura para valvula Ø=22"</v>
          </cell>
        </row>
        <row r="1026">
          <cell r="A1026" t="str">
            <v>Emulsion asfaltica CRL-1 o CRR-1</v>
          </cell>
        </row>
        <row r="1027">
          <cell r="A1027" t="str">
            <v>Enganche teclado fijo</v>
          </cell>
        </row>
        <row r="1028">
          <cell r="A1028" t="str">
            <v>Epotoc 1 - 1</v>
          </cell>
        </row>
        <row r="1029">
          <cell r="A1029" t="str">
            <v>Epson fx-2190 9 pines, carro ancho</v>
          </cell>
        </row>
        <row r="1030">
          <cell r="A1030" t="str">
            <v>Epson fx-890 680 cps</v>
          </cell>
        </row>
        <row r="1031">
          <cell r="A1031" t="str">
            <v>Epson lx-300 9 pines 264 cps</v>
          </cell>
        </row>
        <row r="1032">
          <cell r="A1032" t="str">
            <v>Equipo de medida elec trif  3x208/120 5(10) A</v>
          </cell>
        </row>
        <row r="1033">
          <cell r="A1033" t="str">
            <v>Equipo destilador de agua Mod. 26-CT</v>
          </cell>
        </row>
        <row r="1034">
          <cell r="A1034" t="str">
            <v>Equipo Multiparámetro portatil sension 156. HACH 54650-14</v>
          </cell>
        </row>
        <row r="1035">
          <cell r="A1035" t="str">
            <v>Equipo presion 1 hp p-1060</v>
          </cell>
        </row>
        <row r="1036">
          <cell r="A1036" t="str">
            <v>Equipo prueba de jarras 6 p. HACH 26317-00 programable</v>
          </cell>
        </row>
        <row r="1037">
          <cell r="A1037" t="str">
            <v>Equipo turbidímetro HACH 2100 PORTATIL</v>
          </cell>
        </row>
        <row r="1038">
          <cell r="A1038" t="str">
            <v>Esmalte  mate supersintético</v>
          </cell>
        </row>
        <row r="1039">
          <cell r="A1039" t="str">
            <v>Esmalte Sintetico</v>
          </cell>
        </row>
        <row r="1040">
          <cell r="A1040" t="str">
            <v>Espárrago galvanizado de 5/8`` x 10``</v>
          </cell>
        </row>
        <row r="1041">
          <cell r="A1041" t="str">
            <v>Espárrago galvanizado de 5/8`` x 12``</v>
          </cell>
        </row>
        <row r="1042">
          <cell r="A1042" t="str">
            <v>Espárrago galvanizado de 5/8`` x 14``</v>
          </cell>
        </row>
        <row r="1043">
          <cell r="A1043" t="str">
            <v>Espectofotómetro odissey dr/2500</v>
          </cell>
        </row>
        <row r="1044">
          <cell r="A1044" t="str">
            <v>Espejo cristal  4 MM</v>
          </cell>
        </row>
        <row r="1045">
          <cell r="A1045" t="str">
            <v>Espejo cristal  5 MM</v>
          </cell>
        </row>
        <row r="1046">
          <cell r="A1046" t="str">
            <v>Espigo bridado en PRFV de 8"</v>
          </cell>
        </row>
        <row r="1047">
          <cell r="A1047" t="str">
            <v>Espigo cruceta metálica de 3/4``</v>
          </cell>
        </row>
        <row r="1048">
          <cell r="A1048" t="str">
            <v>Espigo cruceta metálica de 5/8``</v>
          </cell>
        </row>
        <row r="1049">
          <cell r="A1049" t="str">
            <v>Espigo extremo de poste para pin 13.2 Kv</v>
          </cell>
        </row>
        <row r="1050">
          <cell r="A1050" t="str">
            <v>Espigo extremo de poste para pin 34.5 Kv</v>
          </cell>
        </row>
        <row r="1051">
          <cell r="A1051" t="str">
            <v xml:space="preserve">ESPUMA DE POLIURETANO O SIMILAR DIAM  8 PULG INCLUYE GUAYA INOX. </v>
          </cell>
        </row>
        <row r="1052">
          <cell r="A1052" t="str">
            <v>Estacas de Madera Ø=0.10 L=0.60 m</v>
          </cell>
        </row>
        <row r="1053">
          <cell r="A1053" t="str">
            <v>Estaciones de trabajo 1</v>
          </cell>
        </row>
        <row r="1054">
          <cell r="A1054" t="str">
            <v>Estaciones de trabajo 2</v>
          </cell>
        </row>
        <row r="1055">
          <cell r="A1055" t="str">
            <v>Esterilla de guadua</v>
          </cell>
        </row>
        <row r="1056">
          <cell r="A1056" t="str">
            <v>Estocon de Madera Ø=0.15</v>
          </cell>
        </row>
        <row r="1057">
          <cell r="A1057" t="str">
            <v>Estolon</v>
          </cell>
        </row>
        <row r="1058">
          <cell r="A1058" t="str">
            <v>Estoperol lámina de 1/8"</v>
          </cell>
        </row>
        <row r="1059">
          <cell r="A1059" t="str">
            <v>Estribo para ACSR Nº 2 - Nº 1/0</v>
          </cell>
        </row>
        <row r="1060">
          <cell r="A1060" t="str">
            <v>Estructura aluminio para marquesina</v>
          </cell>
        </row>
        <row r="1061">
          <cell r="A1061" t="str">
            <v>Estuco acrílico</v>
          </cell>
        </row>
        <row r="1062">
          <cell r="A1062" t="str">
            <v>Estufa a gas 4 puestos y plancha asadora</v>
          </cell>
        </row>
        <row r="1063">
          <cell r="A1063" t="str">
            <v>Exor 1</v>
          </cell>
        </row>
        <row r="1064">
          <cell r="A1064" t="str">
            <v>Expander PF+UAD  1/2 " y 3/4 "</v>
          </cell>
        </row>
        <row r="1065">
          <cell r="A1065" t="str">
            <v>Farol colonial 70 W. sodio  208 V</v>
          </cell>
        </row>
        <row r="1066">
          <cell r="A1066" t="str">
            <v>Farol de pedestal  70 W  208 V sodio</v>
          </cell>
        </row>
        <row r="1067">
          <cell r="A1067" t="str">
            <v>Favigel. Suelo artificial</v>
          </cell>
        </row>
        <row r="1068">
          <cell r="A1068" t="str">
            <v>Filtro de membrana manifold, place-holder</v>
          </cell>
        </row>
        <row r="1069">
          <cell r="A1069" t="str">
            <v>Filtro en acero inoxidable 306. Ran 20mm. 6 pulg.</v>
          </cell>
        </row>
        <row r="1070">
          <cell r="A1070" t="str">
            <v>Filtro en Y de Ø=3". E.B. x E.B.</v>
          </cell>
        </row>
        <row r="1071">
          <cell r="A1071" t="str">
            <v>Filtro en Y de Ø=4". E.B. x E.B.</v>
          </cell>
        </row>
        <row r="1072">
          <cell r="A1072" t="str">
            <v>Filtro en Y de Ø=6". E.B. x E.B.</v>
          </cell>
        </row>
        <row r="1073">
          <cell r="A1073" t="str">
            <v>Filtro en Yee flanchado Ø=2"</v>
          </cell>
        </row>
        <row r="1074">
          <cell r="A1074" t="str">
            <v>Filtro en Yee flanchado Ø=3"</v>
          </cell>
        </row>
        <row r="1075">
          <cell r="A1075" t="str">
            <v>Flotador automático de mercurio</v>
          </cell>
        </row>
        <row r="1076">
          <cell r="A1076" t="str">
            <v>Flotador metálico 2</v>
          </cell>
        </row>
        <row r="1077">
          <cell r="A1077" t="str">
            <v>Flotador tanque PVC</v>
          </cell>
        </row>
        <row r="1078">
          <cell r="A1078" t="str">
            <v>Formaleta met en lam. acero 3/16"  (uso por m2)</v>
          </cell>
        </row>
        <row r="1079">
          <cell r="A1079" t="str">
            <v>Fotocelda con base 208 V</v>
          </cell>
        </row>
        <row r="1080">
          <cell r="A1080" t="str">
            <v>Fotocontrol de 2 x 60 Amp</v>
          </cell>
        </row>
        <row r="1081">
          <cell r="A1081" t="str">
            <v>Frente madera L = 1.50</v>
          </cell>
        </row>
        <row r="1082">
          <cell r="A1082" t="str">
            <v>Frescasa 31/2"  rollo 18.58 m2</v>
          </cell>
        </row>
        <row r="1083">
          <cell r="A1083" t="str">
            <v>Fungicida Manzate</v>
          </cell>
        </row>
        <row r="1084">
          <cell r="A1084" t="str">
            <v>Fusible de 15 KV, 1 - 5 A, tipo H</v>
          </cell>
        </row>
        <row r="1085">
          <cell r="A1085" t="str">
            <v>Fusible de 15 KV, 5 - 15 A, tipo T</v>
          </cell>
        </row>
        <row r="1086">
          <cell r="A1086" t="str">
            <v>Fusible de 36 KV,  1 - 5 A, tipo H</v>
          </cell>
        </row>
        <row r="1087">
          <cell r="A1087" t="str">
            <v>Fusible HH 25 Amp</v>
          </cell>
        </row>
        <row r="1088">
          <cell r="A1088" t="str">
            <v>Gabinete autosoportado IP20 IK08, con puerta para</v>
          </cell>
        </row>
        <row r="1089">
          <cell r="A1089" t="str">
            <v>Gabinete para A - Z  L = 90</v>
          </cell>
        </row>
        <row r="1090">
          <cell r="A1090" t="str">
            <v>Gabinete pared 19" 5 rms</v>
          </cell>
        </row>
        <row r="1091">
          <cell r="A1091" t="str">
            <v>Gabinete pivotante -IP20, 600mm ancho/profundidad</v>
          </cell>
        </row>
        <row r="1092">
          <cell r="A1092" t="str">
            <v>Gabinete pivotante -IP20, 600mm ancho/profundidad</v>
          </cell>
        </row>
        <row r="1093">
          <cell r="A1093" t="str">
            <v>Gabinete pivotante -IP20, 600mm ancho/profundidad</v>
          </cell>
        </row>
        <row r="1094">
          <cell r="A1094" t="str">
            <v>Gabinete pivotante -IP20, 600mm ancho/profundidad</v>
          </cell>
        </row>
        <row r="1095">
          <cell r="A1095" t="str">
            <v>Gabinete tablero metálico 70x40x2 mts</v>
          </cell>
        </row>
        <row r="1096">
          <cell r="A1096" t="str">
            <v>Gancho  teja ondulada de Asbesto cemento 55 mm</v>
          </cell>
        </row>
        <row r="1097">
          <cell r="A1097" t="str">
            <v>Gancho blanco</v>
          </cell>
        </row>
        <row r="1098">
          <cell r="A1098" t="str">
            <v>Gancho teja metaliza</v>
          </cell>
        </row>
        <row r="1099">
          <cell r="A1099" t="str">
            <v>Gas natural 40 lb</v>
          </cell>
        </row>
        <row r="1100">
          <cell r="A1100" t="str">
            <v>Gasolina</v>
          </cell>
        </row>
        <row r="1101">
          <cell r="A1101" t="str">
            <v>Geodren Planar DG-2 H=1.05 m</v>
          </cell>
        </row>
        <row r="1102">
          <cell r="A1102" t="str">
            <v>Geodren Planar DG-3 H=0.50 m</v>
          </cell>
        </row>
        <row r="1103">
          <cell r="A1103" t="str">
            <v>Geo-estructura H=1.25 m W=3.07m</v>
          </cell>
        </row>
        <row r="1104">
          <cell r="A1104" t="str">
            <v>Geo-estructura H=1.4 m W=3.90m</v>
          </cell>
        </row>
        <row r="1105">
          <cell r="A1105" t="str">
            <v>Geomalla de refuerzo</v>
          </cell>
        </row>
        <row r="1106">
          <cell r="A1106" t="str">
            <v>Geomalla LBO 302</v>
          </cell>
        </row>
        <row r="1107">
          <cell r="A1107" t="str">
            <v>Geomembrana 20 mil 0.5 mm HDPE</v>
          </cell>
        </row>
        <row r="1108">
          <cell r="A1108" t="str">
            <v>Geomembrana 30 mil 0.75 mm HDPE</v>
          </cell>
        </row>
        <row r="1109">
          <cell r="A1109" t="str">
            <v>Geomembrana 40 mil 1.00 mm HDPE</v>
          </cell>
        </row>
        <row r="1110">
          <cell r="A1110" t="str">
            <v>Geostab</v>
          </cell>
        </row>
        <row r="1111">
          <cell r="A1111" t="str">
            <v>Geotextil  tejido 1400</v>
          </cell>
        </row>
        <row r="1112">
          <cell r="A1112" t="str">
            <v>Geotextil  tejido 1700</v>
          </cell>
        </row>
        <row r="1113">
          <cell r="A1113" t="str">
            <v>Geotextil  tejido 2100</v>
          </cell>
        </row>
        <row r="1114">
          <cell r="A1114" t="str">
            <v>Geotextil  tejido 2400</v>
          </cell>
        </row>
        <row r="1115">
          <cell r="A1115" t="str">
            <v>Geotextil No Tejido 1600</v>
          </cell>
        </row>
        <row r="1116">
          <cell r="A1116" t="str">
            <v>Geotextil No Tejido 2000</v>
          </cell>
        </row>
        <row r="1117">
          <cell r="A1117" t="str">
            <v>Geotextil No Tejido 2500</v>
          </cell>
        </row>
        <row r="1118">
          <cell r="A1118" t="str">
            <v>Geotextil No Tejido 4000</v>
          </cell>
        </row>
        <row r="1119">
          <cell r="A1119" t="str">
            <v>Grama</v>
          </cell>
        </row>
        <row r="1120">
          <cell r="A1120" t="str">
            <v>Grama  (Semilla)</v>
          </cell>
        </row>
        <row r="1121">
          <cell r="A1121" t="str">
            <v>Granito jaspe</v>
          </cell>
        </row>
        <row r="1122">
          <cell r="A1122" t="str">
            <v>Granito No.2</v>
          </cell>
        </row>
        <row r="1123">
          <cell r="A1123" t="str">
            <v>Granito trav.peruano No.3</v>
          </cell>
        </row>
        <row r="1124">
          <cell r="A1124" t="str">
            <v>Granito travertino peruano No.2</v>
          </cell>
        </row>
        <row r="1125">
          <cell r="A1125" t="str">
            <v>Grapa  de 7/8"  acero 1045 roscada</v>
          </cell>
        </row>
        <row r="1126">
          <cell r="A1126" t="str">
            <v>Grapa 1/4"</v>
          </cell>
        </row>
        <row r="1127">
          <cell r="A1127" t="str">
            <v>Grapa de suspensión para B.T.</v>
          </cell>
        </row>
        <row r="1128">
          <cell r="A1128" t="str">
            <v>Grapa externa 3/8 pulg</v>
          </cell>
        </row>
        <row r="1129">
          <cell r="A1129" t="str">
            <v>GRAPA GALV. TUBO       1``</v>
          </cell>
        </row>
        <row r="1130">
          <cell r="A1130" t="str">
            <v>Grapa galvanizada para Cerca</v>
          </cell>
        </row>
        <row r="1131">
          <cell r="A1131" t="str">
            <v>Grapa galvanizada tubo 1"</v>
          </cell>
        </row>
        <row r="1132">
          <cell r="A1132" t="str">
            <v>Grapa galvanizada tubo 1/2"</v>
          </cell>
        </row>
        <row r="1133">
          <cell r="A1133" t="str">
            <v>Grapa industrial</v>
          </cell>
        </row>
        <row r="1134">
          <cell r="A1134" t="str">
            <v>Grapa interna 3/8 pulg</v>
          </cell>
        </row>
        <row r="1135">
          <cell r="A1135" t="str">
            <v>Grapa Ø=1"  372 mm x 103 mm</v>
          </cell>
        </row>
        <row r="1136">
          <cell r="A1136" t="str">
            <v>Grapa Ø=1"  440 mm x 103 mm</v>
          </cell>
        </row>
        <row r="1137">
          <cell r="A1137" t="str">
            <v>Grapa Ø=1"  565 mm x 103 mm</v>
          </cell>
        </row>
        <row r="1138">
          <cell r="A1138" t="str">
            <v>Grapa Ø=1"  565 mm x 128 mm</v>
          </cell>
        </row>
        <row r="1139">
          <cell r="A1139" t="str">
            <v>Grapa prensahilos RL 11 1/4``</v>
          </cell>
        </row>
        <row r="1140">
          <cell r="A1140" t="str">
            <v>Grapa retención acero 1/4``</v>
          </cell>
        </row>
        <row r="1141">
          <cell r="A1141" t="str">
            <v>Grapa retención ACSR Nº 4 - Nº 2/0</v>
          </cell>
        </row>
        <row r="1142">
          <cell r="A1142" t="str">
            <v>Grapa retención B.T.</v>
          </cell>
        </row>
        <row r="1143">
          <cell r="A1143" t="str">
            <v>Grasa</v>
          </cell>
        </row>
        <row r="1144">
          <cell r="A1144" t="str">
            <v>Grasa</v>
          </cell>
        </row>
        <row r="1145">
          <cell r="A1145" t="str">
            <v>Grava fina 1/8"a malla 10</v>
          </cell>
        </row>
        <row r="1146">
          <cell r="A1146" t="str">
            <v>Grava fina libre de calcareos Ø ½ a 1``</v>
          </cell>
        </row>
        <row r="1147">
          <cell r="A1147" t="str">
            <v>Gravilla fina</v>
          </cell>
        </row>
        <row r="1148">
          <cell r="A1148" t="str">
            <v>Gravilla gruesa</v>
          </cell>
        </row>
        <row r="1149">
          <cell r="A1149" t="str">
            <v>Gravilla media</v>
          </cell>
        </row>
        <row r="1150">
          <cell r="A1150" t="str">
            <v>Gravilla para piso</v>
          </cell>
        </row>
        <row r="1151">
          <cell r="A1151" t="str">
            <v>Grifería 1120-611 cr</v>
          </cell>
        </row>
        <row r="1152">
          <cell r="A1152" t="str">
            <v>Grifería ducha cromada</v>
          </cell>
        </row>
        <row r="1153">
          <cell r="A1153" t="str">
            <v>Grifería lavamanos 4"</v>
          </cell>
        </row>
        <row r="1154">
          <cell r="A1154" t="str">
            <v>Grifería lavaplatos 8" florencia cromada</v>
          </cell>
        </row>
        <row r="1155">
          <cell r="A1155" t="str">
            <v>Guadañadora</v>
          </cell>
        </row>
        <row r="1156">
          <cell r="A1156" t="str">
            <v>Guadua 3 m</v>
          </cell>
        </row>
        <row r="1157">
          <cell r="A1157" t="str">
            <v>Guadua 4 m</v>
          </cell>
        </row>
        <row r="1158">
          <cell r="A1158" t="str">
            <v>Guadua 6 m</v>
          </cell>
        </row>
        <row r="1159">
          <cell r="A1159" t="str">
            <v>Guante Carnasa (para ayudante)</v>
          </cell>
        </row>
        <row r="1160">
          <cell r="A1160" t="str">
            <v>Guante Carnasa (para soldador)</v>
          </cell>
        </row>
        <row r="1161">
          <cell r="A1161" t="str">
            <v>Guardacable de 1 1/2" o Portacable T.P.</v>
          </cell>
        </row>
        <row r="1162">
          <cell r="A1162" t="str">
            <v>Guardacable de 1 1/4" o Portacable T.P.</v>
          </cell>
        </row>
        <row r="1163">
          <cell r="A1163" t="str">
            <v>Guardacable de 1" o Portacable T.P.</v>
          </cell>
        </row>
        <row r="1164">
          <cell r="A1164" t="str">
            <v>Guardacable de 1/2" o Portacable T.P.</v>
          </cell>
        </row>
        <row r="1165">
          <cell r="A1165" t="str">
            <v>Guardacable de 3/8" o Portacable T.P.</v>
          </cell>
        </row>
        <row r="1166">
          <cell r="A1166" t="str">
            <v>Guardacable de 5/8" o Portacable T.P.</v>
          </cell>
        </row>
        <row r="1167">
          <cell r="A1167" t="str">
            <v>Guardavia o tramo curvo de 4.13 m (0.08 x 0.31)</v>
          </cell>
        </row>
        <row r="1168">
          <cell r="A1168" t="str">
            <v>Guardavia o tramo recto de 4.13 m (0.08 x 0.31)</v>
          </cell>
        </row>
        <row r="1169">
          <cell r="A1169" t="str">
            <v>Guayacán 1.20</v>
          </cell>
        </row>
        <row r="1170">
          <cell r="A1170" t="str">
            <v>Guía para vástago de valvula 10"</v>
          </cell>
        </row>
        <row r="1171">
          <cell r="A1171" t="str">
            <v>Guía para vástago de valvula 18"</v>
          </cell>
        </row>
        <row r="1172">
          <cell r="A1172" t="str">
            <v>Hebilla cinta bandit 5/8``</v>
          </cell>
        </row>
        <row r="1173">
          <cell r="A1173" t="str">
            <v>Hebilla de  1/2"</v>
          </cell>
        </row>
        <row r="1174">
          <cell r="A1174" t="str">
            <v>Herraje para armar panel, capacidad 6 Bloques de 4</v>
          </cell>
        </row>
        <row r="1175">
          <cell r="A1175" t="str">
            <v>Hidrante tipo milan 3"</v>
          </cell>
        </row>
        <row r="1176">
          <cell r="A1176" t="str">
            <v>Hidrante tipo milan 4"</v>
          </cell>
        </row>
        <row r="1177">
          <cell r="A1177" t="str">
            <v>Hidrosello 6" (152 - 160 mm)</v>
          </cell>
        </row>
        <row r="1178">
          <cell r="A1178" t="str">
            <v>Hidrosello canal amazonas</v>
          </cell>
        </row>
        <row r="1179">
          <cell r="A1179" t="str">
            <v>Hilo de cosido geomalla</v>
          </cell>
        </row>
        <row r="1180">
          <cell r="A1180" t="str">
            <v>Hipoclorito de Calcio x 45 Kg</v>
          </cell>
        </row>
        <row r="1181">
          <cell r="A1181" t="str">
            <v>HOJA PUERTA ESTILO F1 TRIPLEX 0.51 - 0.75</v>
          </cell>
        </row>
        <row r="1182">
          <cell r="A1182" t="str">
            <v>HOJA PUERTA ESTILO F2 TRIPLEX 1.01</v>
          </cell>
        </row>
        <row r="1183">
          <cell r="A1183" t="str">
            <v>HOJA PUERTA MADECOR 0.51 - 0.75</v>
          </cell>
        </row>
        <row r="1184">
          <cell r="A1184" t="str">
            <v>HOJA PUERTA MADECOR 1.01</v>
          </cell>
        </row>
        <row r="1185">
          <cell r="A1185" t="str">
            <v>HOJA PUERTA TABLEX  0.30 - 0.50</v>
          </cell>
        </row>
        <row r="1186">
          <cell r="A1186" t="str">
            <v>HOJA PUERTA TABLEX  0.51 - 0.75</v>
          </cell>
        </row>
        <row r="1187">
          <cell r="A1187" t="str">
            <v>HOJA PUERTA TABLEX  0.76 - 1.00</v>
          </cell>
        </row>
        <row r="1188">
          <cell r="A1188" t="str">
            <v>hp laser 1015</v>
          </cell>
        </row>
        <row r="1189">
          <cell r="A1189" t="str">
            <v>hp laser jet 2300/2420n</v>
          </cell>
        </row>
        <row r="1190">
          <cell r="A1190" t="str">
            <v>hp laser jet 3300 mfp</v>
          </cell>
        </row>
        <row r="1191">
          <cell r="A1191" t="str">
            <v>hp laser jet 4200n/4250n</v>
          </cell>
        </row>
        <row r="1192">
          <cell r="A1192" t="str">
            <v>hp laser jet 4250 n</v>
          </cell>
        </row>
        <row r="1193">
          <cell r="A1193" t="str">
            <v>hp laser jet 4250 tn</v>
          </cell>
        </row>
        <row r="1194">
          <cell r="A1194" t="str">
            <v>hp laser jet 4350 n</v>
          </cell>
        </row>
        <row r="1195">
          <cell r="A1195" t="str">
            <v>hp laser jet 9000</v>
          </cell>
        </row>
        <row r="1196">
          <cell r="A1196" t="str">
            <v>hp laser jet color 1500</v>
          </cell>
        </row>
        <row r="1197">
          <cell r="A1197" t="str">
            <v>hp laser jet color 2500</v>
          </cell>
        </row>
        <row r="1198">
          <cell r="A1198" t="str">
            <v>hp laser jet color 2500 n</v>
          </cell>
        </row>
        <row r="1199">
          <cell r="A1199" t="str">
            <v>hp laser jet color 3500 n</v>
          </cell>
        </row>
        <row r="1200">
          <cell r="A1200" t="str">
            <v>hp laser jet color 4600 n</v>
          </cell>
        </row>
        <row r="1201">
          <cell r="A1201" t="str">
            <v>hp laser jet color 5500</v>
          </cell>
        </row>
        <row r="1202">
          <cell r="A1202" t="str">
            <v>ICOPOR 1 CM/DENS.20/1X1</v>
          </cell>
        </row>
        <row r="1203">
          <cell r="A1203" t="str">
            <v>Igas gris - masilla plástica 30 kg</v>
          </cell>
        </row>
        <row r="1204">
          <cell r="A1204" t="str">
            <v>Igol denso sika</v>
          </cell>
        </row>
        <row r="1205">
          <cell r="A1205" t="str">
            <v>Impuesto IDURY corte Pavimento flexible</v>
          </cell>
        </row>
        <row r="1206">
          <cell r="A1206" t="str">
            <v>Impuesto IDURY corte Pavimento Rigido</v>
          </cell>
        </row>
        <row r="1207">
          <cell r="A1207" t="str">
            <v>Indugel caja d=25 kg</v>
          </cell>
        </row>
        <row r="1208">
          <cell r="A1208" t="str">
            <v>Insecticida tipio roxión</v>
          </cell>
        </row>
        <row r="1209">
          <cell r="A1209" t="str">
            <v>INSTALACIÓN CERRADURA INTERNA</v>
          </cell>
        </row>
        <row r="1210">
          <cell r="A1210" t="str">
            <v>Instalación piso vinilo con pegante</v>
          </cell>
        </row>
        <row r="1211">
          <cell r="A1211" t="str">
            <v>INT.SENCILLO+INT.CONMUT.</v>
          </cell>
        </row>
        <row r="1212">
          <cell r="A1212" t="str">
            <v>INTERRUPTOR 4 VIAS</v>
          </cell>
        </row>
        <row r="1213">
          <cell r="A1213" t="str">
            <v>INTERRUPTOR CONMUTABLE</v>
          </cell>
        </row>
        <row r="1214">
          <cell r="A1214" t="str">
            <v>Interruptor conmutable doble</v>
          </cell>
        </row>
        <row r="1215">
          <cell r="A1215" t="str">
            <v>Interruptor doble</v>
          </cell>
        </row>
        <row r="1216">
          <cell r="A1216" t="str">
            <v>Interruptor doble línea decorativa</v>
          </cell>
        </row>
        <row r="1217">
          <cell r="A1217" t="str">
            <v>Interruptor enchufable 1 x 15</v>
          </cell>
        </row>
        <row r="1218">
          <cell r="A1218" t="str">
            <v>Interruptor enchufable 1 x 20</v>
          </cell>
        </row>
        <row r="1219">
          <cell r="A1219" t="str">
            <v>Interruptor enchufable 2 x 15 Amp</v>
          </cell>
        </row>
        <row r="1220">
          <cell r="A1220" t="str">
            <v>Interruptor enchufable 2 x 20</v>
          </cell>
        </row>
        <row r="1221">
          <cell r="A1221" t="str">
            <v>Interruptor enchufable 2 x 30 Amp</v>
          </cell>
        </row>
        <row r="1222">
          <cell r="A1222" t="str">
            <v>Interruptor enchufable 3 x 30 Amp</v>
          </cell>
        </row>
        <row r="1223">
          <cell r="A1223" t="str">
            <v>Interruptor enchufable 3 x 40 Amp</v>
          </cell>
        </row>
        <row r="1224">
          <cell r="A1224" t="str">
            <v>Interruptor enchufable 3 x 70 Amp</v>
          </cell>
        </row>
        <row r="1225">
          <cell r="A1225" t="str">
            <v>Interruptor segur. tri. 100 a</v>
          </cell>
        </row>
        <row r="1226">
          <cell r="A1226" t="str">
            <v>Interruptor sencillo</v>
          </cell>
        </row>
        <row r="1227">
          <cell r="A1227" t="str">
            <v>Interruptor sencillo Ave 601</v>
          </cell>
        </row>
        <row r="1228">
          <cell r="A1228" t="str">
            <v>Interruptor sencillo línea decorativa</v>
          </cell>
        </row>
        <row r="1229">
          <cell r="A1229" t="str">
            <v>INTERRUPTOR SENCILLO+INTERRUPTOR CONMUTABLE</v>
          </cell>
        </row>
        <row r="1230">
          <cell r="A1230" t="str">
            <v>INTERRUPTOR TRIPLE</v>
          </cell>
        </row>
        <row r="1231">
          <cell r="A1231" t="str">
            <v>Inversor 600 W 12 V DC-120 V AC, 60 Hz</v>
          </cell>
        </row>
        <row r="1232">
          <cell r="A1232" t="str">
            <v>Inyector para pozo Ø=4"</v>
          </cell>
        </row>
        <row r="1233">
          <cell r="A1233" t="str">
            <v>Jabonera blanca</v>
          </cell>
        </row>
        <row r="1234">
          <cell r="A1234" t="str">
            <v>Jamba 3831</v>
          </cell>
        </row>
        <row r="1235">
          <cell r="A1235" t="str">
            <v>Juego accesorios baño porcelana blanca</v>
          </cell>
        </row>
        <row r="1236">
          <cell r="A1236" t="str">
            <v>Juego accesorios baño porcelana tipo royal</v>
          </cell>
        </row>
        <row r="1237">
          <cell r="A1237" t="str">
            <v>JUEGO BOQUILLAS PVC 2``</v>
          </cell>
        </row>
        <row r="1238">
          <cell r="A1238" t="str">
            <v>JUEGO COMPLETO</v>
          </cell>
        </row>
        <row r="1239">
          <cell r="A1239" t="str">
            <v>Juego de Incrustaciones economico</v>
          </cell>
        </row>
        <row r="1240">
          <cell r="A1240" t="str">
            <v>Junta de neopreno 2.1m x 1" x 2"</v>
          </cell>
        </row>
        <row r="1241">
          <cell r="A1241" t="str">
            <v>Kit Silla Yee 10*4 (Incl. Hidros. y Abrazaderas)</v>
          </cell>
        </row>
        <row r="1242">
          <cell r="A1242" t="str">
            <v>Kit Silla Yee 10*6 (Incl. Hidros. y Abrazaderas)</v>
          </cell>
        </row>
        <row r="1243">
          <cell r="A1243" t="str">
            <v>Kit Silla Yee 12*4 (Inc Hidrosello y abrazaderas)</v>
          </cell>
        </row>
        <row r="1244">
          <cell r="A1244" t="str">
            <v>Kit Silla Yee 12*6 (Inc Hidrosello y abrazaderas)</v>
          </cell>
        </row>
        <row r="1245">
          <cell r="A1245" t="str">
            <v>Kit Silla Yee 6*4 (Incl. Hidros. y Abrazaderas)</v>
          </cell>
        </row>
        <row r="1246">
          <cell r="A1246" t="str">
            <v>Kit Silla Yee 8*4 (Incl. Hidros. y Abrazaderas)</v>
          </cell>
        </row>
        <row r="1247">
          <cell r="A1247" t="str">
            <v>Kit Silla Yee 8*6 (Incl. Hidros. y Abrazaderas)</v>
          </cell>
        </row>
        <row r="1248">
          <cell r="A1248" t="str">
            <v>Koraza Vinilo exterior</v>
          </cell>
        </row>
        <row r="1249">
          <cell r="A1249" t="str">
            <v>Laca brillante para madera</v>
          </cell>
        </row>
        <row r="1250">
          <cell r="A1250" t="str">
            <v>Ladriblock 14</v>
          </cell>
        </row>
        <row r="1251">
          <cell r="A1251" t="str">
            <v>Ladrillo  10 x 10</v>
          </cell>
        </row>
        <row r="1252">
          <cell r="A1252" t="str">
            <v>LADRILLO COCIDO CLARO</v>
          </cell>
        </row>
        <row r="1253">
          <cell r="A1253" t="str">
            <v>Ladrillo portante prensado</v>
          </cell>
        </row>
        <row r="1254">
          <cell r="A1254" t="str">
            <v>Ladrillo prensado</v>
          </cell>
        </row>
        <row r="1255">
          <cell r="A1255" t="str">
            <v>Ladrillo prensado macizo</v>
          </cell>
        </row>
        <row r="1256">
          <cell r="A1256" t="str">
            <v>Ladrillo recocido oscuro</v>
          </cell>
        </row>
        <row r="1257">
          <cell r="A1257" t="str">
            <v>Ladrillo rejilla</v>
          </cell>
        </row>
        <row r="1258">
          <cell r="A1258" t="str">
            <v>Ladrillo tolete común</v>
          </cell>
        </row>
        <row r="1259">
          <cell r="A1259" t="str">
            <v>Ladrillo tolete recocido</v>
          </cell>
        </row>
        <row r="1260">
          <cell r="A1260" t="str">
            <v>Lamina alfajor 1/4" (6 mm)</v>
          </cell>
        </row>
        <row r="1261">
          <cell r="A1261" t="str">
            <v>Lamina alfajor 3/16"  2x1</v>
          </cell>
        </row>
        <row r="1262">
          <cell r="A1262" t="str">
            <v>Lamina cielo raso super cell</v>
          </cell>
        </row>
        <row r="1263">
          <cell r="A1263" t="str">
            <v>Lamina cold roll calibre 16  (2.40 mt  x 1.20 mt)</v>
          </cell>
        </row>
        <row r="1264">
          <cell r="A1264" t="str">
            <v>Lamina cold roll calibre 18  (2.40 mt  x 1.20 mt)</v>
          </cell>
        </row>
        <row r="1265">
          <cell r="A1265" t="str">
            <v>Lamina cold roll calibre 20  (2.40 mt  x 1.20 mt)</v>
          </cell>
        </row>
        <row r="1266">
          <cell r="A1266" t="str">
            <v>Lamina cold roll calibre 22  (2.40 mt  x 1.20 mt)</v>
          </cell>
        </row>
        <row r="1267">
          <cell r="A1267" t="str">
            <v>LAMINA COLD ROLLED 3/16 PULG.</v>
          </cell>
        </row>
        <row r="1268">
          <cell r="A1268" t="str">
            <v>Lamina de triplex 4mm</v>
          </cell>
        </row>
        <row r="1269">
          <cell r="A1269" t="str">
            <v>Lamina de triplex estructural 7mm</v>
          </cell>
        </row>
        <row r="1270">
          <cell r="A1270" t="str">
            <v>Lamina de zinc ondulada</v>
          </cell>
        </row>
        <row r="1271">
          <cell r="A1271" t="str">
            <v>Lamina duracústic  5/8</v>
          </cell>
        </row>
        <row r="1272">
          <cell r="A1272" t="str">
            <v>Lamina en acero inoxidable C-18</v>
          </cell>
        </row>
        <row r="1273">
          <cell r="A1273" t="str">
            <v>Lamina galvanizada 22</v>
          </cell>
        </row>
        <row r="1274">
          <cell r="A1274" t="str">
            <v>Lamina galvanizada Cal 18</v>
          </cell>
        </row>
        <row r="1275">
          <cell r="A1275" t="str">
            <v>Lamina galvanizada Cal 20</v>
          </cell>
        </row>
        <row r="1276">
          <cell r="A1276" t="str">
            <v>Lamina HR 1 1/4"</v>
          </cell>
        </row>
        <row r="1277">
          <cell r="A1277" t="str">
            <v>Lamina HR 1"</v>
          </cell>
        </row>
        <row r="1278">
          <cell r="A1278" t="str">
            <v>Lamina HR 1/2"</v>
          </cell>
        </row>
        <row r="1279">
          <cell r="A1279" t="str">
            <v>Lamina HR 1/4"</v>
          </cell>
        </row>
        <row r="1280">
          <cell r="A1280" t="str">
            <v>Lamina HR 1/8"</v>
          </cell>
        </row>
        <row r="1281">
          <cell r="A1281" t="str">
            <v>Lamina HR 2"</v>
          </cell>
        </row>
        <row r="1282">
          <cell r="A1282" t="str">
            <v>Lamina HR 3/16"</v>
          </cell>
        </row>
        <row r="1283">
          <cell r="A1283" t="str">
            <v>Lamina HR 3/4"</v>
          </cell>
        </row>
        <row r="1284">
          <cell r="A1284" t="str">
            <v>Lamina HR 3/8"</v>
          </cell>
        </row>
        <row r="1285">
          <cell r="A1285" t="str">
            <v>Lamina HR 5/16"</v>
          </cell>
        </row>
        <row r="1286">
          <cell r="A1286" t="str">
            <v>Lamina HR 5/8"</v>
          </cell>
        </row>
        <row r="1287">
          <cell r="A1287" t="str">
            <v>Lamina sonocor</v>
          </cell>
        </row>
        <row r="1288">
          <cell r="A1288" t="str">
            <v>Lámpara fluorescente  2 x 48  SL</v>
          </cell>
        </row>
        <row r="1289">
          <cell r="A1289" t="str">
            <v>LAMPARA FLUORESCENTE 2X40 X-20KM</v>
          </cell>
        </row>
        <row r="1290">
          <cell r="A1290" t="str">
            <v>Lámpara Fluorescente de  11W, 12V de alta eficienc</v>
          </cell>
        </row>
        <row r="1291">
          <cell r="A1291" t="str">
            <v>Lámpara fluorescente industrial 2 x 48</v>
          </cell>
        </row>
        <row r="1292">
          <cell r="A1292" t="str">
            <v>Lámpara fluorescente industrial 2 x 96</v>
          </cell>
        </row>
        <row r="1293">
          <cell r="A1293" t="str">
            <v>LAMPARA SLIM  2 x 48 x-13 K</v>
          </cell>
        </row>
        <row r="1294">
          <cell r="A1294" t="str">
            <v>Lámpara Slim 2 x 48  x-20 KM</v>
          </cell>
        </row>
        <row r="1295">
          <cell r="A1295" t="str">
            <v>Lampara Slim 2 x 96 x-20 KM</v>
          </cell>
        </row>
        <row r="1296">
          <cell r="A1296" t="str">
            <v>Lámpara tipo aplique  100 W</v>
          </cell>
        </row>
        <row r="1297">
          <cell r="A1297" t="str">
            <v>Lámpara tipo colonial de dos faroles de 380 CM</v>
          </cell>
        </row>
        <row r="1298">
          <cell r="A1298" t="str">
            <v>Lámpara tipo colonial en tubo de 1/1/4" de un faro</v>
          </cell>
        </row>
        <row r="1299">
          <cell r="A1299" t="str">
            <v>LAVADERO CEMENTO 60 x 60</v>
          </cell>
        </row>
        <row r="1300">
          <cell r="A1300" t="str">
            <v>LAVADERO POLIESTER L= 47 x 60</v>
          </cell>
        </row>
        <row r="1301">
          <cell r="A1301" t="str">
            <v>Lavamanos blanco</v>
          </cell>
        </row>
        <row r="1302">
          <cell r="A1302" t="str">
            <v>Lavamanos colgar blanco</v>
          </cell>
        </row>
        <row r="1303">
          <cell r="A1303" t="str">
            <v>Lavamanos milenium S.P. blanco</v>
          </cell>
        </row>
        <row r="1304">
          <cell r="A1304" t="str">
            <v>Lavamanos pedestal</v>
          </cell>
        </row>
        <row r="1305">
          <cell r="A1305" t="str">
            <v>Lavamanos pedestal porcelana</v>
          </cell>
        </row>
        <row r="1306">
          <cell r="A1306" t="str">
            <v>Lavamanos sobreponer blanco</v>
          </cell>
        </row>
        <row r="1307">
          <cell r="A1307" t="str">
            <v>Lavamanos sobreponer mezc. línea media</v>
          </cell>
        </row>
        <row r="1308">
          <cell r="A1308" t="str">
            <v>Lavaplatos  acero inoxidable 1.4 mts</v>
          </cell>
        </row>
        <row r="1309">
          <cell r="A1309" t="str">
            <v>Lavaplatos  acero inoxidable doble poceta</v>
          </cell>
        </row>
        <row r="1310">
          <cell r="A1310" t="str">
            <v>Lavaplatos sencilla acero inoxidable 36 litros</v>
          </cell>
        </row>
        <row r="1311">
          <cell r="A1311" t="str">
            <v>Lecho filtrante en Gravilla  fina</v>
          </cell>
        </row>
        <row r="1312">
          <cell r="A1312" t="str">
            <v>Lexmark t 632n</v>
          </cell>
        </row>
        <row r="1313">
          <cell r="A1313" t="str">
            <v>Lexmark t 634n</v>
          </cell>
        </row>
        <row r="1314">
          <cell r="A1314" t="str">
            <v>Libro etiquet .190 datos</v>
          </cell>
        </row>
        <row r="1315">
          <cell r="A1315" t="str">
            <v>Limahoya x 2.50 m</v>
          </cell>
        </row>
        <row r="1316">
          <cell r="A1316" t="str">
            <v>Limateza  termoacústica</v>
          </cell>
        </row>
        <row r="1317">
          <cell r="A1317" t="str">
            <v>Limpiador 7070</v>
          </cell>
        </row>
        <row r="1318">
          <cell r="A1318" t="str">
            <v>Limpiador PVC 1/4" o 760 gr</v>
          </cell>
        </row>
        <row r="1319">
          <cell r="A1319" t="str">
            <v>Limpiador rem. PVC 760 gr.</v>
          </cell>
        </row>
        <row r="1320">
          <cell r="A1320" t="str">
            <v>Liquido refrigerante anticorrosivo</v>
          </cell>
        </row>
        <row r="1321">
          <cell r="A1321" t="str">
            <v>Liston de piso 0.03 x 0.07</v>
          </cell>
        </row>
        <row r="1322">
          <cell r="A1322" t="str">
            <v>Listón m. h. virola</v>
          </cell>
        </row>
        <row r="1323">
          <cell r="A1323" t="str">
            <v>Listón m.h guayacán</v>
          </cell>
        </row>
        <row r="1324">
          <cell r="A1324" t="str">
            <v>Liston m.h pino cipres</v>
          </cell>
        </row>
        <row r="1325">
          <cell r="A1325" t="str">
            <v>Liston m.h piso amarillo</v>
          </cell>
        </row>
        <row r="1326">
          <cell r="A1326" t="str">
            <v>Liston m.h zapán 0.08 cm</v>
          </cell>
        </row>
        <row r="1327">
          <cell r="A1327" t="str">
            <v>Liston ordinario 0.05 x 0.05</v>
          </cell>
        </row>
        <row r="1328">
          <cell r="A1328" t="str">
            <v>Liston piso ordinario</v>
          </cell>
        </row>
        <row r="1329">
          <cell r="A1329" t="str">
            <v>LLantas en desuso</v>
          </cell>
        </row>
        <row r="1330">
          <cell r="A1330" t="str">
            <v>Llave individual cromada conexion 1/2"</v>
          </cell>
        </row>
        <row r="1331">
          <cell r="A1331" t="str">
            <v>Llave jardin liviana 1/2"</v>
          </cell>
        </row>
        <row r="1332">
          <cell r="A1332" t="str">
            <v>Llave jardín pesada</v>
          </cell>
        </row>
        <row r="1333">
          <cell r="A1333" t="str">
            <v>LLAVE L/MANOS URANO CL.</v>
          </cell>
        </row>
        <row r="1334">
          <cell r="A1334" t="str">
            <v>Locker en lamina metalica calibre 16, prof 30 cm</v>
          </cell>
        </row>
        <row r="1335">
          <cell r="A1335" t="str">
            <v>Loctigas F/media 36 ml</v>
          </cell>
        </row>
        <row r="1336">
          <cell r="A1336" t="str">
            <v>Lona plastica para caseton</v>
          </cell>
        </row>
        <row r="1337">
          <cell r="A1337" t="str">
            <v>Loseta prefabricada  A-20</v>
          </cell>
        </row>
        <row r="1338">
          <cell r="A1338" t="str">
            <v>Loseta prefabricada  A-40</v>
          </cell>
        </row>
        <row r="1339">
          <cell r="A1339" t="str">
            <v>Loseta prefabricada  A-50</v>
          </cell>
        </row>
        <row r="1340">
          <cell r="A1340" t="str">
            <v>Loseta prefabricada  A-60</v>
          </cell>
        </row>
        <row r="1341">
          <cell r="A1341" t="str">
            <v>Lubricante 500 gr</v>
          </cell>
        </row>
        <row r="1342">
          <cell r="A1342" t="str">
            <v>Luminaria de 150 W, 208 V</v>
          </cell>
        </row>
        <row r="1343">
          <cell r="A1343" t="str">
            <v>Luminaria de 70 W, 208 V</v>
          </cell>
        </row>
        <row r="1344">
          <cell r="A1344" t="str">
            <v>Luminaria de sodio 150 W</v>
          </cell>
        </row>
        <row r="1345">
          <cell r="A1345" t="str">
            <v>Luminaria de sodio de 150 W - 208 V, CALIMA II, S</v>
          </cell>
        </row>
        <row r="1346">
          <cell r="A1346" t="str">
            <v>Luminaria de sodio de 150 W - 208 V, PE-VP, S(B. T</v>
          </cell>
        </row>
        <row r="1347">
          <cell r="A1347" t="str">
            <v>Luminaria de sodio de 250 W - 208 V, CALIMA II, S</v>
          </cell>
        </row>
        <row r="1348">
          <cell r="A1348" t="str">
            <v>Luminaria de sodio de 70 W - 208 V, CALIMA, S 2T</v>
          </cell>
        </row>
        <row r="1349">
          <cell r="A1349" t="str">
            <v>Luminaria de sodio de 70 W - 208 V, PE-VP, S 2T</v>
          </cell>
        </row>
        <row r="1350">
          <cell r="A1350" t="str">
            <v>Luminaria decorativa DJK S 2T 70W</v>
          </cell>
        </row>
        <row r="1351">
          <cell r="A1351" t="str">
            <v>Luminaria decorativa para brazo 150 W</v>
          </cell>
        </row>
        <row r="1352">
          <cell r="A1352" t="str">
            <v>Luminaria decorativa para brazo 70W 2T</v>
          </cell>
        </row>
        <row r="1353">
          <cell r="A1353" t="str">
            <v>Luminaria decorativa para Poste 150  W  2T</v>
          </cell>
        </row>
        <row r="1354">
          <cell r="A1354" t="str">
            <v>Luminaria decorativa para Poste 70  W  2T</v>
          </cell>
        </row>
        <row r="1355">
          <cell r="A1355" t="str">
            <v>Luminaria tipo industrial  GUIALUX II G 150W 2T</v>
          </cell>
        </row>
        <row r="1356">
          <cell r="A1356" t="str">
            <v>Luminaria tipo industrial  GUIALUX II G 250W 2T</v>
          </cell>
        </row>
        <row r="1357">
          <cell r="A1357" t="str">
            <v>Luminaria tipo industrial  GUIALUX II P 70W 2T</v>
          </cell>
        </row>
        <row r="1358">
          <cell r="A1358" t="str">
            <v>Luminaria tipo industrial  LBC -C MH 175W</v>
          </cell>
        </row>
        <row r="1359">
          <cell r="A1359" t="str">
            <v>Luminaria tipo industrial  LBC -C S 150W</v>
          </cell>
        </row>
        <row r="1360">
          <cell r="A1360" t="str">
            <v>Luminaria tipo industrial  LBC -C S 400W</v>
          </cell>
        </row>
        <row r="1361">
          <cell r="A1361" t="str">
            <v>Luminaria tipo industrial  LBC S 250W</v>
          </cell>
        </row>
        <row r="1362">
          <cell r="A1362" t="str">
            <v>Macromedidor de agua ultrasonico 8"</v>
          </cell>
        </row>
        <row r="1363">
          <cell r="A1363" t="str">
            <v>Macromedidor mec. de turbina 10"  agua limpia</v>
          </cell>
        </row>
        <row r="1364">
          <cell r="A1364" t="str">
            <v>Macromedidor mec. de turbina 6"  agua limpia</v>
          </cell>
        </row>
        <row r="1365">
          <cell r="A1365" t="str">
            <v>Macromedidor mec. de turbina 8"  agua cruda</v>
          </cell>
        </row>
        <row r="1366">
          <cell r="A1366" t="str">
            <v>Macromedidor mec.de turbina 3"</v>
          </cell>
        </row>
        <row r="1367">
          <cell r="A1367" t="str">
            <v>Madera de 0.03 x 0.20 x 1</v>
          </cell>
        </row>
        <row r="1368">
          <cell r="A1368" t="str">
            <v>Madera de 0.04 x 0.07 x 1</v>
          </cell>
        </row>
        <row r="1369">
          <cell r="A1369" t="str">
            <v>Madera de 0.04 x 0.20 x 1</v>
          </cell>
        </row>
        <row r="1370">
          <cell r="A1370" t="str">
            <v>Madera de 0.05 x 0.10 x 1</v>
          </cell>
        </row>
        <row r="1371">
          <cell r="A1371" t="str">
            <v>Madera de 0.06 x 0.10 x 1</v>
          </cell>
        </row>
        <row r="1372">
          <cell r="A1372" t="str">
            <v>Madera de 0.10 x 0.08 x 1</v>
          </cell>
        </row>
        <row r="1373">
          <cell r="A1373" t="str">
            <v>Madera de 0.10 x 0.10 x 1 Polin</v>
          </cell>
        </row>
        <row r="1374">
          <cell r="A1374" t="str">
            <v>Madera de 0.10 x 0.15 x 1</v>
          </cell>
        </row>
        <row r="1375">
          <cell r="A1375" t="str">
            <v>Madera de 0.10 x 0.20 x 1 Polin</v>
          </cell>
        </row>
        <row r="1376">
          <cell r="A1376" t="str">
            <v>Madera de 0.12 x 0.15 x 1 Polin</v>
          </cell>
        </row>
        <row r="1377">
          <cell r="A1377" t="str">
            <v>Madera flormorado pieza</v>
          </cell>
        </row>
        <row r="1378">
          <cell r="A1378" t="str">
            <v>Madera o Cuarton  de 0.05 x 0.10 x 1</v>
          </cell>
        </row>
        <row r="1379">
          <cell r="A1379" t="str">
            <v>Madera rolliza  eucalipto D=0.15 M</v>
          </cell>
        </row>
        <row r="1380">
          <cell r="A1380" t="str">
            <v>Malla con vena 0.60 x 2.00</v>
          </cell>
        </row>
        <row r="1381">
          <cell r="A1381" t="str">
            <v>Malla de cribado en lamina PRFV de 3/4"</v>
          </cell>
        </row>
        <row r="1382">
          <cell r="A1382" t="str">
            <v>Malla Doble torsion 6 x 8 (C. reno)</v>
          </cell>
        </row>
        <row r="1383">
          <cell r="A1383" t="str">
            <v>Malla Electrosoldada  R-2.1o H-084 (2.35 x 6 m)</v>
          </cell>
        </row>
        <row r="1384">
          <cell r="A1384" t="str">
            <v>Malla Electrosoldada Q-10 o M-567 (2.35 x 6 m)</v>
          </cell>
        </row>
        <row r="1385">
          <cell r="A1385" t="str">
            <v>Malla electrosoldada Q-2 o M-084 (2.35 x 6m)</v>
          </cell>
        </row>
        <row r="1386">
          <cell r="A1386" t="str">
            <v>Malla electrosoldada Q-3 o M-106 (2.35 x 6m)</v>
          </cell>
        </row>
        <row r="1387">
          <cell r="A1387" t="str">
            <v>Malla electrosoldada Q-4 o M-159 (2.35 x 6m)</v>
          </cell>
        </row>
        <row r="1388">
          <cell r="A1388" t="str">
            <v>Malla electrosoldada Q-5 o M-188 (2.35 x 6m)</v>
          </cell>
        </row>
        <row r="1389">
          <cell r="A1389" t="str">
            <v>Malla Electrosoldada Q-6 o M-221 (2.35 x 6 m)</v>
          </cell>
        </row>
        <row r="1390">
          <cell r="A1390" t="str">
            <v>Malla Electrosoldada Q-8 o M-378 (2.35 x 6 m)</v>
          </cell>
        </row>
        <row r="1391">
          <cell r="A1391" t="str">
            <v>Malla Electrosoldada R-3 o H-106 (2.35 x 6 m)</v>
          </cell>
        </row>
        <row r="1392">
          <cell r="A1392" t="str">
            <v>Malla eslabonada Cal. 10</v>
          </cell>
        </row>
        <row r="1393">
          <cell r="A1393" t="str">
            <v>Malla Galvanizada Cal. 10</v>
          </cell>
        </row>
        <row r="1394">
          <cell r="A1394" t="str">
            <v>MALLA MICROFÚTBOL</v>
          </cell>
        </row>
        <row r="1395">
          <cell r="A1395" t="str">
            <v>MALLA NYLON GRUESA(Volei)</v>
          </cell>
        </row>
        <row r="1396">
          <cell r="A1396" t="str">
            <v>Malla Para Gavion t. torsion 2 x 1 x 1</v>
          </cell>
        </row>
        <row r="1397">
          <cell r="A1397" t="str">
            <v>Malla Para Gavion t. torsion 2 x 1 x 1</v>
          </cell>
        </row>
        <row r="1398">
          <cell r="A1398" t="str">
            <v>MALLA PLASTIFICADA CAL. 10</v>
          </cell>
        </row>
        <row r="1399">
          <cell r="A1399" t="str">
            <v>MALLA PORTERÍA FÚTBOL</v>
          </cell>
        </row>
        <row r="1400">
          <cell r="A1400" t="str">
            <v>Malla sin vena  0.53 x 2.40</v>
          </cell>
        </row>
        <row r="1401">
          <cell r="A1401" t="str">
            <v>Malla triple torsion 7.5 x 7.5 PVC</v>
          </cell>
        </row>
        <row r="1402">
          <cell r="A1402" t="str">
            <v>Manguera de presión 1", coraza de caucho tejida</v>
          </cell>
        </row>
        <row r="1403">
          <cell r="A1403" t="str">
            <v>Manguera en polipropileno Ø=1"</v>
          </cell>
        </row>
        <row r="1404">
          <cell r="A1404" t="str">
            <v>Manguera lavamanos 1/2"</v>
          </cell>
        </row>
        <row r="1405">
          <cell r="A1405" t="str">
            <v>Manguera lavaplatos 1/2"</v>
          </cell>
        </row>
        <row r="1406">
          <cell r="A1406" t="str">
            <v>Manguera plástica 3/4"</v>
          </cell>
        </row>
        <row r="1407">
          <cell r="A1407" t="str">
            <v>Manguera sanitario 3/4"</v>
          </cell>
        </row>
        <row r="1408">
          <cell r="A1408" t="str">
            <v>Manhole para inspeccion Ø=24" en PRFV</v>
          </cell>
        </row>
        <row r="1409">
          <cell r="A1409" t="str">
            <v>Manija para puerta Vidrio</v>
          </cell>
        </row>
        <row r="1410">
          <cell r="A1410" t="str">
            <v>Manija para ventana</v>
          </cell>
        </row>
        <row r="1411">
          <cell r="A1411" t="str">
            <v>Manometro 0 - 80 Psi</v>
          </cell>
        </row>
        <row r="1412">
          <cell r="A1412" t="str">
            <v>MANÓMETRO 150 PSI</v>
          </cell>
        </row>
        <row r="1413">
          <cell r="A1413" t="str">
            <v>Manto Antisocavacion Le=6.90 m</v>
          </cell>
        </row>
        <row r="1414">
          <cell r="A1414" t="str">
            <v>Manto edil 3 mm transitable a.l. 22</v>
          </cell>
        </row>
        <row r="1415">
          <cell r="A1415" t="str">
            <v>Manto fiberglas 400 X</v>
          </cell>
        </row>
        <row r="1416">
          <cell r="A1416" t="str">
            <v>Manto fiberglass 600 XT</v>
          </cell>
        </row>
        <row r="1417">
          <cell r="A1417" t="str">
            <v>Marco Puerta en lámina de 0,70 a 1,0m.</v>
          </cell>
        </row>
        <row r="1418">
          <cell r="A1418" t="str">
            <v>Marco sumidero 100 X 50  X 14</v>
          </cell>
        </row>
        <row r="1419">
          <cell r="A1419" t="str">
            <v>Marco tapa en ángulo cámara CS-274</v>
          </cell>
        </row>
        <row r="1420">
          <cell r="A1420" t="str">
            <v>Marco tapa en ángulo cámara CS-275</v>
          </cell>
        </row>
        <row r="1421">
          <cell r="A1421" t="str">
            <v>Marco tapa pozo MTPA - 60</v>
          </cell>
        </row>
        <row r="1422">
          <cell r="A1422" t="str">
            <v>Marmolina 40 kg</v>
          </cell>
        </row>
        <row r="1423">
          <cell r="A1423" t="str">
            <v>Marmoplast</v>
          </cell>
        </row>
        <row r="1424">
          <cell r="A1424" t="str">
            <v>Masil gris frio</v>
          </cell>
        </row>
        <row r="1425">
          <cell r="A1425" t="str">
            <v>Masilla acrílica para interiores cuñete 5 gal</v>
          </cell>
        </row>
        <row r="1426">
          <cell r="A1426" t="str">
            <v>Material base triturado</v>
          </cell>
        </row>
        <row r="1427">
          <cell r="A1427" t="str">
            <v>Material de préstamo (Conglomerado)</v>
          </cell>
        </row>
        <row r="1428">
          <cell r="A1428" t="str">
            <v>Material de prestamo (tierra-arena-arcilla-limo)</v>
          </cell>
        </row>
        <row r="1429">
          <cell r="A1429" t="str">
            <v>Material subbase granular clasificada</v>
          </cell>
        </row>
        <row r="1430">
          <cell r="A1430" t="str">
            <v>Material subbase triturado</v>
          </cell>
        </row>
        <row r="1431">
          <cell r="A1431" t="str">
            <v>Material subbase triturado limpio 1" a 2.5"</v>
          </cell>
        </row>
        <row r="1432">
          <cell r="A1432" t="str">
            <v>Material triturado T. max. 3"</v>
          </cell>
        </row>
        <row r="1433">
          <cell r="A1433" t="str">
            <v>Mecha de seguridad</v>
          </cell>
        </row>
        <row r="1434">
          <cell r="A1434" t="str">
            <v>Media caña chingale lisa</v>
          </cell>
        </row>
        <row r="1435">
          <cell r="A1435" t="str">
            <v>Media caña virola</v>
          </cell>
        </row>
        <row r="1436">
          <cell r="A1436" t="str">
            <v>Medidor de  gas 2.5</v>
          </cell>
        </row>
        <row r="1437">
          <cell r="A1437" t="str">
            <v>Medidor de energía bifásico</v>
          </cell>
        </row>
        <row r="1438">
          <cell r="A1438" t="str">
            <v>Medidor de energía monofásico</v>
          </cell>
        </row>
        <row r="1439">
          <cell r="A1439" t="str">
            <v>Medidor de energía trifásico</v>
          </cell>
        </row>
        <row r="1440">
          <cell r="A1440" t="str">
            <v>Medidor electrónico activa reactiva ca</v>
          </cell>
        </row>
        <row r="1441">
          <cell r="A1441" t="str">
            <v>Merulex IFA Transparente (20 kg)</v>
          </cell>
        </row>
        <row r="1442">
          <cell r="A1442" t="str">
            <v>Merulex IFS Transparente (inmunizante madera)</v>
          </cell>
        </row>
        <row r="1443">
          <cell r="A1443" t="str">
            <v>Mesa de  juntas 90 x 1.8 (frente pared)</v>
          </cell>
        </row>
        <row r="1444">
          <cell r="A1444" t="str">
            <v>Mezcla asfaltica MDC-2</v>
          </cell>
        </row>
        <row r="1445">
          <cell r="A1445" t="str">
            <v>Mezcla asfaltica MDC-3</v>
          </cell>
        </row>
        <row r="1446">
          <cell r="A1446" t="str">
            <v>Mezclador lavaplatos 1/2"</v>
          </cell>
        </row>
        <row r="1447">
          <cell r="A1447" t="str">
            <v>Mezclador lavaplatos cierre compresion 1/2"</v>
          </cell>
        </row>
        <row r="1448">
          <cell r="A1448" t="str">
            <v>Micromedidor de agua 1/2"</v>
          </cell>
        </row>
        <row r="1449">
          <cell r="A1449" t="str">
            <v>Mineral rojo</v>
          </cell>
        </row>
        <row r="1450">
          <cell r="A1450" t="str">
            <v>Modulo de sedimentacion acelerada tipo Tas H=1.05</v>
          </cell>
        </row>
        <row r="1451">
          <cell r="A1451" t="str">
            <v>Moldes soldadura exotermica</v>
          </cell>
        </row>
        <row r="1452">
          <cell r="A1452" t="str">
            <v>Mortero a. lavada 1:4 (sin desperdicios)</v>
          </cell>
        </row>
        <row r="1453">
          <cell r="A1453" t="str">
            <v>Motobomba a gasolina  3.5 H.P. Ø=1 1/4" x 1"</v>
          </cell>
        </row>
        <row r="1454">
          <cell r="A1454" t="str">
            <v>Motobomba Diesel 4" x 4" 10 Hp</v>
          </cell>
        </row>
        <row r="1455">
          <cell r="A1455" t="str">
            <v>Mueble en acero inoxidable 2x1,80x0,60</v>
          </cell>
        </row>
        <row r="1456">
          <cell r="A1456" t="str">
            <v>Mueble en madera lavamanos 60x50x80</v>
          </cell>
        </row>
        <row r="1457">
          <cell r="A1457" t="str">
            <v>Mufla furnace ha-14296-00</v>
          </cell>
        </row>
        <row r="1458">
          <cell r="A1458" t="str">
            <v>Muro tolete comun 0,23 (pandereta) norma ntc 4207</v>
          </cell>
        </row>
        <row r="1459">
          <cell r="A1459" t="str">
            <v>Muro tolete comun 0,23 (soga) norma ntc 4206</v>
          </cell>
        </row>
        <row r="1460">
          <cell r="A1460" t="str">
            <v>Muro tolete comun 0,23 (tizón) norma ntc 4205</v>
          </cell>
        </row>
        <row r="1461">
          <cell r="A1461" t="str">
            <v>Neopreno (0.25 x 0.15) m D=60 E=0.5"</v>
          </cell>
        </row>
        <row r="1462">
          <cell r="A1462" t="str">
            <v>Neopreno (0.30 x 0.20) m D=60 E= 4 3/4"</v>
          </cell>
        </row>
        <row r="1463">
          <cell r="A1463" t="str">
            <v>Neopreno (0.35 x 0.35) m D=60 E=3.5"</v>
          </cell>
        </row>
        <row r="1464">
          <cell r="A1464" t="str">
            <v>Neopreno (0.35 x 0.575) m D=60 E=2"</v>
          </cell>
        </row>
        <row r="1465">
          <cell r="A1465" t="str">
            <v>Neopreno (0.38 x 0.25) m D=60 E=3/8"</v>
          </cell>
        </row>
        <row r="1466">
          <cell r="A1466" t="str">
            <v>Neopreno (0.40 x 0.35) m D=60 E=1/2"</v>
          </cell>
        </row>
        <row r="1467">
          <cell r="A1467" t="str">
            <v>Neopreno (0.50 x 0.31) m D=60 E=1"</v>
          </cell>
        </row>
        <row r="1468">
          <cell r="A1468" t="str">
            <v>Neopreno (0.50 x 0.56) m D=60  E=1 1/2"</v>
          </cell>
        </row>
        <row r="1469">
          <cell r="A1469" t="str">
            <v>Neopreno (1.80 x 0.30) m D=60 E= 4 3/4"</v>
          </cell>
        </row>
        <row r="1470">
          <cell r="A1470" t="str">
            <v>Neopreno WD 1625 (40 mm x 1") D=70</v>
          </cell>
        </row>
        <row r="1471">
          <cell r="A1471" t="str">
            <v>Niple especial en A.C. Ø=6" L=0,76 m E.B.xE.L.</v>
          </cell>
        </row>
        <row r="1472">
          <cell r="A1472" t="str">
            <v>Niple galvanizado 1 1/2 x 1`` 5cm</v>
          </cell>
        </row>
        <row r="1473">
          <cell r="A1473" t="str">
            <v>Niple galvanizado 1/2 x 1`` 5cm</v>
          </cell>
        </row>
        <row r="1474">
          <cell r="A1474" t="str">
            <v>Niple galvanizado 2 1/2 x 1`` 5cm</v>
          </cell>
        </row>
        <row r="1475">
          <cell r="A1475" t="str">
            <v>Niple galvanizado 2 x 1</v>
          </cell>
        </row>
        <row r="1476">
          <cell r="A1476" t="str">
            <v>Niple Galvanizado 2" x L=0.35 mts</v>
          </cell>
        </row>
        <row r="1477">
          <cell r="A1477" t="str">
            <v>Niple galvanizado Ø 2`` x L=0.35 mts</v>
          </cell>
        </row>
        <row r="1478">
          <cell r="A1478" t="str">
            <v>Niple Ø= 2" en A.C. con E.B x E.B. L=1.10 m.</v>
          </cell>
        </row>
        <row r="1479">
          <cell r="A1479" t="str">
            <v>Niple Ø= 2" en A.C. con E.L x E.B. L=0.18 m</v>
          </cell>
        </row>
        <row r="1480">
          <cell r="A1480" t="str">
            <v>Niple Ø= 2" en A.C. con E.L x E.B. L=0.40 m</v>
          </cell>
        </row>
        <row r="1481">
          <cell r="A1481" t="str">
            <v>Niple Ø= 2" en A.C. con E.L x E.B. L=0.60 m</v>
          </cell>
        </row>
        <row r="1482">
          <cell r="A1482" t="str">
            <v>Niple Ø= 2" en A.C. con E.L x E.B. L=3.20 m</v>
          </cell>
        </row>
        <row r="1483">
          <cell r="A1483" t="str">
            <v>Niple Ø= 3" en A.C. con E.B x E.B. L=1.00 m.</v>
          </cell>
        </row>
        <row r="1484">
          <cell r="A1484" t="str">
            <v>Niple Ø= 3" en A.C. con E.L x E.B. L=0.30 m</v>
          </cell>
        </row>
        <row r="1485">
          <cell r="A1485" t="str">
            <v>Niple Ø= 4" en H.D. con E.B x E.B. L=0.50 m</v>
          </cell>
        </row>
        <row r="1486">
          <cell r="A1486" t="str">
            <v>Niple Ø= 4" en H.D. con E.L x E.B. L=1.50 m.</v>
          </cell>
        </row>
        <row r="1487">
          <cell r="A1487" t="str">
            <v>Niple Ø= 4" en H.D. con E.L x E.B. L=2.20 m</v>
          </cell>
        </row>
        <row r="1488">
          <cell r="A1488" t="str">
            <v>Niple Ø= 4" en H.D. con E.L x E.B. L=3.20 m.</v>
          </cell>
        </row>
        <row r="1489">
          <cell r="A1489" t="str">
            <v>Niple Ø= 6" en A.C. con E.B x E.B. L=0.50 m</v>
          </cell>
        </row>
        <row r="1490">
          <cell r="A1490" t="str">
            <v>Nylon Calibre 10 o 10 mm</v>
          </cell>
        </row>
        <row r="1491">
          <cell r="A1491" t="str">
            <v>Nylon Calibre 9 o 9 mm</v>
          </cell>
        </row>
        <row r="1492">
          <cell r="A1492" t="str">
            <v>Office pro 2003 win32 spanish olp nl</v>
          </cell>
        </row>
        <row r="1493">
          <cell r="A1493" t="str">
            <v>Oficce 2003 win32 spanish olp nl</v>
          </cell>
        </row>
        <row r="1494">
          <cell r="A1494" t="str">
            <v>Oity 1.50 m</v>
          </cell>
        </row>
        <row r="1495">
          <cell r="A1495" t="str">
            <v>Oity 1.70 m</v>
          </cell>
        </row>
        <row r="1496">
          <cell r="A1496" t="str">
            <v>Oity 2.0 m</v>
          </cell>
        </row>
        <row r="1497">
          <cell r="A1497" t="str">
            <v>Olimpia base (20 X 20)</v>
          </cell>
        </row>
        <row r="1498">
          <cell r="A1498" t="str">
            <v>Orinal común</v>
          </cell>
        </row>
        <row r="1499">
          <cell r="A1499" t="str">
            <v>Orinal infantil</v>
          </cell>
        </row>
        <row r="1500">
          <cell r="A1500" t="str">
            <v>Orinal institucional fluxómetro grif Quik</v>
          </cell>
        </row>
        <row r="1501">
          <cell r="A1501" t="str">
            <v>Orinal mediano con grif. Tradicional</v>
          </cell>
        </row>
        <row r="1502">
          <cell r="A1502" t="str">
            <v>Orinal mediano fluxómetro</v>
          </cell>
        </row>
        <row r="1503">
          <cell r="A1503" t="str">
            <v>Oxigeno Industrial</v>
          </cell>
        </row>
        <row r="1504">
          <cell r="A1504" t="str">
            <v>Pabmeril  Pliego  9" x 11"</v>
          </cell>
        </row>
        <row r="1505">
          <cell r="A1505" t="str">
            <v>Pabmeril  Pliego  9" x 11"</v>
          </cell>
        </row>
        <row r="1506">
          <cell r="A1506" t="str">
            <v>Palma areca grande 1.20</v>
          </cell>
        </row>
        <row r="1507">
          <cell r="A1507" t="str">
            <v>Palma areca mediana 0.80</v>
          </cell>
        </row>
        <row r="1508">
          <cell r="A1508" t="str">
            <v>Palma botella 2.00</v>
          </cell>
        </row>
        <row r="1509">
          <cell r="A1509" t="str">
            <v>Panel madera H = 90,  L = 1.5 forrado paño</v>
          </cell>
        </row>
        <row r="1510">
          <cell r="A1510" t="str">
            <v>Pañete imp. muros 1:3 (e=1,5; desp:8% con sika)</v>
          </cell>
        </row>
        <row r="1511">
          <cell r="A1511" t="str">
            <v>Paño escorial</v>
          </cell>
        </row>
        <row r="1512">
          <cell r="A1512" t="str">
            <v>Papel para polarizar</v>
          </cell>
        </row>
        <row r="1513">
          <cell r="A1513" t="str">
            <v>Papelera  blanca</v>
          </cell>
        </row>
        <row r="1514">
          <cell r="A1514" t="str">
            <v>Papelera en M.D.F.</v>
          </cell>
        </row>
        <row r="1515">
          <cell r="A1515" t="str">
            <v>PARARRAYO ÓXIDO ZINC BTA</v>
          </cell>
        </row>
        <row r="1516">
          <cell r="A1516" t="str">
            <v>Pararrayos de ZnO, 12 KV, 10 KA, tipo línea</v>
          </cell>
        </row>
        <row r="1517">
          <cell r="A1517" t="str">
            <v>Pararrayos de ZnO, 30 KV, 10 KA, tipo línea</v>
          </cell>
        </row>
        <row r="1518">
          <cell r="A1518" t="str">
            <v>Pared en dry-wall E = 0.10</v>
          </cell>
        </row>
        <row r="1519">
          <cell r="A1519" t="str">
            <v>Pared en dry-wall E = 0.15</v>
          </cell>
        </row>
        <row r="1520">
          <cell r="A1520" t="str">
            <v>Parlante portero eléctrico 1 pulso</v>
          </cell>
        </row>
        <row r="1521">
          <cell r="A1521" t="str">
            <v>Pasador con pin Ø= 1 1/2"  SAE 1045 de 75 mm</v>
          </cell>
        </row>
        <row r="1522">
          <cell r="A1522" t="str">
            <v>Pasador con pin Ø= 76 mm SAE 1045 L=110mm</v>
          </cell>
        </row>
        <row r="1523">
          <cell r="A1523" t="str">
            <v>Pasador con pin Ø=2"  SAE 1045 de 100 mm</v>
          </cell>
        </row>
        <row r="1524">
          <cell r="A1524" t="str">
            <v>Pasador Ø= 3 1/2"  SAE 1045 de 200 mm</v>
          </cell>
        </row>
        <row r="1525">
          <cell r="A1525" t="str">
            <v>Pasamuro AC 1/4" ELxER L:0.50 M</v>
          </cell>
        </row>
        <row r="1526">
          <cell r="A1526" t="str">
            <v>Pasamuro AC 2 1/2" ELxER L:0.50M</v>
          </cell>
        </row>
        <row r="1527">
          <cell r="A1527" t="str">
            <v>Pasamuro ac 2 pulg  l:0.60 m</v>
          </cell>
        </row>
        <row r="1528">
          <cell r="A1528" t="str">
            <v>PASAMURO ACERO AL CARBON 12"</v>
          </cell>
        </row>
        <row r="1529">
          <cell r="A1529" t="str">
            <v>PASAMURO ACERO AL CARBON 14"</v>
          </cell>
        </row>
        <row r="1530">
          <cell r="A1530" t="str">
            <v>PASAMURO ACERO AL CARBON 16"</v>
          </cell>
        </row>
        <row r="1531">
          <cell r="A1531" t="str">
            <v>Pasamuro en A.C. Ø=10" L=0.50 m E.B.</v>
          </cell>
        </row>
        <row r="1532">
          <cell r="A1532" t="str">
            <v>Pasamuro en A.C. Ø=3" L=0.50 m E.B.</v>
          </cell>
        </row>
        <row r="1533">
          <cell r="A1533" t="str">
            <v>Pasamuro en A.C. Ø=4" L=0.50 m E.B.</v>
          </cell>
        </row>
        <row r="1534">
          <cell r="A1534" t="str">
            <v>Pasamuro en A.C. Ø=6" L=0.50 m E.B.</v>
          </cell>
        </row>
        <row r="1535">
          <cell r="A1535" t="str">
            <v>Pasamuro en A.C. Ø=6" L=1,0 m E.B.xE.L.</v>
          </cell>
        </row>
        <row r="1536">
          <cell r="A1536" t="str">
            <v>Pasamuro en A.C. Ø=8" L=0.50 m E.B.</v>
          </cell>
        </row>
        <row r="1537">
          <cell r="A1537" t="str">
            <v>Pasamuro en A.C. Ø=8" L=0.95 m E.B.</v>
          </cell>
        </row>
        <row r="1538">
          <cell r="A1538" t="str">
            <v>Pasamuro en H.D. Ø=2" L=0.50 m E.L x E.L.</v>
          </cell>
        </row>
        <row r="1539">
          <cell r="A1539" t="str">
            <v>Pasamuro en H.D. Ø=3" L=0.60 m E.L x E.B</v>
          </cell>
        </row>
        <row r="1540">
          <cell r="A1540" t="str">
            <v>Pasamuro en H.D. Ø=4" L=0.50 m E.L x E.B</v>
          </cell>
        </row>
        <row r="1541">
          <cell r="A1541" t="str">
            <v>Pasamuro en H.F. de 2" extremo Campana</v>
          </cell>
        </row>
        <row r="1542">
          <cell r="A1542" t="str">
            <v>Pasamuro en H.F. de 4" extremo Campana</v>
          </cell>
        </row>
        <row r="1543">
          <cell r="A1543" t="str">
            <v>Pasamuro en PRFV  Ø= 6"  E.B. x E.B. con Codo 90°</v>
          </cell>
        </row>
        <row r="1544">
          <cell r="A1544" t="str">
            <v>Pasamuro h.f 1 1/2`` L= 1m</v>
          </cell>
        </row>
        <row r="1545">
          <cell r="A1545" t="str">
            <v>Pasamuro Ø=10" E.B. x E.B. L=0.8 m en PRFV</v>
          </cell>
        </row>
        <row r="1546">
          <cell r="A1546" t="str">
            <v>Pasamuro Ø=3" E.L. x E.B. L=0.6 m en PRFV</v>
          </cell>
        </row>
        <row r="1547">
          <cell r="A1547" t="str">
            <v>Pasamuro Ø=3" E.L. x E.B. L=1.0 m en PRFV</v>
          </cell>
        </row>
        <row r="1548">
          <cell r="A1548" t="str">
            <v>Pasamuro Ø=6" E.L. x E.B. L=1.0 m en PRFV</v>
          </cell>
        </row>
        <row r="1549">
          <cell r="A1549" t="str">
            <v>Pasamuro Ø=6" E.L. x E.B. L=1.2 m en PRFV</v>
          </cell>
        </row>
        <row r="1550">
          <cell r="A1550" t="str">
            <v>Pasamuro Ø=8" E.L. x E.B. L=0.8 m en PRFV</v>
          </cell>
        </row>
        <row r="1551">
          <cell r="A1551" t="str">
            <v>Pasamuros en baja tensión</v>
          </cell>
        </row>
        <row r="1552">
          <cell r="A1552" t="str">
            <v>Pasamuros en media tensión</v>
          </cell>
        </row>
        <row r="1553">
          <cell r="A1553" t="str">
            <v>Pasto de corte tipo Vetiver (3 matines)</v>
          </cell>
        </row>
        <row r="1554">
          <cell r="A1554" t="str">
            <v>Patch cords jack cx RJ45 L=1m UTP 4 par .cat 5E</v>
          </cell>
        </row>
        <row r="1555">
          <cell r="A1555" t="str">
            <v>Patch cords jack cx RJ45 L=1m UTP 4 par .cat 6</v>
          </cell>
        </row>
        <row r="1556">
          <cell r="A1556" t="str">
            <v>Patch cords jack cx RJ45 L=2m UTP 4 par cat 5E</v>
          </cell>
        </row>
        <row r="1557">
          <cell r="A1557" t="str">
            <v>Patch cords jack cx RJ45 L=2m UTP 4 par cat5E</v>
          </cell>
        </row>
        <row r="1558">
          <cell r="A1558" t="str">
            <v>Patch cords jack cx RJ45 L=3m UTP 4 par cat 5E</v>
          </cell>
        </row>
        <row r="1559">
          <cell r="A1559" t="str">
            <v>Patch cords jack cx RJ45 L=3m UTP 4 parcat 6</v>
          </cell>
        </row>
        <row r="1560">
          <cell r="A1560" t="str">
            <v>Patch panel 24 puertos CAT 5E AMP</v>
          </cell>
        </row>
        <row r="1561">
          <cell r="A1561" t="str">
            <v>Patch panel con 24 puertos RJ-45, Categoria 5E</v>
          </cell>
        </row>
        <row r="1562">
          <cell r="A1562" t="str">
            <v>Patch panel con 24 puertos RJ-45, Categoria 6</v>
          </cell>
        </row>
        <row r="1563">
          <cell r="A1563" t="str">
            <v>Pate de polipropileno y acero inoxidable</v>
          </cell>
        </row>
        <row r="1564">
          <cell r="A1564" t="str">
            <v>Pedestal milenium blanco</v>
          </cell>
        </row>
        <row r="1565">
          <cell r="A1565" t="str">
            <v>Pegacor blanco</v>
          </cell>
        </row>
        <row r="1566">
          <cell r="A1566" t="str">
            <v>Pegante colbón</v>
          </cell>
        </row>
        <row r="1567">
          <cell r="A1567" t="str">
            <v>Pegante Epoxico</v>
          </cell>
        </row>
        <row r="1568">
          <cell r="A1568" t="str">
            <v>Percha metálica galvanizada tipo pesado de 1 puest</v>
          </cell>
        </row>
        <row r="1569">
          <cell r="A1569" t="str">
            <v>Percha metálica galvanizada tipo pesado de 2 puest</v>
          </cell>
        </row>
        <row r="1570">
          <cell r="A1570" t="str">
            <v>Percha metálica galvanizada tipo pesado de 3 puest</v>
          </cell>
        </row>
        <row r="1571">
          <cell r="A1571" t="str">
            <v>Percha metálica galvanizada tipo pesado de 4 puest</v>
          </cell>
        </row>
        <row r="1572">
          <cell r="A1572" t="str">
            <v>Percha metálica galvanizada tipo pesado de 5 puest</v>
          </cell>
        </row>
        <row r="1573">
          <cell r="A1573" t="str">
            <v>Perfil 100 x 100 cal 16  (3 mm)</v>
          </cell>
        </row>
        <row r="1574">
          <cell r="A1574" t="str">
            <v>Perfil 90 x 90 cal 16  (2 mm)</v>
          </cell>
        </row>
        <row r="1575">
          <cell r="A1575" t="str">
            <v>Perfil aluminio  1/2 x 1/2`` (Win)</v>
          </cell>
        </row>
        <row r="1576">
          <cell r="A1576" t="str">
            <v>Perfil canal 40 mm</v>
          </cell>
        </row>
        <row r="1577">
          <cell r="A1577" t="str">
            <v>Perfil en AL. 3" x 1 1/2" Tipo boquillera</v>
          </cell>
        </row>
        <row r="1578">
          <cell r="A1578" t="str">
            <v>Perfil en aluminio 10 x 20</v>
          </cell>
        </row>
        <row r="1579">
          <cell r="A1579" t="str">
            <v>Perfil omega 2.44</v>
          </cell>
        </row>
        <row r="1580">
          <cell r="A1580" t="str">
            <v>Perfil paral 39 mm</v>
          </cell>
        </row>
        <row r="1581">
          <cell r="A1581" t="str">
            <v>Perfil Tubular 3" ; e= 3.7 mm</v>
          </cell>
        </row>
        <row r="1582">
          <cell r="A1582" t="str">
            <v>Perfil WF 8" x 18"</v>
          </cell>
        </row>
        <row r="1583">
          <cell r="A1583" t="str">
            <v>Perma glass 6 fiberglass</v>
          </cell>
        </row>
        <row r="1584">
          <cell r="A1584" t="str">
            <v>PERMA PLY</v>
          </cell>
        </row>
        <row r="1585">
          <cell r="A1585" t="str">
            <v>Perno 1/2" alt.vel. 1 3/4"</v>
          </cell>
        </row>
        <row r="1586">
          <cell r="A1586" t="str">
            <v>PERNO 5/8 X 14</v>
          </cell>
        </row>
        <row r="1587">
          <cell r="A1587" t="str">
            <v>Perno alt.vel.  1/4" x 2</v>
          </cell>
        </row>
        <row r="1588">
          <cell r="A1588" t="str">
            <v>Perno de 1" * 15"  G8</v>
          </cell>
        </row>
        <row r="1589">
          <cell r="A1589" t="str">
            <v>Perno de anclaje  5/8" x 2"  grado 8</v>
          </cell>
        </row>
        <row r="1590">
          <cell r="A1590" t="str">
            <v>Perno de ojo Abierto de 5/8" x 8"</v>
          </cell>
        </row>
        <row r="1591">
          <cell r="A1591" t="str">
            <v>Perno de Ojo abierto tipo 12</v>
          </cell>
        </row>
        <row r="1592">
          <cell r="A1592" t="str">
            <v>Perno de ojo de 5/8`` x 4``</v>
          </cell>
        </row>
        <row r="1593">
          <cell r="A1593" t="str">
            <v>Perno máquina de 1/2`` x 2``</v>
          </cell>
        </row>
        <row r="1594">
          <cell r="A1594" t="str">
            <v>Perno máquina de 5/8`` x 10``</v>
          </cell>
        </row>
        <row r="1595">
          <cell r="A1595" t="str">
            <v>Perno máquina de 5/8`` x 12``</v>
          </cell>
        </row>
        <row r="1596">
          <cell r="A1596" t="str">
            <v>Perno máquina de 5/8`` x 8``</v>
          </cell>
        </row>
        <row r="1597">
          <cell r="A1597" t="str">
            <v>Perro 1" Tipo pesado</v>
          </cell>
        </row>
        <row r="1598">
          <cell r="A1598" t="str">
            <v>Perro 7/8" Tipo pesado</v>
          </cell>
        </row>
        <row r="1599">
          <cell r="A1599" t="str">
            <v>Perro crosby Ø= 1/2"  en HF</v>
          </cell>
        </row>
        <row r="1600">
          <cell r="A1600" t="str">
            <v>Perro de 1 1/2 " Tipo pesado.</v>
          </cell>
        </row>
        <row r="1601">
          <cell r="A1601" t="str">
            <v>Perro de 1/2 " Tipo pesado.</v>
          </cell>
        </row>
        <row r="1602">
          <cell r="A1602" t="str">
            <v>Perro de 1/4 " Tipo pesado.</v>
          </cell>
        </row>
        <row r="1603">
          <cell r="A1603" t="str">
            <v>Perro de 3/8" Tipo pesado.</v>
          </cell>
        </row>
        <row r="1604">
          <cell r="A1604" t="str">
            <v>Perro de 5/8 " Tipo pesado.</v>
          </cell>
        </row>
        <row r="1605">
          <cell r="A1605" t="str">
            <v>Phmetro ha-51700--10</v>
          </cell>
        </row>
        <row r="1606">
          <cell r="A1606" t="str">
            <v>Piedra comun o bolo</v>
          </cell>
        </row>
        <row r="1607">
          <cell r="A1607" t="str">
            <v>Piedra media zonga</v>
          </cell>
        </row>
        <row r="1608">
          <cell r="A1608" t="str">
            <v>Piedra media zonga del río - cortada</v>
          </cell>
        </row>
        <row r="1609">
          <cell r="A1609" t="str">
            <v>Piedra muñeca E= 20MM</v>
          </cell>
        </row>
        <row r="1610">
          <cell r="A1610" t="str">
            <v>Piedra para pulir (piso granito)</v>
          </cell>
        </row>
        <row r="1611">
          <cell r="A1611" t="str">
            <v>Pieza remate rampa   A-105</v>
          </cell>
        </row>
        <row r="1612">
          <cell r="A1612" t="str">
            <v>Pilote de madera</v>
          </cell>
        </row>
        <row r="1613">
          <cell r="A1613" t="str">
            <v>Pintura aluminio antirreflectiva</v>
          </cell>
        </row>
        <row r="1614">
          <cell r="A1614" t="str">
            <v>Pintura blanca  P/tráfico</v>
          </cell>
        </row>
        <row r="1615">
          <cell r="A1615" t="str">
            <v>Pintura esmalte Epóxico</v>
          </cell>
        </row>
        <row r="1616">
          <cell r="A1616" t="str">
            <v>Pintura flexicolor blanco</v>
          </cell>
        </row>
        <row r="1617">
          <cell r="A1617" t="str">
            <v>Pintura gris basalto</v>
          </cell>
        </row>
        <row r="1618">
          <cell r="A1618" t="str">
            <v>Pintura trafico acrílica de demarcación</v>
          </cell>
        </row>
        <row r="1619">
          <cell r="A1619" t="str">
            <v>Piola</v>
          </cell>
        </row>
        <row r="1620">
          <cell r="A1620" t="str">
            <v>Pirlan aluminio dorado</v>
          </cell>
        </row>
        <row r="1621">
          <cell r="A1621" t="str">
            <v>Pirlan antideslizante</v>
          </cell>
        </row>
        <row r="1622">
          <cell r="A1622" t="str">
            <v>Pisa vidrio</v>
          </cell>
        </row>
        <row r="1623">
          <cell r="A1623" t="str">
            <v>Pisopak residencial  1.6 mm</v>
          </cell>
        </row>
        <row r="1624">
          <cell r="A1624" t="str">
            <v>Pisopak tráfico pesado   3 mm</v>
          </cell>
        </row>
        <row r="1625">
          <cell r="A1625" t="str">
            <v>Placa de identificación 3 x 5 CM</v>
          </cell>
        </row>
        <row r="1626">
          <cell r="A1626" t="str">
            <v>Placa de identificación 8 x 5 CM</v>
          </cell>
        </row>
        <row r="1627">
          <cell r="A1627" t="str">
            <v>Placa de identificación circuito</v>
          </cell>
        </row>
        <row r="1628">
          <cell r="A1628" t="str">
            <v>Placa de soporte en PRFV Ø=4.1 m, e=0.015 m</v>
          </cell>
        </row>
        <row r="1629">
          <cell r="A1629" t="str">
            <v>Placa eternit media 112 x 61x 4mm</v>
          </cell>
        </row>
        <row r="1630">
          <cell r="A1630" t="str">
            <v>Placa Gyplac 12.7 mm RH</v>
          </cell>
        </row>
        <row r="1631">
          <cell r="A1631" t="str">
            <v>Placa identificación  2 x 1 cm</v>
          </cell>
        </row>
        <row r="1632">
          <cell r="A1632" t="str">
            <v>Placa identificadora</v>
          </cell>
        </row>
        <row r="1633">
          <cell r="A1633" t="str">
            <v>Placa lista muro estructural</v>
          </cell>
        </row>
        <row r="1634">
          <cell r="A1634" t="str">
            <v>Planchon abarco 0.2 X 0.04 X 3 M</v>
          </cell>
        </row>
        <row r="1635">
          <cell r="A1635" t="str">
            <v>Planchon ordinario 3 M</v>
          </cell>
        </row>
        <row r="1636">
          <cell r="A1636" t="str">
            <v>PLANCHON-ORDINARIO 5 m</v>
          </cell>
        </row>
        <row r="1637">
          <cell r="A1637" t="str">
            <v>Planta Emergencia 150 KW nominal Mirilla y Válvula</v>
          </cell>
        </row>
        <row r="1638">
          <cell r="A1638" t="str">
            <v>Plantas ornamentales</v>
          </cell>
        </row>
        <row r="1639">
          <cell r="A1639" t="str">
            <v>Plaqueta PL4 (100)</v>
          </cell>
        </row>
        <row r="1640">
          <cell r="A1640" t="str">
            <v>Plastocrete</v>
          </cell>
        </row>
        <row r="1641">
          <cell r="A1641" t="str">
            <v>Platina  1/4" x 1 1/4"</v>
          </cell>
        </row>
        <row r="1642">
          <cell r="A1642" t="str">
            <v>Platina 1" x 100 mm x 200 mm</v>
          </cell>
        </row>
        <row r="1643">
          <cell r="A1643" t="str">
            <v>Platina 1" x 300 mm x 300 mm</v>
          </cell>
        </row>
        <row r="1644">
          <cell r="A1644" t="str">
            <v>Platina 1/4" x 1"</v>
          </cell>
        </row>
        <row r="1645">
          <cell r="A1645" t="str">
            <v>Platina 1/4" x 2 1/2"</v>
          </cell>
        </row>
        <row r="1646">
          <cell r="A1646" t="str">
            <v>Platina 1/4" x 2"</v>
          </cell>
        </row>
        <row r="1647">
          <cell r="A1647" t="str">
            <v>Platina 1/4" x 3"</v>
          </cell>
        </row>
        <row r="1648">
          <cell r="A1648" t="str">
            <v>Platina 1/8" x 1/2"</v>
          </cell>
        </row>
        <row r="1649">
          <cell r="A1649" t="str">
            <v>Platina 2" x 1300 mm x 300 mm</v>
          </cell>
        </row>
        <row r="1650">
          <cell r="A1650" t="str">
            <v>Platina 20 * 10 * 3/16</v>
          </cell>
        </row>
        <row r="1651">
          <cell r="A1651" t="str">
            <v>Platina 20 x 20 x 1/4"</v>
          </cell>
        </row>
        <row r="1652">
          <cell r="A1652" t="str">
            <v>Platina 25 * 15 * 1/4</v>
          </cell>
        </row>
        <row r="1653">
          <cell r="A1653" t="str">
            <v>Platina 3/16" x 1"</v>
          </cell>
        </row>
        <row r="1654">
          <cell r="A1654" t="str">
            <v>Platina 3/16" x 1"  acero inoxidable</v>
          </cell>
        </row>
        <row r="1655">
          <cell r="A1655" t="str">
            <v>Platina 3/16" x 2 1/2"</v>
          </cell>
        </row>
        <row r="1656">
          <cell r="A1656" t="str">
            <v>Platina 3/16" x 2"</v>
          </cell>
        </row>
        <row r="1657">
          <cell r="A1657" t="str">
            <v>Platina 3/4" x 3/16"</v>
          </cell>
        </row>
        <row r="1658">
          <cell r="A1658" t="str">
            <v>Platina 3/8" x 110 mm x 95 mm</v>
          </cell>
        </row>
        <row r="1659">
          <cell r="A1659" t="str">
            <v>Platina cobre 1 1/2 x1/8</v>
          </cell>
        </row>
        <row r="1660">
          <cell r="A1660" t="str">
            <v>Platina cobre 5/8 x1/8</v>
          </cell>
        </row>
        <row r="1661">
          <cell r="A1661" t="str">
            <v>Platina cobre estañado</v>
          </cell>
        </row>
        <row r="1662">
          <cell r="A1662" t="str">
            <v xml:space="preserve">PLATINA DE 1 3/4" X 1/4 </v>
          </cell>
        </row>
        <row r="1663">
          <cell r="A1663" t="str">
            <v>Platina de Anclaje 2" x 800 mm x 250 mm Tipo 2</v>
          </cell>
        </row>
        <row r="1664">
          <cell r="A1664" t="str">
            <v>Platina de Anclaje 2" x 900 mm x 250 mm</v>
          </cell>
        </row>
        <row r="1665">
          <cell r="A1665" t="str">
            <v>Platina de anclaje 5/8" A36 R=0.11</v>
          </cell>
        </row>
        <row r="1666">
          <cell r="A1666" t="str">
            <v>Platina de Anclaje, guia 1/4" x 580 mm x 1800 mm</v>
          </cell>
        </row>
        <row r="1667">
          <cell r="A1667" t="str">
            <v>Platina de Anclaje, guia 1/4" x 800 mm x 2800 mm</v>
          </cell>
        </row>
        <row r="1668">
          <cell r="A1668" t="str">
            <v>Platina de conexiión 1/2" x 80 mm x 80 mm</v>
          </cell>
        </row>
        <row r="1669">
          <cell r="A1669" t="str">
            <v>Platina de conexión 1" x 216 mm x 218 mm</v>
          </cell>
        </row>
        <row r="1670">
          <cell r="A1670" t="str">
            <v>Platina de conexión 1/2" x 125 mm x 100 mm</v>
          </cell>
        </row>
        <row r="1671">
          <cell r="A1671" t="str">
            <v>Platina de conexión 1/2" x 150 mm x 100 mm</v>
          </cell>
        </row>
        <row r="1672">
          <cell r="A1672" t="str">
            <v>Platina de conexión 1/2" x 200 mm x 225 mm</v>
          </cell>
        </row>
        <row r="1673">
          <cell r="A1673" t="str">
            <v>Platina de conexión 1/2" x 216 mm x 216 mm</v>
          </cell>
        </row>
        <row r="1674">
          <cell r="A1674" t="str">
            <v>Platina de conexión 2" x 210 mm x 256 mm</v>
          </cell>
        </row>
        <row r="1675">
          <cell r="A1675" t="str">
            <v>Platina de conexión 2" x 210 mm x 563 mm Pos 1</v>
          </cell>
        </row>
        <row r="1676">
          <cell r="A1676" t="str">
            <v>Platina de conexión 2" x 210 mm x 583 mm</v>
          </cell>
        </row>
        <row r="1677">
          <cell r="A1677" t="str">
            <v>Platina de conexión 2" x 300 mm x 325 mm R=0.15</v>
          </cell>
        </row>
        <row r="1678">
          <cell r="A1678" t="str">
            <v>Platina de conexión 3/4" x 125 mm x 80 mm</v>
          </cell>
        </row>
        <row r="1679">
          <cell r="A1679" t="str">
            <v>Platina de conexión 3/4" x 200 mm x 225 mm</v>
          </cell>
        </row>
        <row r="1680">
          <cell r="A1680" t="str">
            <v>Platina de conexión 3/4" x 216 mm x 216 mm</v>
          </cell>
        </row>
        <row r="1681">
          <cell r="A1681" t="str">
            <v>Platina de conexión 3/4" x 232 mm x 205 mm</v>
          </cell>
        </row>
        <row r="1682">
          <cell r="A1682" t="str">
            <v>Platina de conexión 3/4" x 248 mm x 205 mm</v>
          </cell>
        </row>
        <row r="1683">
          <cell r="A1683" t="str">
            <v>Platina de conexión 5/16" x 140 mm x 130 mm</v>
          </cell>
        </row>
        <row r="1684">
          <cell r="A1684" t="str">
            <v>Platina de conexión 5/16" x 40 mm x 35 mm</v>
          </cell>
        </row>
        <row r="1685">
          <cell r="A1685" t="str">
            <v>Platina de conexión 5/16" x 40 mm x 60mm</v>
          </cell>
        </row>
        <row r="1686">
          <cell r="A1686" t="str">
            <v>Platina de conexión 5/16" x 75 mm x 75 mm</v>
          </cell>
        </row>
        <row r="1687">
          <cell r="A1687" t="str">
            <v>PLATINA DIAGONALES 1.1 CM</v>
          </cell>
        </row>
        <row r="1688">
          <cell r="A1688" t="str">
            <v>Platina e:1/4  pulg</v>
          </cell>
        </row>
        <row r="1689">
          <cell r="A1689" t="str">
            <v>Plato desecador  230 mm</v>
          </cell>
        </row>
        <row r="1690">
          <cell r="A1690" t="str">
            <v>Plomo</v>
          </cell>
        </row>
        <row r="1691">
          <cell r="A1691" t="str">
            <v>Polea diferencial 1 Ton, con gancho de seguridad</v>
          </cell>
        </row>
        <row r="1692">
          <cell r="A1692" t="str">
            <v>Polea diferencial de 500 kg, con gancho de seguridad</v>
          </cell>
        </row>
        <row r="1693">
          <cell r="A1693" t="str">
            <v>Polietileno</v>
          </cell>
        </row>
        <row r="1694">
          <cell r="A1694" t="str">
            <v>POLISEC</v>
          </cell>
        </row>
        <row r="1695">
          <cell r="A1695" t="str">
            <v>POLIVALVULA TIPO BOLA DE 3/4" SDR 11</v>
          </cell>
        </row>
        <row r="1696">
          <cell r="A1696" t="str">
            <v>POLVO DE LADRILLO</v>
          </cell>
        </row>
        <row r="1697">
          <cell r="A1697" t="str">
            <v>Pomarroso  0.60 m</v>
          </cell>
        </row>
        <row r="1698">
          <cell r="A1698" t="str">
            <v>Pomarroso  1.0 m</v>
          </cell>
        </row>
        <row r="1699">
          <cell r="A1699" t="str">
            <v>Pomarroso  1.60 m</v>
          </cell>
        </row>
        <row r="1700">
          <cell r="A1700" t="str">
            <v>Pomarroso  2.0 m</v>
          </cell>
        </row>
        <row r="1701">
          <cell r="A1701" t="str">
            <v>Pomarroso  3.0 m</v>
          </cell>
        </row>
        <row r="1702">
          <cell r="A1702" t="str">
            <v>Porcelana esfumado - base</v>
          </cell>
        </row>
        <row r="1703">
          <cell r="A1703" t="str">
            <v>PORTA AISLADOR 1 PUESTO</v>
          </cell>
        </row>
        <row r="1704">
          <cell r="A1704" t="str">
            <v>Portaflanche PE termoens. 110 mm PE100 PN10</v>
          </cell>
        </row>
        <row r="1705">
          <cell r="A1705" t="str">
            <v>Portaflanche PE termoens. 160 mm PE100 PN10</v>
          </cell>
        </row>
        <row r="1706">
          <cell r="A1706" t="str">
            <v>Portaflanche PE termoens. 200 mm PE100 PN10</v>
          </cell>
        </row>
        <row r="1707">
          <cell r="A1707" t="str">
            <v>Portaflanche PE termoens. 250 mm PE100 PN10</v>
          </cell>
        </row>
        <row r="1708">
          <cell r="A1708" t="str">
            <v>Portaflanche PE termoens. 315 mm PE100 PN10</v>
          </cell>
        </row>
        <row r="1709">
          <cell r="A1709" t="str">
            <v>Portaflanche PE termoens. 355 mm PE100 PN10</v>
          </cell>
        </row>
        <row r="1710">
          <cell r="A1710" t="str">
            <v>Portaflanche PE termoens. 63mm PE100 PN10</v>
          </cell>
        </row>
        <row r="1711">
          <cell r="A1711" t="str">
            <v>Portaflanche PE termoens. 75mm PE100 PN10</v>
          </cell>
        </row>
        <row r="1712">
          <cell r="A1712" t="str">
            <v>Portaflanche PE termoens. 90 mm PE100 PN10</v>
          </cell>
        </row>
        <row r="1713">
          <cell r="A1713" t="str">
            <v>Portateclado Nylon</v>
          </cell>
        </row>
        <row r="1714">
          <cell r="A1714" t="str">
            <v>Portería fútbol</v>
          </cell>
        </row>
        <row r="1715">
          <cell r="A1715" t="str">
            <v>Poste cerca  10 x 10 cm 210 kg/cm2</v>
          </cell>
        </row>
        <row r="1716">
          <cell r="A1716" t="str">
            <v>POSTE CONCRETO LÍNEA 6M-510 KG</v>
          </cell>
        </row>
        <row r="1717">
          <cell r="A1717" t="str">
            <v>POSTE CONCRETO REFORZADO 18M-1350 KG</v>
          </cell>
        </row>
        <row r="1718">
          <cell r="A1718" t="str">
            <v>Poste cuadrado en hierro mas de 3m hasta 6m con ba</v>
          </cell>
        </row>
        <row r="1719">
          <cell r="A1719" t="str">
            <v>Poste cuadrado en hierro mas de 3m hasta 6m sin ba</v>
          </cell>
        </row>
        <row r="1720">
          <cell r="A1720" t="str">
            <v>Poste de ferroconcreto de 10 mts. x 1.050 Kgf.</v>
          </cell>
        </row>
        <row r="1721">
          <cell r="A1721" t="str">
            <v>Poste de ferroconcreto de 10 mts. x 510 Kgf.</v>
          </cell>
        </row>
        <row r="1722">
          <cell r="A1722" t="str">
            <v>Poste de ferroconcreto de 10 mts. x 750 Kgf.</v>
          </cell>
        </row>
        <row r="1723">
          <cell r="A1723" t="str">
            <v>Poste de ferroconcreto de 12 mts. x 1.050 Kgf.</v>
          </cell>
        </row>
        <row r="1724">
          <cell r="A1724" t="str">
            <v>Poste de ferroconcreto de 12 mts. x 510 Kgf.</v>
          </cell>
        </row>
        <row r="1725">
          <cell r="A1725" t="str">
            <v>Poste de ferroconcreto de 14 mts. x 1.050 Kgf.</v>
          </cell>
        </row>
        <row r="1726">
          <cell r="A1726" t="str">
            <v>Poste de ferroconcreto de 14 mts. x 1.350 Kgf.</v>
          </cell>
        </row>
        <row r="1727">
          <cell r="A1727" t="str">
            <v>Poste de ferroconcreto de 14 mts. x 750 Kgf.</v>
          </cell>
        </row>
        <row r="1728">
          <cell r="A1728" t="str">
            <v>Poste de ferroconcreto de 16 mts. x 1.050 Kgf.</v>
          </cell>
        </row>
        <row r="1729">
          <cell r="A1729" t="str">
            <v>Poste de ferroconcreto de 18 mts. x 1.050 Kgf.</v>
          </cell>
        </row>
        <row r="1730">
          <cell r="A1730" t="str">
            <v>Poste de ferroconcreto de 8 mts. x 1.050 Kgf.</v>
          </cell>
        </row>
        <row r="1731">
          <cell r="A1731" t="str">
            <v>Poste de ferroconcreto de 8 mts. x 510 Kgf.</v>
          </cell>
        </row>
        <row r="1732">
          <cell r="A1732" t="str">
            <v>Poste de ferroconcreto de 8 mts. x 750 Kgf.</v>
          </cell>
        </row>
        <row r="1733">
          <cell r="A1733" t="str">
            <v>Poste metálico de  10 mts.con canastilla de ciment</v>
          </cell>
        </row>
        <row r="1734">
          <cell r="A1734" t="str">
            <v>Poste metálico de  8 mts.con canastilla de cimenta</v>
          </cell>
        </row>
        <row r="1735">
          <cell r="A1735" t="str">
            <v>Poste metalico de 1.80 m (0.06 x 0.13)</v>
          </cell>
        </row>
        <row r="1736">
          <cell r="A1736" t="str">
            <v>Poste redondo de 3m x 2`` para 2 decorativas con b</v>
          </cell>
        </row>
        <row r="1737">
          <cell r="A1737" t="str">
            <v>Poste redondo de 3m x 2`` para 2 decorativas sin b</v>
          </cell>
        </row>
        <row r="1738">
          <cell r="A1738" t="str">
            <v>Poste redondo decorativa de 3 m de 1 1/2`` con bas</v>
          </cell>
        </row>
        <row r="1739">
          <cell r="A1739" t="str">
            <v>Poste redondo decorativa de 3 m de 1 1/2`` sin bas</v>
          </cell>
        </row>
        <row r="1740">
          <cell r="A1740" t="str">
            <v>Postes cuadrados en hierro RAP de 3m con base</v>
          </cell>
        </row>
        <row r="1741">
          <cell r="A1741" t="str">
            <v>Postes cuadrados en hierro RAP de 3m sin base</v>
          </cell>
        </row>
        <row r="1742">
          <cell r="A1742" t="str">
            <v>Postes metálicos de 12mts. Con canastilla de cimen</v>
          </cell>
        </row>
        <row r="1743">
          <cell r="A1743" t="str">
            <v>Puerta aluminio llena</v>
          </cell>
        </row>
        <row r="1744">
          <cell r="A1744" t="str">
            <v>Puerta baño acrílico en aluminio</v>
          </cell>
        </row>
        <row r="1745">
          <cell r="A1745" t="str">
            <v>Puerta eléctrica corrediza</v>
          </cell>
        </row>
        <row r="1746">
          <cell r="A1746" t="str">
            <v>Puerta Vidrio Templado 10 mm  2,10 x 2,0</v>
          </cell>
        </row>
        <row r="1747">
          <cell r="A1747" t="str">
            <v>Pulsado sencillo para timbre</v>
          </cell>
        </row>
        <row r="1748">
          <cell r="A1748" t="str">
            <v>Puntilla acerada con cabeza 2 1/2"</v>
          </cell>
        </row>
        <row r="1749">
          <cell r="A1749" t="str">
            <v>Puntilla con cabeza  1"</v>
          </cell>
        </row>
        <row r="1750">
          <cell r="A1750" t="str">
            <v>Puntilla con cabeza 1/2"</v>
          </cell>
        </row>
        <row r="1751">
          <cell r="A1751" t="str">
            <v>Puntilla con cabeza 2 1/2"</v>
          </cell>
        </row>
        <row r="1752">
          <cell r="A1752" t="str">
            <v>Puntilla con cabeza 2"</v>
          </cell>
        </row>
        <row r="1753">
          <cell r="A1753" t="str">
            <v>Puntilla con cabeza 3"</v>
          </cell>
        </row>
        <row r="1754">
          <cell r="A1754" t="str">
            <v>Puntilla sin cabeza  1"</v>
          </cell>
        </row>
        <row r="1755">
          <cell r="A1755" t="str">
            <v>Rack 19" XH 1.10 aluminio</v>
          </cell>
        </row>
        <row r="1756">
          <cell r="A1756" t="str">
            <v>Rack abierto en acero galvanizado. 2000(alto)*580(</v>
          </cell>
        </row>
        <row r="1757">
          <cell r="A1757" t="str">
            <v>Racor macho mecanico 110 mm x 4" para Tuberia PE</v>
          </cell>
        </row>
        <row r="1758">
          <cell r="A1758" t="str">
            <v>Racor macho mecanico 63 mm x 2" para Tuberia de PE</v>
          </cell>
        </row>
        <row r="1759">
          <cell r="A1759" t="str">
            <v>Recebo B-600 - norma</v>
          </cell>
        </row>
        <row r="1760">
          <cell r="A1760" t="str">
            <v>Recebo comun</v>
          </cell>
        </row>
        <row r="1761">
          <cell r="A1761" t="str">
            <v>Recurimiento multitruflex T-MT</v>
          </cell>
        </row>
        <row r="1762">
          <cell r="A1762" t="str">
            <v>Red M.T., E.T, R.B.T., Tableros electr. s/n presupuesto</v>
          </cell>
        </row>
        <row r="1763">
          <cell r="A1763" t="str">
            <v>Reduccion A.C.  4 x 3"</v>
          </cell>
        </row>
        <row r="1764">
          <cell r="A1764" t="str">
            <v xml:space="preserve">Reducción Concéntrica E.L. J.H. PVC 10x8" </v>
          </cell>
        </row>
        <row r="1765">
          <cell r="A1765" t="str">
            <v xml:space="preserve">Reducción Concéntrica E.L. J.H. PVC 12x10" </v>
          </cell>
        </row>
        <row r="1766">
          <cell r="A1766" t="str">
            <v xml:space="preserve">Reducción Concéntrica E.L. J.H. PVC 3x2" </v>
          </cell>
        </row>
        <row r="1767">
          <cell r="A1767" t="str">
            <v xml:space="preserve">Reducción Concéntrica E.L. J.H. PVC 6x3" </v>
          </cell>
        </row>
        <row r="1768">
          <cell r="A1768" t="str">
            <v xml:space="preserve">Reducción Concéntrica E.L. J.H. PVC 6x4" </v>
          </cell>
        </row>
        <row r="1769">
          <cell r="A1769" t="str">
            <v xml:space="preserve">Reducción Concéntrica E.L. J.H. PVC 8x4" </v>
          </cell>
        </row>
        <row r="1770">
          <cell r="A1770" t="str">
            <v xml:space="preserve">Reducción Concéntrica E.L. J.H. PVC 8x6" </v>
          </cell>
        </row>
        <row r="1771">
          <cell r="A1771" t="str">
            <v>Reducción de 2 1/2 x 2  u.m RDE 21 PVC</v>
          </cell>
        </row>
        <row r="1772">
          <cell r="A1772" t="str">
            <v>Reducción de 3 x 2  (ens.) u.m RDE 21 PVC</v>
          </cell>
        </row>
        <row r="1773">
          <cell r="A1773" t="str">
            <v>Reducción de 3 x 2 1/2 (ens.) u.m RDE 21 PVC</v>
          </cell>
        </row>
        <row r="1774">
          <cell r="A1774" t="str">
            <v>Reducción de 4 x 2 (ens.) u.m RDE 21 PVC</v>
          </cell>
        </row>
        <row r="1775">
          <cell r="A1775" t="str">
            <v>Reducción de 4 x 2 1/2 (ens.) u.m RDE 21 PVC</v>
          </cell>
        </row>
        <row r="1776">
          <cell r="A1776" t="str">
            <v>Reducción de 4 x 3 (ens.) u.m RDE 21 PVC</v>
          </cell>
        </row>
        <row r="1777">
          <cell r="A1777" t="str">
            <v>Reduccion H.G 1 1/2 x 1"</v>
          </cell>
        </row>
        <row r="1778">
          <cell r="A1778" t="str">
            <v>Reduccion H.G 1 1/2 x 1"</v>
          </cell>
        </row>
        <row r="1779">
          <cell r="A1779" t="str">
            <v>Reduccion H.G 2  x 1 1/2 "</v>
          </cell>
        </row>
        <row r="1780">
          <cell r="A1780" t="str">
            <v>Reduccion H.G 2 1/2 x 2 "</v>
          </cell>
        </row>
        <row r="1781">
          <cell r="A1781" t="str">
            <v>Reduccion H.G 3 x 2 1/2"</v>
          </cell>
        </row>
        <row r="1782">
          <cell r="A1782" t="str">
            <v>Reduccion H.G 4 x 3"</v>
          </cell>
        </row>
        <row r="1783">
          <cell r="A1783" t="str">
            <v>Reflector circular RCG 1000W MH CWA</v>
          </cell>
        </row>
        <row r="1784">
          <cell r="A1784" t="str">
            <v>Reflector circular RCG 250W S</v>
          </cell>
        </row>
        <row r="1785">
          <cell r="A1785" t="str">
            <v>Reflector Para alumbrado deportivo RRA 150W S</v>
          </cell>
        </row>
        <row r="1786">
          <cell r="A1786" t="str">
            <v>Reflector Para alumbrado deportivo RRA 175 W MH R</v>
          </cell>
        </row>
        <row r="1787">
          <cell r="A1787" t="str">
            <v>Reflector Para alumbrado deportivo RRA 250W S</v>
          </cell>
        </row>
        <row r="1788">
          <cell r="A1788" t="str">
            <v>Reflector Para alumbrado deportivo RRA 400 W MH R</v>
          </cell>
        </row>
        <row r="1789">
          <cell r="A1789" t="str">
            <v>Reflector Para alumbrado deportivo RRA 400 W S</v>
          </cell>
        </row>
        <row r="1790">
          <cell r="A1790" t="str">
            <v>Reflector Para alumbrado deportivo RRA-G 1000 W MH</v>
          </cell>
        </row>
        <row r="1791">
          <cell r="A1791" t="str">
            <v>Reflector Para alumbrado deportivo RRA-G 1000 W S</v>
          </cell>
        </row>
        <row r="1792">
          <cell r="A1792" t="str">
            <v>Refuerzos hierro 37.000 psi por Kg</v>
          </cell>
        </row>
        <row r="1793">
          <cell r="A1793" t="str">
            <v>Refuerzos hierro 37.000 psi por Ton</v>
          </cell>
        </row>
        <row r="1794">
          <cell r="A1794" t="str">
            <v>Refuerzos hierro 60.000 psi por Kg</v>
          </cell>
        </row>
        <row r="1795">
          <cell r="A1795" t="str">
            <v>Refuerzos hierro 60.000 psi por Ton</v>
          </cell>
        </row>
        <row r="1796">
          <cell r="A1796" t="str">
            <v>Regadera veneciana CR</v>
          </cell>
        </row>
        <row r="1797">
          <cell r="A1797" t="str">
            <v>Registro  corte para tub galv o pvc Ø=1/2"</v>
          </cell>
        </row>
        <row r="1798">
          <cell r="A1798" t="str">
            <v>Registro de corte Ø= 1 1/2"</v>
          </cell>
        </row>
        <row r="1799">
          <cell r="A1799" t="str">
            <v>Registro de corte Ø= 1 1/4"</v>
          </cell>
        </row>
        <row r="1800">
          <cell r="A1800" t="str">
            <v>Registro de corte Ø= 2"</v>
          </cell>
        </row>
        <row r="1801">
          <cell r="A1801" t="str">
            <v>Registro de corte Ø= 3"</v>
          </cell>
        </row>
        <row r="1802">
          <cell r="A1802" t="str">
            <v>Registro de corte Ø= 3" Tipo liviano</v>
          </cell>
        </row>
        <row r="1803">
          <cell r="A1803" t="str">
            <v>Registro de corte Ø= 4"</v>
          </cell>
        </row>
        <row r="1804">
          <cell r="A1804" t="str">
            <v>Registro de corte Ø= 4" Tipo liviano</v>
          </cell>
        </row>
        <row r="1805">
          <cell r="A1805" t="str">
            <v>Registro ducha (cierre compresión)</v>
          </cell>
        </row>
        <row r="1806">
          <cell r="A1806" t="str">
            <v>REGISTRO PASO DIRECTO 1 1/2"</v>
          </cell>
        </row>
        <row r="1807">
          <cell r="A1807" t="str">
            <v>Registro paso directo 1"</v>
          </cell>
        </row>
        <row r="1808">
          <cell r="A1808" t="str">
            <v>Registro paso directo 1/2"</v>
          </cell>
        </row>
        <row r="1809">
          <cell r="A1809" t="str">
            <v>Registro paso directo 3/4"</v>
          </cell>
        </row>
        <row r="1810">
          <cell r="A1810" t="str">
            <v>Registro paso directo de 2"</v>
          </cell>
        </row>
        <row r="1811">
          <cell r="A1811" t="str">
            <v>Regleta de medida en PRFV</v>
          </cell>
        </row>
        <row r="1812">
          <cell r="A1812" t="str">
            <v>Regleta strip telefónico 20 pares</v>
          </cell>
        </row>
        <row r="1813">
          <cell r="A1813" t="str">
            <v>Regleta strip telefónico 60 pares</v>
          </cell>
        </row>
        <row r="1814">
          <cell r="A1814" t="str">
            <v>Regleta strip teléfono 10 pares</v>
          </cell>
        </row>
        <row r="1815">
          <cell r="A1815" t="str">
            <v>Regleta strip teléfono 8 pares</v>
          </cell>
        </row>
        <row r="1816">
          <cell r="A1816" t="str">
            <v>Regulador (Controlador)  de 12VDC  12 Amp</v>
          </cell>
        </row>
        <row r="1817">
          <cell r="A1817" t="str">
            <v>Regulador (Controlador)  de 12VDC  30 Amp</v>
          </cell>
        </row>
        <row r="1818">
          <cell r="A1818" t="str">
            <v>Regulador gas r - 4 e 4 m3</v>
          </cell>
        </row>
        <row r="1819">
          <cell r="A1819" t="str">
            <v>Rejilla de Cribado 0.20 x 0.50 en A.I.</v>
          </cell>
        </row>
        <row r="1820">
          <cell r="A1820" t="str">
            <v>REJILLA EN VARILLA ACERO INOX  LISO DE  3/8" SEP 5 CMS</v>
          </cell>
        </row>
        <row r="1821">
          <cell r="A1821" t="str">
            <v>Rejilla malla ojo 3/16" para 6" con fijacion</v>
          </cell>
        </row>
        <row r="1822">
          <cell r="A1822" t="str">
            <v>Rejilla metálica sosco 3 x 2"</v>
          </cell>
        </row>
        <row r="1823">
          <cell r="A1823" t="str">
            <v>Rejilla plástica con sosco 3 x 2</v>
          </cell>
        </row>
        <row r="1824">
          <cell r="A1824" t="str">
            <v>Rejilla plástica con sosco 4 x 3</v>
          </cell>
        </row>
        <row r="1825">
          <cell r="A1825" t="str">
            <v>Rejilla sifón  3  x  4</v>
          </cell>
        </row>
        <row r="1826">
          <cell r="A1826" t="str">
            <v>Rejilla sifón  4.5 x 3.5</v>
          </cell>
        </row>
        <row r="1827">
          <cell r="A1827" t="str">
            <v>REJILLA SIFÓN PC 20 x 20</v>
          </cell>
        </row>
        <row r="1828">
          <cell r="A1828" t="str">
            <v>Rejilla sin marco para sumidero 70x50x3 (HN)</v>
          </cell>
        </row>
        <row r="1829">
          <cell r="A1829" t="str">
            <v>Rejilla sumidero vial 105 x 36 x 12</v>
          </cell>
        </row>
        <row r="1830">
          <cell r="A1830" t="str">
            <v>Relleno plastico tipo biopack tas color verde lima</v>
          </cell>
        </row>
        <row r="1831">
          <cell r="A1831" t="str">
            <v>Remate esquinero fachada  termoacústico</v>
          </cell>
        </row>
        <row r="1832">
          <cell r="A1832" t="str">
            <v>Remate para fachada  termoacústico</v>
          </cell>
        </row>
        <row r="1833">
          <cell r="A1833" t="str">
            <v>Remate para limateza  termoacústico</v>
          </cell>
        </row>
        <row r="1834">
          <cell r="A1834" t="str">
            <v>Rep. ransformador 3Ø de 30 KVA 13.2kv/208-120v</v>
          </cell>
        </row>
        <row r="1835">
          <cell r="A1835" t="str">
            <v>Rep. ransformador 3Ø de 75 KVA 13.2kv/208-120v</v>
          </cell>
        </row>
        <row r="1836">
          <cell r="A1836" t="str">
            <v>Rep. transformador 1Ø de 10 KVA 13.2kv/240-120v</v>
          </cell>
        </row>
        <row r="1837">
          <cell r="A1837" t="str">
            <v>Rep. transformador 1Ø de 15 KVA 13.2kv/240-120v</v>
          </cell>
        </row>
        <row r="1838">
          <cell r="A1838" t="str">
            <v>Rep. transformador 1Ø de 15 KVA 34.5kv/240-120v</v>
          </cell>
        </row>
        <row r="1839">
          <cell r="A1839" t="str">
            <v>Rep. transformador 1Ø de 25 KVA 13.2kv/240-120v</v>
          </cell>
        </row>
        <row r="1840">
          <cell r="A1840" t="str">
            <v>Rep. transformador 1Ø de 25 KVA 34.5kv/240-120v</v>
          </cell>
        </row>
        <row r="1841">
          <cell r="A1841" t="str">
            <v>Rep. transformador 3Ø de 112,5 KVA 13.2kv/208-120v</v>
          </cell>
        </row>
        <row r="1842">
          <cell r="A1842" t="str">
            <v>Rep. transformador 3Ø de 15 KVA 13.2kv/208-120v</v>
          </cell>
        </row>
        <row r="1843">
          <cell r="A1843" t="str">
            <v>Rep. transformador 3Ø de 150 KVA 34.5kv/13.2kv</v>
          </cell>
        </row>
        <row r="1844">
          <cell r="A1844" t="str">
            <v>Rep. transformador 3Ø de 225 KVA 34.5kv/13.2kv</v>
          </cell>
        </row>
        <row r="1845">
          <cell r="A1845" t="str">
            <v>Rep. transformador 3Ø de 250 KVA 34.5kv/13.2kv</v>
          </cell>
        </row>
        <row r="1846">
          <cell r="A1846" t="str">
            <v>Rep. transformador 3Ø de 30 KVA 34.5kv/13.2kv</v>
          </cell>
        </row>
        <row r="1847">
          <cell r="A1847" t="str">
            <v>Rep. transformador 3Ø de 300 KVA 34.5kv/13.2kv</v>
          </cell>
        </row>
        <row r="1848">
          <cell r="A1848" t="str">
            <v>Rep. transformador 3Ø de 45 KVA 13.2kv/208-120v</v>
          </cell>
        </row>
        <row r="1849">
          <cell r="A1849" t="str">
            <v>Rep. transformador 3Ø de 45 KVA 34.5kv/13.2kv</v>
          </cell>
        </row>
        <row r="1850">
          <cell r="A1850" t="str">
            <v>Rep. transformador 3Ø de 500 KVA 34.5kv/13.2kv</v>
          </cell>
        </row>
        <row r="1851">
          <cell r="A1851" t="str">
            <v>Rep. transformador 3Ø de 800 KVA 34.5kv/13.2kv</v>
          </cell>
        </row>
        <row r="1852">
          <cell r="A1852" t="str">
            <v>Repisa cerrada puerta corrediza</v>
          </cell>
        </row>
        <row r="1853">
          <cell r="A1853" t="str">
            <v>Repisa Ordinario 3 M</v>
          </cell>
        </row>
        <row r="1854">
          <cell r="A1854" t="str">
            <v>Rigidizador 1/2" x200 mm x 200 mm</v>
          </cell>
        </row>
        <row r="1855">
          <cell r="A1855" t="str">
            <v>Rigidizador 2" x 1000 mm x 1415 mm</v>
          </cell>
        </row>
        <row r="1856">
          <cell r="A1856" t="str">
            <v>Rigidizador 3/4" x 100 mm x 165 mm</v>
          </cell>
        </row>
        <row r="1857">
          <cell r="A1857" t="str">
            <v>Rigidizador 3/4" x 300 mm x 112 mm</v>
          </cell>
        </row>
        <row r="1858">
          <cell r="A1858" t="str">
            <v>Rigidizador 3/4" x 300 mm x 234 mm</v>
          </cell>
        </row>
        <row r="1859">
          <cell r="A1859" t="str">
            <v>Rigidizador de anclaje 3/4" x 900 mm x 250mm</v>
          </cell>
        </row>
        <row r="1860">
          <cell r="A1860" t="str">
            <v>Rigidizador de anclaje 5/8" x 200 mm x 250mm</v>
          </cell>
        </row>
        <row r="1861">
          <cell r="A1861" t="str">
            <v>Rigidizador de anclaje 5/8" x 220 mm x 150mm T. 2</v>
          </cell>
        </row>
        <row r="1862">
          <cell r="A1862" t="str">
            <v>Rodillo de felpa</v>
          </cell>
        </row>
        <row r="1863">
          <cell r="A1863" t="str">
            <v>Rollo de cinta bandit 3/8 x 30 m</v>
          </cell>
        </row>
        <row r="1864">
          <cell r="A1864" t="str">
            <v>Rollo de cinta bandit 5/8 x 30 m</v>
          </cell>
        </row>
        <row r="1865">
          <cell r="A1865" t="str">
            <v>Roseta (Plafón)</v>
          </cell>
        </row>
        <row r="1866">
          <cell r="A1866" t="str">
            <v>Roseta de Porcelana</v>
          </cell>
        </row>
        <row r="1867">
          <cell r="A1867" t="str">
            <v>Roseta de porcelana 4"</v>
          </cell>
        </row>
        <row r="1868">
          <cell r="A1868" t="str">
            <v>Rueda de manejo de 10 a 16"</v>
          </cell>
        </row>
        <row r="1869">
          <cell r="A1869" t="str">
            <v>Rueda de manejo de 18 a 24"</v>
          </cell>
        </row>
        <row r="1870">
          <cell r="A1870" t="str">
            <v>Rueda de manejo de 2 a 4"</v>
          </cell>
        </row>
        <row r="1871">
          <cell r="A1871" t="str">
            <v>Rueda de manejo de 6 a 8"</v>
          </cell>
        </row>
        <row r="1872">
          <cell r="A1872" t="str">
            <v>RUSTIPLAST</v>
          </cell>
        </row>
        <row r="1873">
          <cell r="A1873" t="str">
            <v>Saco en fibra (0.60 x 0.80)</v>
          </cell>
        </row>
        <row r="1874">
          <cell r="A1874" t="str">
            <v>Saco en fibra (0.70 x 1.00)</v>
          </cell>
        </row>
        <row r="1875">
          <cell r="A1875" t="str">
            <v>Saco en fibra (0.82 x 1.15)</v>
          </cell>
        </row>
        <row r="1876">
          <cell r="A1876" t="str">
            <v>Salida con terminal coaxial TV Americana 75 Ohm</v>
          </cell>
        </row>
        <row r="1877">
          <cell r="A1877" t="str">
            <v>Salida doble audio conectar dos parlantes</v>
          </cell>
        </row>
        <row r="1878">
          <cell r="A1878" t="str">
            <v>Salida para cordón</v>
          </cell>
        </row>
        <row r="1879">
          <cell r="A1879" t="str">
            <v>Salida para cordón TV 13,5 * 7,5 mm sin conector</v>
          </cell>
        </row>
        <row r="1880">
          <cell r="A1880" t="str">
            <v>Salida telefónica tipo Americana doble RJ 11 - 4hi</v>
          </cell>
        </row>
        <row r="1881">
          <cell r="A1881" t="str">
            <v>Salida telefónica tipo Americana sencilla RJ 11 -</v>
          </cell>
        </row>
        <row r="1882">
          <cell r="A1882" t="str">
            <v>Salida Telefónica tipo doble</v>
          </cell>
        </row>
        <row r="1883">
          <cell r="A1883" t="str">
            <v>Salida Telefónica tipo sencilla</v>
          </cell>
        </row>
        <row r="1884">
          <cell r="A1884" t="str">
            <v>Salida voz y datos con RJ-45 UTP 8 h t ALTAIR 5E</v>
          </cell>
        </row>
        <row r="1885">
          <cell r="A1885" t="str">
            <v>salida voz y datos con RJ-45 UTP 8 h t ALTAIR 6</v>
          </cell>
        </row>
        <row r="1886">
          <cell r="A1886" t="str">
            <v>Sanitario  porcelana  color con accesorios</v>
          </cell>
        </row>
        <row r="1887">
          <cell r="A1887" t="str">
            <v>Sanitario blanco porcelana con accesorios</v>
          </cell>
        </row>
        <row r="1888">
          <cell r="A1888" t="str">
            <v>Sanitario fluxómetro blanco</v>
          </cell>
        </row>
        <row r="1889">
          <cell r="A1889" t="str">
            <v>Sanitario milenium elongado blanco</v>
          </cell>
        </row>
        <row r="1890">
          <cell r="A1890" t="str">
            <v>Sardinel especial rampa tipo A A-100</v>
          </cell>
        </row>
        <row r="1891">
          <cell r="A1891" t="str">
            <v>Sardinel Prefabricado 0.3 x 0.8 x 0.2</v>
          </cell>
        </row>
        <row r="1892">
          <cell r="A1892" t="str">
            <v>Sardinel Prefabricado 0.4 x 0.8 x 0.2</v>
          </cell>
        </row>
        <row r="1893">
          <cell r="A1893" t="str">
            <v>Sardinel prefabricado A-85</v>
          </cell>
        </row>
        <row r="1894">
          <cell r="A1894" t="str">
            <v>Sardinel Prefabricado Modulo A-10</v>
          </cell>
        </row>
        <row r="1895">
          <cell r="A1895" t="str">
            <v>Sardinel Prefabricado Modulo A-80</v>
          </cell>
        </row>
        <row r="1896">
          <cell r="A1896" t="str">
            <v>Scotch 13 negro 19 mm * 4.57 m</v>
          </cell>
        </row>
        <row r="1897">
          <cell r="A1897" t="str">
            <v>Scotch 13 negro 19 mm * 9.1 mm</v>
          </cell>
        </row>
        <row r="1898">
          <cell r="A1898" t="str">
            <v>Scotch 2210 (mastic)   negro 102  mm * 3. 05 m</v>
          </cell>
        </row>
        <row r="1899">
          <cell r="A1899" t="str">
            <v>Scotch 2229 (mastic)   negro 25  mm * 3.05 m</v>
          </cell>
        </row>
        <row r="1900">
          <cell r="A1900" t="str">
            <v>Scotch 23 negro 18 mm * 9.1 mm</v>
          </cell>
        </row>
        <row r="1901">
          <cell r="A1901" t="str">
            <v>Scotch 25   negro 12  mm * 7.6 m</v>
          </cell>
        </row>
        <row r="1902">
          <cell r="A1902" t="str">
            <v>Scotch 2520  amarilla   negro 19  mm * 18 m</v>
          </cell>
        </row>
        <row r="1903">
          <cell r="A1903" t="str">
            <v>Scotch 69 blanca    19  mm * 32,4 m</v>
          </cell>
        </row>
        <row r="1904">
          <cell r="A1904" t="str">
            <v>Scotch 700 negro 18mm * 20 mm</v>
          </cell>
        </row>
        <row r="1905">
          <cell r="A1905" t="str">
            <v>Scotchrap  50 negro 48mm * 30 mm</v>
          </cell>
        </row>
        <row r="1906">
          <cell r="A1906" t="str">
            <v>Scotchrap 50  negro 72mm * 30 mm</v>
          </cell>
        </row>
        <row r="1907">
          <cell r="A1907" t="str">
            <v>Scotchrap 50  negro 96 mm * 30 mm</v>
          </cell>
        </row>
        <row r="1908">
          <cell r="A1908" t="str">
            <v>Seccionador de entrada y salida Oper. bajo carga</v>
          </cell>
        </row>
        <row r="1909">
          <cell r="A1909" t="str">
            <v>Seccionador de protección Oper. bajo carga</v>
          </cell>
        </row>
        <row r="1910">
          <cell r="A1910" t="str">
            <v>Segueta Nícholson</v>
          </cell>
        </row>
        <row r="1911">
          <cell r="A1911" t="str">
            <v>Sellador de roscas</v>
          </cell>
        </row>
        <row r="1912">
          <cell r="A1912" t="str">
            <v>Sellador lijable para madera</v>
          </cell>
        </row>
        <row r="1913">
          <cell r="A1913" t="str">
            <v>Sellante Sika flex 1.5 LM SL</v>
          </cell>
        </row>
        <row r="1914">
          <cell r="A1914" t="str">
            <v>Sello Elastomerico u.m RDE 21 PVC 10 "</v>
          </cell>
        </row>
        <row r="1915">
          <cell r="A1915" t="str">
            <v>Sello Elastomerico u.m RDE 21 PVC 12 "</v>
          </cell>
        </row>
        <row r="1916">
          <cell r="A1916" t="str">
            <v>Sello Elastomerico u.m RDE 21 PVC 2 "</v>
          </cell>
        </row>
        <row r="1917">
          <cell r="A1917" t="str">
            <v>Sello Elastomerico u.m RDE 21 PVC 2.1/2 "</v>
          </cell>
        </row>
        <row r="1918">
          <cell r="A1918" t="str">
            <v>Sello Elastomerico u.m RDE 21 PVC 3 "</v>
          </cell>
        </row>
        <row r="1919">
          <cell r="A1919" t="str">
            <v>Sello Elastomerico u.m RDE 21 PVC 4 "</v>
          </cell>
        </row>
        <row r="1920">
          <cell r="A1920" t="str">
            <v>Sello Elastomerico u.m RDE 21 PVC 6 "</v>
          </cell>
        </row>
        <row r="1921">
          <cell r="A1921" t="str">
            <v>Sello Elastomerico u.m RDE 21 PVC 8 "</v>
          </cell>
        </row>
        <row r="1922">
          <cell r="A1922" t="str">
            <v>Sello Water Stop ADS 12 Pulg.</v>
          </cell>
        </row>
        <row r="1923">
          <cell r="A1923" t="str">
            <v>Sello Water Stop ADS 15 Pulg.</v>
          </cell>
        </row>
        <row r="1924">
          <cell r="A1924" t="str">
            <v>Sello Water Stop ADS 18 Pulg.</v>
          </cell>
        </row>
        <row r="1925">
          <cell r="A1925" t="str">
            <v>Sello Water Stop ADS 24 Pulg.</v>
          </cell>
        </row>
        <row r="1926">
          <cell r="A1926" t="str">
            <v>Sello Water Stop ADS 30 Pulg.</v>
          </cell>
        </row>
        <row r="1927">
          <cell r="A1927" t="str">
            <v>Sello Water Stop ADS 36 Pulg.</v>
          </cell>
        </row>
        <row r="1928">
          <cell r="A1928" t="str">
            <v>Sello Water Stop ADS 40 Pulg.</v>
          </cell>
        </row>
        <row r="1929">
          <cell r="A1929" t="str">
            <v>Sello Water Stop ADS 42 Pulg.</v>
          </cell>
        </row>
        <row r="1930">
          <cell r="A1930" t="str">
            <v>Sello Water Stop ADS 48 Pulg.</v>
          </cell>
        </row>
        <row r="1931">
          <cell r="A1931" t="str">
            <v>Sello Water Stop ADS 60 Pulg.</v>
          </cell>
        </row>
        <row r="1932">
          <cell r="A1932" t="str">
            <v>Señal doble cicloruta</v>
          </cell>
        </row>
        <row r="1933">
          <cell r="A1933" t="str">
            <v>Señal sencilla cicloruta</v>
          </cell>
        </row>
        <row r="1934">
          <cell r="A1934" t="str">
            <v>Señal SP, SR, SI 60 x 60 cm papel reflectivo</v>
          </cell>
        </row>
        <row r="1935">
          <cell r="A1935" t="str">
            <v>Señal SP, SR, SI 75 x 75 cm papel reflectivo</v>
          </cell>
        </row>
        <row r="1936">
          <cell r="A1936" t="str">
            <v>Señal SP, SR, SI 90 x 90 cm papel reflectivo</v>
          </cell>
        </row>
        <row r="1937">
          <cell r="A1937" t="str">
            <v>Señales Preventivas y regla. 60 x 60 cm</v>
          </cell>
        </row>
        <row r="1938">
          <cell r="A1938" t="str">
            <v>Señales Preventivas y regla. 75 x 75 cm</v>
          </cell>
        </row>
        <row r="1939">
          <cell r="A1939" t="str">
            <v>Señales Preventivas y regla. 90 x 90 cm</v>
          </cell>
        </row>
        <row r="1940">
          <cell r="A1940" t="str">
            <v>Sifion de gres 6"</v>
          </cell>
        </row>
        <row r="1941">
          <cell r="A1941" t="str">
            <v>Sifon 3"  135° C x E</v>
          </cell>
        </row>
        <row r="1942">
          <cell r="A1942" t="str">
            <v>Sifon 4"  135° C x E</v>
          </cell>
        </row>
        <row r="1943">
          <cell r="A1943" t="str">
            <v>Sifon de gres 4"</v>
          </cell>
        </row>
        <row r="1944">
          <cell r="A1944" t="str">
            <v>Sifon lavaplatos</v>
          </cell>
        </row>
        <row r="1945">
          <cell r="A1945" t="str">
            <v>Sika 1 imp. integral</v>
          </cell>
        </row>
        <row r="1946">
          <cell r="A1946" t="str">
            <v>Sika 10 impermeabilizante</v>
          </cell>
        </row>
        <row r="1947">
          <cell r="A1947" t="str">
            <v>Sika Guard 68 mate x 9 kg</v>
          </cell>
        </row>
        <row r="1948">
          <cell r="A1948" t="str">
            <v>Sika transparente</v>
          </cell>
        </row>
        <row r="1949">
          <cell r="A1949" t="str">
            <v xml:space="preserve">Sikadur 32 primer </v>
          </cell>
        </row>
        <row r="1950">
          <cell r="A1950" t="str">
            <v>Sikadur hex 300 resina de impregnación</v>
          </cell>
        </row>
        <row r="1951">
          <cell r="A1951" t="str">
            <v>Sikagrout 200</v>
          </cell>
        </row>
        <row r="1952">
          <cell r="A1952" t="str">
            <v>Sikaguard-62</v>
          </cell>
        </row>
        <row r="1953">
          <cell r="A1953" t="str">
            <v>Sikaguard-63 N</v>
          </cell>
        </row>
        <row r="1954">
          <cell r="A1954" t="str">
            <v>Sikapistola Sanisil (cartucho 300 cm3)</v>
          </cell>
        </row>
        <row r="1955">
          <cell r="A1955" t="str">
            <v>Sikawrap hex 100 G tejido fibra de vidrio 1.27 m*1</v>
          </cell>
        </row>
        <row r="1956">
          <cell r="A1956" t="str">
            <v>SILCOPLAST</v>
          </cell>
        </row>
        <row r="1957">
          <cell r="A1957" t="str">
            <v>Silicona Antihon Transp. Sika (cartucho 300 cm3)</v>
          </cell>
        </row>
        <row r="1958">
          <cell r="A1958" t="str">
            <v>SILLA CRUCETA TIPO ICEL</v>
          </cell>
        </row>
        <row r="1959">
          <cell r="A1959" t="str">
            <v>Silla drenaje 65x100 mm</v>
          </cell>
        </row>
        <row r="1960">
          <cell r="A1960" t="str">
            <v>Silla drenaje 65x160 mm</v>
          </cell>
        </row>
        <row r="1961">
          <cell r="A1961" t="str">
            <v>Silla interlocutor isóseles kiko paño sin brazos</v>
          </cell>
        </row>
        <row r="1962">
          <cell r="A1962" t="str">
            <v>Silla Isóceles kiko tapizada en paño sin brazos</v>
          </cell>
        </row>
        <row r="1963">
          <cell r="A1963" t="str">
            <v>Silla parque con brazos en HF y madera colonial fr</v>
          </cell>
        </row>
        <row r="1964">
          <cell r="A1964" t="str">
            <v>Silla parque con brazos en HF y madera colonial In</v>
          </cell>
        </row>
        <row r="1965">
          <cell r="A1965" t="str">
            <v>Silla secretarial con brazos</v>
          </cell>
        </row>
        <row r="1966">
          <cell r="A1966" t="str">
            <v>Silla secretarial sin brazos</v>
          </cell>
        </row>
        <row r="1967">
          <cell r="A1967" t="str">
            <v>Silla tamdem de espera 3 puestos s/m</v>
          </cell>
        </row>
        <row r="1968">
          <cell r="A1968" t="str">
            <v>Silla tamdem de espera 4 puestos s/m</v>
          </cell>
        </row>
        <row r="1969">
          <cell r="A1969" t="str">
            <v xml:space="preserve">SILLA TEE ALCANTA.  10" </v>
          </cell>
        </row>
        <row r="1970">
          <cell r="A1970" t="str">
            <v xml:space="preserve">SILLA TEE ALCANTA.  12" </v>
          </cell>
        </row>
        <row r="1971">
          <cell r="A1971" t="str">
            <v xml:space="preserve">SILLA TEE ALCANTA.  14" </v>
          </cell>
        </row>
        <row r="1972">
          <cell r="A1972" t="str">
            <v xml:space="preserve">SILLA TEE ALCANTA.  16" </v>
          </cell>
        </row>
        <row r="1973">
          <cell r="A1973" t="str">
            <v xml:space="preserve">SILLA TEE ALCANTA.  8" </v>
          </cell>
        </row>
        <row r="1974">
          <cell r="A1974" t="str">
            <v>Silla tee alcantarillado 160x110</v>
          </cell>
        </row>
        <row r="1975">
          <cell r="A1975" t="str">
            <v>Silla tee alcantarillado 200x110</v>
          </cell>
        </row>
        <row r="1976">
          <cell r="A1976" t="str">
            <v>Silla tee alcantarillado 200x160</v>
          </cell>
        </row>
        <row r="1977">
          <cell r="A1977" t="str">
            <v>Silla tee alcantarillado 250x110</v>
          </cell>
        </row>
        <row r="1978">
          <cell r="A1978" t="str">
            <v>Silla tee alcantarillado 250x160</v>
          </cell>
        </row>
        <row r="1979">
          <cell r="A1979" t="str">
            <v>Silla Tee PEAD alcantarillado 10x6" CXC</v>
          </cell>
        </row>
        <row r="1980">
          <cell r="A1980" t="str">
            <v>Silla Tee PEAD alcantarillado 8x6" CXC</v>
          </cell>
        </row>
        <row r="1981">
          <cell r="A1981" t="str">
            <v>Silla texas gerente  paño con brazos neumática</v>
          </cell>
        </row>
        <row r="1982">
          <cell r="A1982" t="str">
            <v>Silla Yee PEAD alcantarillado 8x6" CXC</v>
          </cell>
        </row>
        <row r="1983">
          <cell r="A1983" t="str">
            <v>Silla Yee PVC 16 x 6 (400 x 160 mm)</v>
          </cell>
        </row>
        <row r="1984">
          <cell r="A1984" t="str">
            <v>Sillar 3831</v>
          </cell>
        </row>
        <row r="1985">
          <cell r="A1985" t="str">
            <v>Silleta termofusión PE-100 PN-10 60X16</v>
          </cell>
        </row>
        <row r="1986">
          <cell r="A1986" t="str">
            <v>Silleta termofusión PE-100 PN-10 90X16</v>
          </cell>
        </row>
        <row r="1987">
          <cell r="A1987" t="str">
            <v>Sistema aforador con Pasamuro en PRFV Ø=2"</v>
          </cell>
        </row>
        <row r="1988">
          <cell r="A1988" t="str">
            <v>Sistema de tratamiento (tanques PVC 1000 lt Ovoid)</v>
          </cell>
        </row>
        <row r="1989">
          <cell r="A1989" t="str">
            <v>Sistema de tratamiento in situ ovoide (tanques PVC</v>
          </cell>
        </row>
        <row r="1990">
          <cell r="A1990" t="str">
            <v>Sistema muestreador para reactor UASB con soportes</v>
          </cell>
        </row>
        <row r="1991">
          <cell r="A1991" t="str">
            <v>Sistema quemador de gas y trampa de agua</v>
          </cell>
        </row>
        <row r="1992">
          <cell r="A1992" t="str">
            <v>Soda Cáustica por 120 gr</v>
          </cell>
        </row>
        <row r="1993">
          <cell r="A1993" t="str">
            <v>Soldadura elect. acero inox. equipo mig</v>
          </cell>
        </row>
        <row r="1994">
          <cell r="A1994" t="str">
            <v>Soldadura electrica 004-3/23</v>
          </cell>
        </row>
        <row r="1995">
          <cell r="A1995" t="str">
            <v>Soldadura electrosoldada 6010 de 1/8"</v>
          </cell>
        </row>
        <row r="1996">
          <cell r="A1996" t="str">
            <v>Soldadura electrosoldada 6012 de 1/8"</v>
          </cell>
        </row>
        <row r="1997">
          <cell r="A1997" t="str">
            <v>Soldadura electrosoldada 6013 de 1/8"</v>
          </cell>
        </row>
        <row r="1998">
          <cell r="A1998" t="str">
            <v>Soldadura electrosoldada 6013 de 1/8"</v>
          </cell>
        </row>
        <row r="1999">
          <cell r="A1999" t="str">
            <v>Soldadura electrosoldada 7018 de 1/8"</v>
          </cell>
        </row>
        <row r="2000">
          <cell r="A2000" t="str">
            <v>Soldadura estaño para cobre</v>
          </cell>
        </row>
        <row r="2001">
          <cell r="A2001" t="str">
            <v>Soldadura exotermica 115 gr.</v>
          </cell>
        </row>
        <row r="2002">
          <cell r="A2002" t="str">
            <v>Soldadura exotermica 125 gr.</v>
          </cell>
        </row>
        <row r="2003">
          <cell r="A2003" t="str">
            <v>Soldadura exotermica 150 gr.</v>
          </cell>
        </row>
        <row r="2004">
          <cell r="A2004" t="str">
            <v>Soldadura exotermica 200 gr.</v>
          </cell>
        </row>
        <row r="2005">
          <cell r="A2005" t="str">
            <v>Soldadura exotermica 90 gr.</v>
          </cell>
        </row>
        <row r="2006">
          <cell r="A2006" t="str">
            <v>Soldadura liquida pvc (tub. alcantarillado) 1/4</v>
          </cell>
        </row>
        <row r="2007">
          <cell r="A2007" t="str">
            <v>Soldadura para CPVC 1/4" Gl</v>
          </cell>
        </row>
        <row r="2008">
          <cell r="A2008" t="str">
            <v>Soldadura para PVC 1/4" Gl</v>
          </cell>
        </row>
        <row r="2009">
          <cell r="A2009" t="str">
            <v>Soldadura para PVC 1/4" Gl</v>
          </cell>
        </row>
        <row r="2010">
          <cell r="A2010" t="str">
            <v>Soporte canal amazonas</v>
          </cell>
        </row>
        <row r="2011">
          <cell r="A2011" t="str">
            <v>Soporte de bajante amazonas</v>
          </cell>
        </row>
        <row r="2012">
          <cell r="A2012" t="str">
            <v>SOPORTE DE CANAL BLANCO</v>
          </cell>
        </row>
        <row r="2013">
          <cell r="A2013" t="str">
            <v>Soporte para bandeja portacables</v>
          </cell>
        </row>
        <row r="2014">
          <cell r="A2014" t="str">
            <v>SPACCATO BLANCO BRASIL</v>
          </cell>
        </row>
        <row r="2015">
          <cell r="A2015" t="str">
            <v>SPACCATO TRAVERTINO BOSCONIA</v>
          </cell>
        </row>
        <row r="2016">
          <cell r="A2016" t="str">
            <v>Stasoil</v>
          </cell>
        </row>
        <row r="2017">
          <cell r="A2017" t="str">
            <v>STRIP 100 PARES</v>
          </cell>
        </row>
        <row r="2018">
          <cell r="A2018" t="str">
            <v>STRIP 60 PARES</v>
          </cell>
        </row>
        <row r="2019">
          <cell r="A2019" t="str">
            <v>STRIP 8 PARES</v>
          </cell>
        </row>
        <row r="2020">
          <cell r="A2020" t="str">
            <v>Sub base triturada T. max. 2"</v>
          </cell>
        </row>
        <row r="2021">
          <cell r="A2021" t="str">
            <v>Sub-base granular seleccionada o clasificada</v>
          </cell>
        </row>
        <row r="2022">
          <cell r="A2022" t="str">
            <v>SUB-ESTACIÓN 112.5 KVA</v>
          </cell>
        </row>
        <row r="2023">
          <cell r="A2023" t="str">
            <v>SUMIDERO PREFABRICADO SL-100</v>
          </cell>
        </row>
        <row r="2024">
          <cell r="A2024" t="str">
            <v>SUMIDERO VIAL 68X33X10</v>
          </cell>
        </row>
        <row r="2025">
          <cell r="A2025" t="str">
            <v>Superf trab modular fórmica mesa juntas 1.20 x 2.4</v>
          </cell>
        </row>
        <row r="2026">
          <cell r="A2026" t="str">
            <v>Superficie de trabajo modular fórmica 1.20 x 2.40</v>
          </cell>
        </row>
        <row r="2027">
          <cell r="A2027" t="str">
            <v>Superficie de trabajo modular fórmica 30 x 1.50</v>
          </cell>
        </row>
        <row r="2028">
          <cell r="A2028" t="str">
            <v>Superficie de trabajo modular fórmica 30 x R 60</v>
          </cell>
        </row>
        <row r="2029">
          <cell r="A2029" t="str">
            <v>Superficie de trabajo modular fórmica 50 x 90</v>
          </cell>
        </row>
        <row r="2030">
          <cell r="A2030" t="str">
            <v>Superficie de trabajo modular fórmica 60 x 1.20</v>
          </cell>
        </row>
        <row r="2031">
          <cell r="A2031" t="str">
            <v>Superficie de trabajo modular fórmica 60 x 1.35</v>
          </cell>
        </row>
        <row r="2032">
          <cell r="A2032" t="str">
            <v>Superficie de trabajo modular fórmica 60 x 1.5</v>
          </cell>
        </row>
        <row r="2033">
          <cell r="A2033" t="str">
            <v>Superficie de trabajo modular fórmica 60 x 1.8</v>
          </cell>
        </row>
        <row r="2034">
          <cell r="A2034" t="str">
            <v>Superficie de trabajo modular fórmica 60 x 75</v>
          </cell>
        </row>
        <row r="2035">
          <cell r="A2035" t="str">
            <v>Superficie de trabajo modular fórmica 60 x 90</v>
          </cell>
        </row>
        <row r="2036">
          <cell r="A2036" t="str">
            <v>Superficie de trabajo modular fórmica 75 x 2.10</v>
          </cell>
        </row>
        <row r="2037">
          <cell r="A2037" t="str">
            <v>Superficie de trabajo modular fórmica 90 x 1.50</v>
          </cell>
        </row>
        <row r="2038">
          <cell r="A2038" t="str">
            <v>Superficie de trabajo modular fórmica 90 x 2.10</v>
          </cell>
        </row>
        <row r="2039">
          <cell r="A2039" t="str">
            <v>Superficie de trabajo modular fórmica 90 x 90</v>
          </cell>
        </row>
        <row r="2040">
          <cell r="A2040" t="str">
            <v>SUPERMANTO 600 XT</v>
          </cell>
        </row>
        <row r="2041">
          <cell r="A2041" t="str">
            <v>SUPERMANTO 800 XT</v>
          </cell>
        </row>
        <row r="2042">
          <cell r="A2042" t="str">
            <v>Suplemento  galvanizado  2400</v>
          </cell>
        </row>
        <row r="2043">
          <cell r="A2043" t="str">
            <v>Tabla  0.05 x 0.25 x 1</v>
          </cell>
        </row>
        <row r="2044">
          <cell r="A2044" t="str">
            <v>Tabla burra 3.00 m</v>
          </cell>
        </row>
        <row r="2045">
          <cell r="A2045" t="str">
            <v>Tabla burra cedro macho 0.10</v>
          </cell>
        </row>
        <row r="2046">
          <cell r="A2046" t="str">
            <v>Tabla burra cedro macho 0.30</v>
          </cell>
        </row>
        <row r="2047">
          <cell r="A2047" t="str">
            <v>Tabla burra ordinaria 0.10</v>
          </cell>
        </row>
        <row r="2048">
          <cell r="A2048" t="str">
            <v>Tabla burra ordinaria 0.10</v>
          </cell>
        </row>
        <row r="2049">
          <cell r="A2049" t="str">
            <v>Tabla Burra Ordinaria 0.25</v>
          </cell>
        </row>
        <row r="2050">
          <cell r="A2050" t="str">
            <v>Tabla burra ordinario 0.30</v>
          </cell>
        </row>
        <row r="2051">
          <cell r="A2051" t="str">
            <v>Tabla burra ordinario 0.30</v>
          </cell>
        </row>
        <row r="2052">
          <cell r="A2052" t="str">
            <v>Tabla chapa ordinario 0.10</v>
          </cell>
        </row>
        <row r="2053">
          <cell r="A2053" t="str">
            <v>TABLA CHAPA ORDINARIO 0.20</v>
          </cell>
        </row>
        <row r="2054">
          <cell r="A2054" t="str">
            <v>Tabla chapa ordinario 0.30</v>
          </cell>
        </row>
        <row r="2055">
          <cell r="A2055" t="str">
            <v>Tablero 6 circuitos</v>
          </cell>
        </row>
        <row r="2056">
          <cell r="A2056" t="str">
            <v>Tablero bif 225A/240 V c/pta (24 C) ch plat totali</v>
          </cell>
        </row>
        <row r="2057">
          <cell r="A2057" t="str">
            <v>Tablero bifásico s/puesta (12 C)</v>
          </cell>
        </row>
        <row r="2058">
          <cell r="A2058" t="str">
            <v>Tablero bifásico s/puesta (16 C)</v>
          </cell>
        </row>
        <row r="2059">
          <cell r="A2059" t="str">
            <v>Tablero bifásico s/puesta (8 C)</v>
          </cell>
        </row>
        <row r="2060">
          <cell r="A2060" t="str">
            <v>TABLERO C/PUERTA 18 CIRC.</v>
          </cell>
        </row>
        <row r="2061">
          <cell r="A2061" t="str">
            <v>TABLERO CON LLAVE 18 CIRCUITOS</v>
          </cell>
        </row>
        <row r="2062">
          <cell r="A2062" t="str">
            <v>Tablero con puerta  24 circuitos</v>
          </cell>
        </row>
        <row r="2063">
          <cell r="A2063" t="str">
            <v>TABLERO CON PUERTA 12 CIRCUITOS</v>
          </cell>
        </row>
        <row r="2064">
          <cell r="A2064" t="str">
            <v>Tablero control bomba. completo</v>
          </cell>
        </row>
        <row r="2065">
          <cell r="A2065" t="str">
            <v>Tablero monof. 4 circuitos</v>
          </cell>
        </row>
        <row r="2066">
          <cell r="A2066" t="str">
            <v>Tablero monof. 6 circuitos</v>
          </cell>
        </row>
        <row r="2067">
          <cell r="A2067" t="str">
            <v>Tablero monof. s/puerta (4 ventanas)</v>
          </cell>
        </row>
        <row r="2068">
          <cell r="A2068" t="str">
            <v>Tablero monof. s/puerta (6 ventanas)</v>
          </cell>
        </row>
        <row r="2069">
          <cell r="A2069" t="str">
            <v>Tablero monof. s/puerta (8 ventanas)</v>
          </cell>
        </row>
        <row r="2070">
          <cell r="A2070" t="str">
            <v>Tablero para llave  36 circuitos</v>
          </cell>
        </row>
        <row r="2071">
          <cell r="A2071" t="str">
            <v>Tablero para llave 24 circuitos</v>
          </cell>
        </row>
        <row r="2072">
          <cell r="A2072" t="str">
            <v>Tablero para totalizador 12 circuitos</v>
          </cell>
        </row>
        <row r="2073">
          <cell r="A2073" t="str">
            <v>Tablero para totalizador 18 circuitos</v>
          </cell>
        </row>
        <row r="2074">
          <cell r="A2074" t="str">
            <v>Tablero para totalizador 24 circuitos</v>
          </cell>
        </row>
        <row r="2075">
          <cell r="A2075" t="str">
            <v>Tablero para totalizador 36 circuitos</v>
          </cell>
        </row>
        <row r="2076">
          <cell r="A2076" t="str">
            <v>Tablero parciales  12 C con llave</v>
          </cell>
        </row>
        <row r="2077">
          <cell r="A2077" t="str">
            <v>Tablero sobre puerta  36 circuitos</v>
          </cell>
        </row>
        <row r="2078">
          <cell r="A2078" t="str">
            <v>Tablero tirf. 225 A /240V c/puerta (12 C) cerr opc</v>
          </cell>
        </row>
        <row r="2079">
          <cell r="A2079" t="str">
            <v>Tablero tirf. 225 A /240V c/puerta (24 C) cerr opc</v>
          </cell>
        </row>
        <row r="2080">
          <cell r="A2080" t="str">
            <v>Tablero tirf. 225A/240V s/p  (6 C) 6h opc t aisla</v>
          </cell>
        </row>
        <row r="2081">
          <cell r="A2081" t="str">
            <v>Tablero tirf. 400 A /240V c/puerta (42 C) cerr opc</v>
          </cell>
        </row>
        <row r="2082">
          <cell r="A2082" t="str">
            <v>Tablero y Marco en madera puerta 1.5x2.1</v>
          </cell>
        </row>
        <row r="2083">
          <cell r="A2083" t="str">
            <v>Tableta cerámica corriente 20 x 08</v>
          </cell>
        </row>
        <row r="2084">
          <cell r="A2084" t="str">
            <v>Tableta cerámica corriente 20 x 20</v>
          </cell>
        </row>
        <row r="2085">
          <cell r="A2085" t="str">
            <v>Tableta cerámica duro piso 33 x 33</v>
          </cell>
        </row>
        <row r="2086">
          <cell r="A2086" t="str">
            <v>Tableta de gres no vitrificado 30 x 30</v>
          </cell>
        </row>
        <row r="2087">
          <cell r="A2087" t="str">
            <v>Tableta de gres vitrificado 30 x 30</v>
          </cell>
        </row>
        <row r="2088">
          <cell r="A2088" t="str">
            <v>Tableta prefabricada panot  A-20</v>
          </cell>
        </row>
        <row r="2089">
          <cell r="A2089" t="str">
            <v>Tablon - zocalo</v>
          </cell>
        </row>
        <row r="2090">
          <cell r="A2090" t="str">
            <v>Tablon de 0.05 x 0.30 x 1</v>
          </cell>
        </row>
        <row r="2091">
          <cell r="A2091" t="str">
            <v>Tablon de gres liso 20 x 20</v>
          </cell>
        </row>
        <row r="2092">
          <cell r="A2092" t="str">
            <v>Tablon de gres vitrificado 25 x 25</v>
          </cell>
        </row>
        <row r="2093">
          <cell r="A2093" t="str">
            <v>Tablon de gres vitrificado 33 x 33</v>
          </cell>
        </row>
        <row r="2094">
          <cell r="A2094" t="str">
            <v>Tablon ladrillo grafilado  25 x 25</v>
          </cell>
        </row>
        <row r="2095">
          <cell r="A2095" t="str">
            <v>Tablon ladrillo grafilado  30 x 30</v>
          </cell>
        </row>
        <row r="2096">
          <cell r="A2096" t="str">
            <v>Tablon ladrillo grafilado  33 x 33</v>
          </cell>
        </row>
        <row r="2097">
          <cell r="A2097" t="str">
            <v>Tablon ladrillo romana roja sup. 18 x 9 piso</v>
          </cell>
        </row>
        <row r="2098">
          <cell r="A2098" t="str">
            <v>Tablon Ordinario ( 5 x 20 )</v>
          </cell>
        </row>
        <row r="2099">
          <cell r="A2099" t="str">
            <v>Tablon tono natural</v>
          </cell>
        </row>
        <row r="2100">
          <cell r="A2100" t="str">
            <v>Tachas reflectiva (importada)</v>
          </cell>
        </row>
        <row r="2101">
          <cell r="A2101" t="str">
            <v>Tachas reflectivas</v>
          </cell>
        </row>
        <row r="2102">
          <cell r="A2102" t="str">
            <v>Taco termomagnético unipolar HQP 30A</v>
          </cell>
        </row>
        <row r="2103">
          <cell r="A2103" t="str">
            <v>Tambor de Anclaje HF e=0.25 m S=0.20 m</v>
          </cell>
        </row>
        <row r="2104">
          <cell r="A2104" t="str">
            <v>Tanque  500 lt, 25 kg zeolita FAFA grava 0.3 m3 FA</v>
          </cell>
        </row>
        <row r="2105">
          <cell r="A2105" t="str">
            <v>Tanque asbesto cemento completo</v>
          </cell>
        </row>
        <row r="2106">
          <cell r="A2106" t="str">
            <v>Tanque Biodigestor V= 40 M3, Ø=2.30 m, L= 10.09 m.</v>
          </cell>
        </row>
        <row r="2107">
          <cell r="A2107" t="str">
            <v>Tanque desarenador en poliuretano con PRFV</v>
          </cell>
        </row>
        <row r="2108">
          <cell r="A2108" t="str">
            <v>Tanque Filtro Fafa V= 15 M3, Ø=1.85 m, L= 5.63 m.</v>
          </cell>
        </row>
        <row r="2109">
          <cell r="A2109" t="str">
            <v>Tanque lavadero 300 lts en fibra de vidrio</v>
          </cell>
        </row>
        <row r="2110">
          <cell r="A2110" t="str">
            <v>Tanque plástico  500 lt</v>
          </cell>
        </row>
        <row r="2111">
          <cell r="A2111" t="str">
            <v>Tanque plástico 1000 lt</v>
          </cell>
        </row>
        <row r="2112">
          <cell r="A2112" t="str">
            <v>Tanque plástico 2000 lt</v>
          </cell>
        </row>
        <row r="2113">
          <cell r="A2113" t="str">
            <v>Tanque plástico 5000 lt</v>
          </cell>
        </row>
        <row r="2114">
          <cell r="A2114" t="str">
            <v>Tanque séptico asbesto cemento</v>
          </cell>
        </row>
        <row r="2115">
          <cell r="A2115" t="str">
            <v>Tapa basculante c/llave seguridad 3 apoyos</v>
          </cell>
        </row>
        <row r="2116">
          <cell r="A2116" t="str">
            <v>Tapa caja tráfico liviano  72 x 72 x 13  CAI-TL</v>
          </cell>
        </row>
        <row r="2117">
          <cell r="A2117" t="str">
            <v>Tapa caja tráfico pesado  72 x 72 x 13  CAI-TL</v>
          </cell>
        </row>
        <row r="2118">
          <cell r="A2118" t="str">
            <v>Tapa ciega 2400</v>
          </cell>
        </row>
        <row r="2119">
          <cell r="A2119" t="str">
            <v>Tapa Ext. derecha  amazonas</v>
          </cell>
        </row>
        <row r="2120">
          <cell r="A2120" t="str">
            <v>TAPA EXTERNA BLANCO</v>
          </cell>
        </row>
        <row r="2121">
          <cell r="A2121" t="str">
            <v>Tapa Manhole Ø=0,60 m. con Bisagra (HN)</v>
          </cell>
        </row>
        <row r="2122">
          <cell r="A2122" t="str">
            <v>Tapa metálica - canaleta</v>
          </cell>
        </row>
        <row r="2123">
          <cell r="A2123" t="str">
            <v>Tapa metálica válvula tipo chorote</v>
          </cell>
        </row>
        <row r="2124">
          <cell r="A2124" t="str">
            <v>Tapa metálica válvula tipo Común</v>
          </cell>
        </row>
        <row r="2125">
          <cell r="A2125" t="str">
            <v>Tapa pozo en vías D/0.60</v>
          </cell>
        </row>
        <row r="2126">
          <cell r="A2126" t="str">
            <v>Tapa prefabricada en concreto</v>
          </cell>
        </row>
        <row r="2127">
          <cell r="A2127" t="str">
            <v>Tapa registro plástica R 20 x 20</v>
          </cell>
        </row>
        <row r="2128">
          <cell r="A2128" t="str">
            <v>Tapa registro R 6 x 6</v>
          </cell>
        </row>
        <row r="2129">
          <cell r="A2129" t="str">
            <v>Tapa sumidero 95 x 45</v>
          </cell>
        </row>
        <row r="2130">
          <cell r="A2130" t="str">
            <v>Tapa troquelada metalica 2 orificios</v>
          </cell>
        </row>
        <row r="2131">
          <cell r="A2131" t="str">
            <v>Tapa y marco  en lámina alfajor</v>
          </cell>
        </row>
        <row r="2132">
          <cell r="A2132" t="str">
            <v>Tapaporos Nogal</v>
          </cell>
        </row>
        <row r="2133">
          <cell r="A2133" t="str">
            <v>Tapas de 10 x 10</v>
          </cell>
        </row>
        <row r="2134">
          <cell r="A2134" t="str">
            <v>Tapon aislado</v>
          </cell>
        </row>
        <row r="2135">
          <cell r="A2135" t="str">
            <v>Tapon de tubo drenaje 100mm</v>
          </cell>
        </row>
        <row r="2136">
          <cell r="A2136" t="str">
            <v>Tapon de tubo drenaje 160mm</v>
          </cell>
        </row>
        <row r="2137">
          <cell r="A2137" t="str">
            <v>Tapon de tubo drenaje 65mm</v>
          </cell>
        </row>
        <row r="2138">
          <cell r="A2138" t="str">
            <v>Tapon H.G 1 1/2``</v>
          </cell>
        </row>
        <row r="2139">
          <cell r="A2139" t="str">
            <v>Tapon H.G 1 1/4``</v>
          </cell>
        </row>
        <row r="2140">
          <cell r="A2140" t="str">
            <v>Tapon H.G 1/2``</v>
          </cell>
        </row>
        <row r="2141">
          <cell r="A2141" t="str">
            <v>Tapon H.G 1``</v>
          </cell>
        </row>
        <row r="2142">
          <cell r="A2142" t="str">
            <v>Tapon H.G 2 1/2``</v>
          </cell>
        </row>
        <row r="2143">
          <cell r="A2143" t="str">
            <v>Tapon H.G 2``</v>
          </cell>
        </row>
        <row r="2144">
          <cell r="A2144" t="str">
            <v>Tapon H.G 3/4``</v>
          </cell>
        </row>
        <row r="2145">
          <cell r="A2145" t="str">
            <v>Tapon H.G 3/8``</v>
          </cell>
        </row>
        <row r="2146">
          <cell r="A2146" t="str">
            <v>Tapon H.G 3``</v>
          </cell>
        </row>
        <row r="2147">
          <cell r="A2147" t="str">
            <v>Tapon H.G 4``</v>
          </cell>
        </row>
        <row r="2148">
          <cell r="A2148" t="str">
            <v>Tapon protector a  200  A.</v>
          </cell>
        </row>
        <row r="2149">
          <cell r="A2149" t="str">
            <v>Tapon roscado presión  PVC 1</v>
          </cell>
        </row>
        <row r="2150">
          <cell r="A2150" t="str">
            <v>Tapon roscado presión  PVC 1.1/2</v>
          </cell>
        </row>
        <row r="2151">
          <cell r="A2151" t="str">
            <v>Tapon roscado presión  PVC 1.1/4</v>
          </cell>
        </row>
        <row r="2152">
          <cell r="A2152" t="str">
            <v>Tapon roscado presión  PVC 1/2</v>
          </cell>
        </row>
        <row r="2153">
          <cell r="A2153" t="str">
            <v>Tapon roscado presión  PVC 2</v>
          </cell>
        </row>
        <row r="2154">
          <cell r="A2154" t="str">
            <v>Tapon roscado presión  PVC 2.1/2</v>
          </cell>
        </row>
        <row r="2155">
          <cell r="A2155" t="str">
            <v>Tapon roscado presión  PVC 3</v>
          </cell>
        </row>
        <row r="2156">
          <cell r="A2156" t="str">
            <v>Tapon roscado presión  PVC 3/4</v>
          </cell>
        </row>
        <row r="2157">
          <cell r="A2157" t="str">
            <v>Tapon roscado presión  PVC 4</v>
          </cell>
        </row>
        <row r="2158">
          <cell r="A2158" t="str">
            <v>Tapon sanitario PVC 1 1/2 "</v>
          </cell>
        </row>
        <row r="2159">
          <cell r="A2159" t="str">
            <v>Tapon sanitario PVC 2 "</v>
          </cell>
        </row>
        <row r="2160">
          <cell r="A2160" t="str">
            <v>Tapon sanitario PVC 3 "</v>
          </cell>
        </row>
        <row r="2161">
          <cell r="A2161" t="str">
            <v>Tapon sanitario PVC 4 "</v>
          </cell>
        </row>
        <row r="2162">
          <cell r="A2162" t="str">
            <v>Tapon soldado presión  PVC 1</v>
          </cell>
        </row>
        <row r="2163">
          <cell r="A2163" t="str">
            <v>Tapon soldado presión  PVC 1 1/2</v>
          </cell>
        </row>
        <row r="2164">
          <cell r="A2164" t="str">
            <v>Tapon soldado presión  PVC 1 1/4</v>
          </cell>
        </row>
        <row r="2165">
          <cell r="A2165" t="str">
            <v>Tapon soldado presión  PVC 1/2</v>
          </cell>
        </row>
        <row r="2166">
          <cell r="A2166" t="str">
            <v>Tapon soldado presión  PVC 2</v>
          </cell>
        </row>
        <row r="2167">
          <cell r="A2167" t="str">
            <v>Tapon soldado presión  PVC 2 1/2</v>
          </cell>
        </row>
        <row r="2168">
          <cell r="A2168" t="str">
            <v>Tapon soldado presión  PVC 3</v>
          </cell>
        </row>
        <row r="2169">
          <cell r="A2169" t="str">
            <v>Tapon soldado presión  PVC 3/4</v>
          </cell>
        </row>
        <row r="2170">
          <cell r="A2170" t="str">
            <v>Tapon soldado presión  PVC 4</v>
          </cell>
        </row>
        <row r="2171">
          <cell r="A2171" t="str">
            <v>Taza fluxometro completa</v>
          </cell>
        </row>
        <row r="2172">
          <cell r="A2172" t="str">
            <v>Tec liquido</v>
          </cell>
        </row>
        <row r="2173">
          <cell r="A2173" t="str">
            <v>Tee (ens.) u.m RDE 21 PVC 2 1/2 x 2 1/2 x 2 "</v>
          </cell>
        </row>
        <row r="2174">
          <cell r="A2174" t="str">
            <v>Tee (ens.) u.m RDE 21 PVC 2 1/2 x 2 1/2 x 2 1/2 "</v>
          </cell>
        </row>
        <row r="2175">
          <cell r="A2175" t="str">
            <v>Tee (ens.) u.m RDE 21 PVC 2 1/2 x 2 x 2 1/2 "</v>
          </cell>
        </row>
        <row r="2176">
          <cell r="A2176" t="str">
            <v>Tee (ens.) u.m RDE 21 PVC 2 1/2 x 2 x 2"</v>
          </cell>
        </row>
        <row r="2177">
          <cell r="A2177" t="str">
            <v>Tee (ens.) u.m RDE 21 PVC 2 x 2 x 2 "</v>
          </cell>
        </row>
        <row r="2178">
          <cell r="A2178" t="str">
            <v>Tee (ens.) u.m RDE 21 PVC 3 x 2 1/2 x 2 1/2 "</v>
          </cell>
        </row>
        <row r="2179">
          <cell r="A2179" t="str">
            <v>Tee (ens.) u.m RDE 21 PVC 3 x 2 1/2 x 3 "</v>
          </cell>
        </row>
        <row r="2180">
          <cell r="A2180" t="str">
            <v>Tee (ens.) u.m RDE 21 PVC 3 x 2 x 2 "</v>
          </cell>
        </row>
        <row r="2181">
          <cell r="A2181" t="str">
            <v>Tee (ens.) u.m RDE 21 PVC 3 x 2 x 2 1/2 "</v>
          </cell>
        </row>
        <row r="2182">
          <cell r="A2182" t="str">
            <v>Tee (ens.) u.m RDE 21 PVC 3 x 2 x 3 "</v>
          </cell>
        </row>
        <row r="2183">
          <cell r="A2183" t="str">
            <v>Tee (ens.) u.m RDE 21 PVC 3 x 3 x 2 "</v>
          </cell>
        </row>
        <row r="2184">
          <cell r="A2184" t="str">
            <v>Tee (ens.) u.m RDE 21 PVC 3 x 3 x 2 1/2 "</v>
          </cell>
        </row>
        <row r="2185">
          <cell r="A2185" t="str">
            <v>Tee (ens.) u.m RDE 21 PVC 3 x 3 x 3 "</v>
          </cell>
        </row>
        <row r="2186">
          <cell r="A2186" t="str">
            <v>Tee (ens.) u.m RDE 21 PVC 4 x 2 1/2 x 4 "</v>
          </cell>
        </row>
        <row r="2187">
          <cell r="A2187" t="str">
            <v>Tee (ens.) u.m RDE 21 PVC 4 x 2 x 3 "</v>
          </cell>
        </row>
        <row r="2188">
          <cell r="A2188" t="str">
            <v>Tee (ens.) u.m RDE 21 PVC 4 x 2 x 4 "</v>
          </cell>
        </row>
        <row r="2189">
          <cell r="A2189" t="str">
            <v>Tee (ens.) u.m RDE 21 PVC 4 x 3 x 2 "</v>
          </cell>
        </row>
        <row r="2190">
          <cell r="A2190" t="str">
            <v>Tee (ens.) u.m RDE 21 PVC 4 x 3 x 2 1/2 "</v>
          </cell>
        </row>
        <row r="2191">
          <cell r="A2191" t="str">
            <v>Tee (ens.) u.m RDE 21 PVC 4 x 3 x 3 "</v>
          </cell>
        </row>
        <row r="2192">
          <cell r="A2192" t="str">
            <v>Tee (ens.) u.m RDE 21 PVC 4 x 3 x 4 "</v>
          </cell>
        </row>
        <row r="2193">
          <cell r="A2193" t="str">
            <v>Tee (ens.) u.m RDE 21 PVC 4 x 4 x 2 "</v>
          </cell>
        </row>
        <row r="2194">
          <cell r="A2194" t="str">
            <v>Tee (ens.) u.m RDE 21 PVC 4 x 4 x 2 1/2 "</v>
          </cell>
        </row>
        <row r="2195">
          <cell r="A2195" t="str">
            <v>Tee (ens.) u.m RDE 21 PVC 4 x 4 x 3 "</v>
          </cell>
        </row>
        <row r="2196">
          <cell r="A2196" t="str">
            <v>Tee (ens.) u.m RDE 21 PVC 4 x 4 x 4 "</v>
          </cell>
        </row>
        <row r="2197">
          <cell r="A2197" t="str">
            <v>Tee cielo falso en aluminio</v>
          </cell>
        </row>
        <row r="2198">
          <cell r="A2198" t="str">
            <v>Tee de PEAD 110 mm PE100 PN10</v>
          </cell>
        </row>
        <row r="2199">
          <cell r="A2199" t="str">
            <v>Tee de PEAD 160 mm PE100 PN10</v>
          </cell>
        </row>
        <row r="2200">
          <cell r="A2200" t="str">
            <v>Tee de PEAD 200 mm PE100 PN10</v>
          </cell>
        </row>
        <row r="2201">
          <cell r="A2201" t="str">
            <v>Tee de PEAD 250 mm PE100 PN10</v>
          </cell>
        </row>
        <row r="2202">
          <cell r="A2202" t="str">
            <v>Tee de PEAD 315 mm PE100 PN10</v>
          </cell>
        </row>
        <row r="2203">
          <cell r="A2203" t="str">
            <v>Tee de PEAD 63 mm PE100 PN10</v>
          </cell>
        </row>
        <row r="2204">
          <cell r="A2204" t="str">
            <v>Tee de PEAD 75 mm PE100 PN10</v>
          </cell>
        </row>
        <row r="2205">
          <cell r="A2205" t="str">
            <v>Tee de PEAD 90 mm PE100 PN10</v>
          </cell>
        </row>
        <row r="2206">
          <cell r="A2206" t="str">
            <v>Tee en A.C. SCH 40 2" x 2 "</v>
          </cell>
        </row>
        <row r="2207">
          <cell r="A2207" t="str">
            <v>Tee en A.C. SCH 40 3" x 3 " para soldar</v>
          </cell>
        </row>
        <row r="2208">
          <cell r="A2208" t="str">
            <v>Tee en A.C. SCH 40 4" x 4 " para soldar</v>
          </cell>
        </row>
        <row r="2209">
          <cell r="A2209" t="str">
            <v>Tee en A.C. SCH 40 6" x 6 " para soldar</v>
          </cell>
        </row>
        <row r="2210">
          <cell r="A2210" t="str">
            <v>Tee en A.C. SCH 40 8" x 8 " para soldar</v>
          </cell>
        </row>
        <row r="2211">
          <cell r="A2211" t="str">
            <v>Tee en A.C. SCH 40 Ø=16"</v>
          </cell>
        </row>
        <row r="2212">
          <cell r="A2212" t="str">
            <v>Tee en H.F. 10" x 10" E.B.</v>
          </cell>
        </row>
        <row r="2213">
          <cell r="A2213" t="str">
            <v>Tee en H.F. 18" x 8" E.B.</v>
          </cell>
        </row>
        <row r="2214">
          <cell r="A2214" t="str">
            <v>Tee en H.F. 2" x 2" E.L.</v>
          </cell>
        </row>
        <row r="2215">
          <cell r="A2215" t="str">
            <v>Tee en H.F. 3" x 3" E.B.</v>
          </cell>
        </row>
        <row r="2216">
          <cell r="A2216" t="str">
            <v>Tee en H.F. 6" x 6" E.B.</v>
          </cell>
        </row>
        <row r="2217">
          <cell r="A2217" t="str">
            <v>Tee en H.F. 6" x 6" E.L.</v>
          </cell>
        </row>
        <row r="2218">
          <cell r="A2218" t="str">
            <v>Tee en H.F. 8" x 4" E.L.</v>
          </cell>
        </row>
        <row r="2219">
          <cell r="A2219" t="str">
            <v>Tee en H.F. 8" x 6" E.L.</v>
          </cell>
        </row>
        <row r="2220">
          <cell r="A2220" t="str">
            <v>Tee en H.F. 8" x 8" E.B.</v>
          </cell>
        </row>
        <row r="2221">
          <cell r="A2221" t="str">
            <v>Tee en H.F. 8" x 8" E.L.</v>
          </cell>
        </row>
        <row r="2222">
          <cell r="A2222" t="str">
            <v>Tee galvanizada 1 1/2``</v>
          </cell>
        </row>
        <row r="2223">
          <cell r="A2223" t="str">
            <v>Tee galvanizada 1 1/2x3/4``</v>
          </cell>
        </row>
        <row r="2224">
          <cell r="A2224" t="str">
            <v>Tee galvanizada 1 1/4``</v>
          </cell>
        </row>
        <row r="2225">
          <cell r="A2225" t="str">
            <v>Tee galvanizada 1 x 3/4``</v>
          </cell>
        </row>
        <row r="2226">
          <cell r="A2226" t="str">
            <v>Tee galvanizada 1/2``</v>
          </cell>
        </row>
        <row r="2227">
          <cell r="A2227" t="str">
            <v>Tee galvanizada 1/4``</v>
          </cell>
        </row>
        <row r="2228">
          <cell r="A2228" t="str">
            <v>Tee galvanizada 1``</v>
          </cell>
        </row>
        <row r="2229">
          <cell r="A2229" t="str">
            <v>Tee galvanizada 2 1/2``</v>
          </cell>
        </row>
        <row r="2230">
          <cell r="A2230" t="str">
            <v>Tee galvanizada 2 1/4``</v>
          </cell>
        </row>
        <row r="2231">
          <cell r="A2231" t="str">
            <v>Tee galvanizada 2``</v>
          </cell>
        </row>
        <row r="2232">
          <cell r="A2232" t="str">
            <v>Tee galvanizada 2x3/4``</v>
          </cell>
        </row>
        <row r="2233">
          <cell r="A2233" t="str">
            <v>Tee galvanizada 3 x 2``</v>
          </cell>
        </row>
        <row r="2234">
          <cell r="A2234" t="str">
            <v>Tee galvanizada 3/4``</v>
          </cell>
        </row>
        <row r="2235">
          <cell r="A2235" t="str">
            <v>Tee galvanizada 3/4x3/4``</v>
          </cell>
        </row>
        <row r="2236">
          <cell r="A2236" t="str">
            <v>Tee galvanizada 3``</v>
          </cell>
        </row>
        <row r="2237">
          <cell r="A2237" t="str">
            <v>Tee galvanizada 4 x 3``</v>
          </cell>
        </row>
        <row r="2238">
          <cell r="A2238" t="str">
            <v>Tee galvanizada 4``</v>
          </cell>
        </row>
        <row r="2239">
          <cell r="A2239" t="str">
            <v>Tee galvanizada 6``</v>
          </cell>
        </row>
        <row r="2240">
          <cell r="A2240" t="str">
            <v>Tee proyectante</v>
          </cell>
        </row>
        <row r="2241">
          <cell r="A2241" t="str">
            <v>Tee reducida polietileno 1 x 1/2</v>
          </cell>
        </row>
        <row r="2242">
          <cell r="A2242" t="str">
            <v>Tee reducida presión  PVC 1 x 1/2</v>
          </cell>
        </row>
        <row r="2243">
          <cell r="A2243" t="str">
            <v>Tee reducida presión  PVC 1 x 3/4</v>
          </cell>
        </row>
        <row r="2244">
          <cell r="A2244" t="str">
            <v>Tee reducida presión  PVC 3/4 x 1/2</v>
          </cell>
        </row>
        <row r="2245">
          <cell r="A2245" t="str">
            <v>Tee Reducida PVC de presion union platino 4" x 3"</v>
          </cell>
        </row>
        <row r="2246">
          <cell r="A2246" t="str">
            <v>Tee reducida termoens. 250*90mm PEAD PN10 PE100</v>
          </cell>
        </row>
        <row r="2247">
          <cell r="A2247" t="str">
            <v>Tee Sanitaria doble PVC 1.1/2  "</v>
          </cell>
        </row>
        <row r="2248">
          <cell r="A2248" t="str">
            <v>Tee Sanitaria doble PVC 2  "</v>
          </cell>
        </row>
        <row r="2249">
          <cell r="A2249" t="str">
            <v>Tee Sanitaria doble PVC 3  "</v>
          </cell>
        </row>
        <row r="2250">
          <cell r="A2250" t="str">
            <v>Tee Sanitaria doble PVC 4  "</v>
          </cell>
        </row>
        <row r="2251">
          <cell r="A2251" t="str">
            <v>Tee Sanitaria doble reducida PVC 2 x 1.1/2  "</v>
          </cell>
        </row>
        <row r="2252">
          <cell r="A2252" t="str">
            <v>Tee Sanitaria doble reducida PVC 3 x 2  "</v>
          </cell>
        </row>
        <row r="2253">
          <cell r="A2253" t="str">
            <v>Tee Sanitaria doble reducida PVC 4 x 2  "</v>
          </cell>
        </row>
        <row r="2254">
          <cell r="A2254" t="str">
            <v>Tee Sanitaria doble reducida PVC 4 x 3  "</v>
          </cell>
        </row>
        <row r="2255">
          <cell r="A2255" t="str">
            <v>Tee Sanitaria PVC 1.1/2 "</v>
          </cell>
        </row>
        <row r="2256">
          <cell r="A2256" t="str">
            <v>Tee Sanitaria PVC 2  "</v>
          </cell>
        </row>
        <row r="2257">
          <cell r="A2257" t="str">
            <v>Tee Sanitaria PVC 3  "</v>
          </cell>
        </row>
        <row r="2258">
          <cell r="A2258" t="str">
            <v>Tee Sanitaria PVC 4  "</v>
          </cell>
        </row>
        <row r="2259">
          <cell r="A2259" t="str">
            <v>Tee Sanitaria PVC 6  "</v>
          </cell>
        </row>
        <row r="2260">
          <cell r="A2260" t="str">
            <v>Tee Sanitaria reducida PVC 2 x 1.1/2  "</v>
          </cell>
        </row>
        <row r="2261">
          <cell r="A2261" t="str">
            <v>Tee Sanitaria reducida PVC 3 x 2  "</v>
          </cell>
        </row>
        <row r="2262">
          <cell r="A2262" t="str">
            <v>Tee Sanitaria reducida PVC 4 x 2  "</v>
          </cell>
        </row>
        <row r="2263">
          <cell r="A2263" t="str">
            <v>Tee Sanitaria reducida PVC 4 x 3  "</v>
          </cell>
        </row>
        <row r="2264">
          <cell r="A2264" t="str">
            <v>Tee Sanitaria reducida PVC 6 x 4  "</v>
          </cell>
        </row>
        <row r="2265">
          <cell r="A2265" t="str">
            <v>Tee sencilla presion  PVC 1 1/2 "</v>
          </cell>
        </row>
        <row r="2266">
          <cell r="A2266" t="str">
            <v>Tee sencilla presion  PVC 1 1/4 "</v>
          </cell>
        </row>
        <row r="2267">
          <cell r="A2267" t="str">
            <v>Tee sencilla presion  PVC 1"</v>
          </cell>
        </row>
        <row r="2268">
          <cell r="A2268" t="str">
            <v>Tee sencilla presion  PVC 1/2 "</v>
          </cell>
        </row>
        <row r="2269">
          <cell r="A2269" t="str">
            <v>Tee sencilla presion  PVC 2 "</v>
          </cell>
        </row>
        <row r="2270">
          <cell r="A2270" t="str">
            <v>Tee sencilla presion  PVC 2 1/2 "</v>
          </cell>
        </row>
        <row r="2271">
          <cell r="A2271" t="str">
            <v>Tee sencilla presion  PVC 3 "</v>
          </cell>
        </row>
        <row r="2272">
          <cell r="A2272" t="str">
            <v>Tee sencilla presion  PVC 3/4 "</v>
          </cell>
        </row>
        <row r="2273">
          <cell r="A2273" t="str">
            <v>Tee sencilla presion  PVC 4 "</v>
          </cell>
        </row>
        <row r="2274">
          <cell r="A2274" t="str">
            <v>Teja Bavaria</v>
          </cell>
        </row>
        <row r="2275">
          <cell r="A2275" t="str">
            <v>Teja Bavaria  30 x 15</v>
          </cell>
        </row>
        <row r="2276">
          <cell r="A2276" t="str">
            <v>Teja de barro roja</v>
          </cell>
        </row>
        <row r="2277">
          <cell r="A2277" t="str">
            <v>Teja española 0.74</v>
          </cell>
        </row>
        <row r="2278">
          <cell r="A2278" t="str">
            <v>Teja española 1.6</v>
          </cell>
        </row>
        <row r="2279">
          <cell r="A2279" t="str">
            <v>Teja española 1.64</v>
          </cell>
        </row>
        <row r="2280">
          <cell r="A2280" t="str">
            <v>Teja española San José</v>
          </cell>
        </row>
        <row r="2281">
          <cell r="A2281" t="str">
            <v>Teja ondulada de asbesto No.10</v>
          </cell>
        </row>
        <row r="2282">
          <cell r="A2282" t="str">
            <v>Teja ondulada de asbesto No.2</v>
          </cell>
        </row>
        <row r="2283">
          <cell r="A2283" t="str">
            <v>Teja ondulada de asbesto No.3</v>
          </cell>
        </row>
        <row r="2284">
          <cell r="A2284" t="str">
            <v>Teja ondulada de asbesto No.4</v>
          </cell>
        </row>
        <row r="2285">
          <cell r="A2285" t="str">
            <v>Teja ondulada de asbesto No.5</v>
          </cell>
        </row>
        <row r="2286">
          <cell r="A2286" t="str">
            <v>Teja ondulada de asbesto No.6</v>
          </cell>
        </row>
        <row r="2287">
          <cell r="A2287" t="str">
            <v>Teja ondulada de asbesto No.8</v>
          </cell>
        </row>
        <row r="2288">
          <cell r="A2288" t="str">
            <v>TEJA ONDULADA PF/7 NO. 4</v>
          </cell>
        </row>
        <row r="2289">
          <cell r="A2289" t="str">
            <v>TEJA ONDULADA PF/7 NO. 6</v>
          </cell>
        </row>
        <row r="2290">
          <cell r="A2290" t="str">
            <v>Teja supertermoacustica ondulada</v>
          </cell>
        </row>
        <row r="2291">
          <cell r="A2291" t="str">
            <v>Teja supertermoacustica ondulada</v>
          </cell>
        </row>
        <row r="2292">
          <cell r="A2292" t="str">
            <v>Teja termoacustica  x 3 mts</v>
          </cell>
        </row>
        <row r="2293">
          <cell r="A2293" t="str">
            <v>Teja termoacustica ondulada</v>
          </cell>
        </row>
        <row r="2294">
          <cell r="A2294" t="str">
            <v>Teja termoacustica ondulada</v>
          </cell>
        </row>
        <row r="2295">
          <cell r="A2295" t="str">
            <v>Teja termoacustica ondulada</v>
          </cell>
        </row>
        <row r="2296">
          <cell r="A2296" t="str">
            <v>Teja termoacustica ondulada</v>
          </cell>
        </row>
        <row r="2297">
          <cell r="A2297" t="str">
            <v>Teja termoacustica ondulada</v>
          </cell>
        </row>
        <row r="2298">
          <cell r="A2298" t="str">
            <v>Teja termoacustica ondulada</v>
          </cell>
        </row>
        <row r="2299">
          <cell r="A2299" t="str">
            <v>Teja termoacustica trapezoidal</v>
          </cell>
        </row>
        <row r="2300">
          <cell r="A2300" t="str">
            <v>Teja termoacustica trapezoidal</v>
          </cell>
        </row>
        <row r="2301">
          <cell r="A2301" t="str">
            <v>Teja termoacustica trapezoidal</v>
          </cell>
        </row>
        <row r="2302">
          <cell r="A2302" t="str">
            <v>Teja termoacustica trapezoidal</v>
          </cell>
        </row>
        <row r="2303">
          <cell r="A2303" t="str">
            <v>Teja termoacustica trapezoidal</v>
          </cell>
        </row>
        <row r="2304">
          <cell r="A2304" t="str">
            <v>Teja termoacustica trapezoidal</v>
          </cell>
        </row>
        <row r="2305">
          <cell r="A2305" t="str">
            <v>Teja tipo bavaria  30 X 15</v>
          </cell>
        </row>
        <row r="2306">
          <cell r="A2306" t="str">
            <v>Teja tipo cindu</v>
          </cell>
        </row>
        <row r="2307">
          <cell r="A2307" t="str">
            <v>TEJA TIPO MOORE CABALLETE</v>
          </cell>
        </row>
        <row r="2308">
          <cell r="A2308" t="str">
            <v>teja traslúcida ajover No 4</v>
          </cell>
        </row>
        <row r="2309">
          <cell r="A2309" t="str">
            <v>teja traslúcida ajover No 6</v>
          </cell>
        </row>
        <row r="2310">
          <cell r="A2310" t="str">
            <v>teja traslúcida ajover No 8</v>
          </cell>
        </row>
        <row r="2311">
          <cell r="A2311" t="str">
            <v>Teja zinc 2.40 C-33</v>
          </cell>
        </row>
        <row r="2312">
          <cell r="A2312" t="str">
            <v>Teja zinc 3.00 C-33</v>
          </cell>
        </row>
        <row r="2313">
          <cell r="A2313" t="str">
            <v>Tela  cerramiento obra  (Verde)</v>
          </cell>
        </row>
        <row r="2314">
          <cell r="A2314" t="str">
            <v>Telon  en fique (2 x 50 m)</v>
          </cell>
        </row>
        <row r="2315">
          <cell r="A2315" t="str">
            <v>Telon en fibra (2.10 x 250.0) m</v>
          </cell>
        </row>
        <row r="2316">
          <cell r="A2316" t="str">
            <v>Temflex  2155 negro 19 mm * 6.7 mm</v>
          </cell>
        </row>
        <row r="2317">
          <cell r="A2317" t="str">
            <v>Temflex  blanco 18mm * 20 mm</v>
          </cell>
        </row>
        <row r="2318">
          <cell r="A2318" t="str">
            <v>Temflex  negro 18mm * 20 mm</v>
          </cell>
        </row>
        <row r="2319">
          <cell r="A2319" t="str">
            <v>Temflex  rojo 18mm * 20 mm</v>
          </cell>
        </row>
        <row r="2320">
          <cell r="A2320" t="str">
            <v>Temflex  verde 18mm * 20 mm</v>
          </cell>
        </row>
        <row r="2321">
          <cell r="A2321" t="str">
            <v>Tensor crosby Ø=1" x 12"</v>
          </cell>
        </row>
        <row r="2322">
          <cell r="A2322" t="str">
            <v>Tensor crosby Ø=1" x 18"</v>
          </cell>
        </row>
        <row r="2323">
          <cell r="A2323" t="str">
            <v>Tensor Ø=1/2"</v>
          </cell>
        </row>
        <row r="2324">
          <cell r="A2324" t="str">
            <v>Tensor para Cables</v>
          </cell>
        </row>
        <row r="2325">
          <cell r="A2325" t="str">
            <v>Term 15 kv. Int QT II jgo trif ref. 2AWG - 3/0 AWG</v>
          </cell>
        </row>
        <row r="2326">
          <cell r="A2326" t="str">
            <v>Term enc f 15 kv Int QTII 5623 K- H4 -1/0 AWG</v>
          </cell>
        </row>
        <row r="2327">
          <cell r="A2327" t="str">
            <v>Term enc f 15 kv Int QTII 5623 K-C 4 AWG - 1/0 AWG</v>
          </cell>
        </row>
        <row r="2328">
          <cell r="A2328" t="str">
            <v>Term enc f 15 kv Int QTII 5624 K-C 2/0 - 500  MCM</v>
          </cell>
        </row>
        <row r="2329">
          <cell r="A2329" t="str">
            <v>Term enc f 15 kv Int QTII 5624 K-H 2/0 AWG 500 MCM</v>
          </cell>
        </row>
        <row r="2330">
          <cell r="A2330" t="str">
            <v>Term enc f 15 kv Int QTII 5625K 500 -1250 MCM</v>
          </cell>
        </row>
        <row r="2331">
          <cell r="A2331" t="str">
            <v>Term enc f 15 kv Int QTII 5635 K-C 3/0 AWG-500 MCM</v>
          </cell>
        </row>
        <row r="2332">
          <cell r="A2332" t="str">
            <v>Term enc f 15 kv Int QTII 5635 K-C 3/0 AWG-500 MCM</v>
          </cell>
        </row>
        <row r="2333">
          <cell r="A2333" t="str">
            <v>Term enc f 15 kv Int QTII 5646 K 2 - 3/0 AWG</v>
          </cell>
        </row>
        <row r="2334">
          <cell r="A2334" t="str">
            <v>Term enc f 15 kv Int QTII 5647 K 2/0 - 350 MCM</v>
          </cell>
        </row>
        <row r="2335">
          <cell r="A2335" t="str">
            <v>Term enc f 15 kv Int QTII 5648 K 500 - 750 MCM</v>
          </cell>
        </row>
        <row r="2336">
          <cell r="A2336" t="str">
            <v>Term enc f 15 kv Int QTII 7624-TH 4/0 AWG-500 MCM</v>
          </cell>
        </row>
        <row r="2337">
          <cell r="A2337" t="str">
            <v>Term enc f 15 kv Int QTII 7664  -S-8 2 AWG-4/0 AWG</v>
          </cell>
        </row>
        <row r="2338">
          <cell r="A2338" t="str">
            <v>Term enc f 15 kv Int QTII 7665  -S-8  3/0  600 MCM</v>
          </cell>
        </row>
        <row r="2339">
          <cell r="A2339" t="str">
            <v>Term enc f 15 kv Int QTIII 7622 T-H 2AWG-4/0 AWG</v>
          </cell>
        </row>
        <row r="2340">
          <cell r="A2340" t="str">
            <v>Term enc f 15 kv Int QTIII 7692 S4C 2 AWG 4/0 AWG</v>
          </cell>
        </row>
        <row r="2341">
          <cell r="A2341" t="str">
            <v>Term enc f 15 kv Int QTIII 7692 -S4H 2 AWG 4/0 AWG</v>
          </cell>
        </row>
        <row r="2342">
          <cell r="A2342" t="str">
            <v>Term enc f 15 kv Int QTIII 7694 S4C 4/0 AWG 500 M</v>
          </cell>
        </row>
        <row r="2343">
          <cell r="A2343" t="str">
            <v>Term enc f 15 kv Int QTIII 7695 S4  500-1000 MCM</v>
          </cell>
        </row>
        <row r="2344">
          <cell r="A2344" t="str">
            <v>Terminal conduit de 3"</v>
          </cell>
        </row>
        <row r="2345">
          <cell r="A2345" t="str">
            <v>Terminal contramuro  termoacústico</v>
          </cell>
        </row>
        <row r="2346">
          <cell r="A2346" t="str">
            <v>Terminal de 0.71 x 0.416</v>
          </cell>
        </row>
        <row r="2347">
          <cell r="A2347" t="str">
            <v>Terminal de conexion desconexión facil 1"</v>
          </cell>
        </row>
        <row r="2348">
          <cell r="A2348" t="str">
            <v>Terminal de ponchar # 1/0,  3 m</v>
          </cell>
        </row>
        <row r="2349">
          <cell r="A2349" t="str">
            <v>Terminal de ponchar # 2,   3 m</v>
          </cell>
        </row>
        <row r="2350">
          <cell r="A2350" t="str">
            <v>Terminal premoldeada tipo interior 3 m</v>
          </cell>
        </row>
        <row r="2351">
          <cell r="A2351" t="str">
            <v>Terminal sobremuro  termoacústico</v>
          </cell>
        </row>
        <row r="2352">
          <cell r="A2352" t="str">
            <v>Tierra Negra</v>
          </cell>
        </row>
        <row r="2353">
          <cell r="A2353" t="str">
            <v>Tierra Negra abonada</v>
          </cell>
        </row>
        <row r="2354">
          <cell r="A2354" t="str">
            <v>Tintilla cafe para madera</v>
          </cell>
        </row>
        <row r="2355">
          <cell r="A2355" t="str">
            <v>Tiras alistado 3 x 3 x 3</v>
          </cell>
        </row>
        <row r="2356">
          <cell r="A2356" t="str">
            <v>Toallero blanco</v>
          </cell>
        </row>
        <row r="2357">
          <cell r="A2357" t="str">
            <v>TOLETE COMUN 8 * 12 * 24.5</v>
          </cell>
        </row>
        <row r="2358">
          <cell r="A2358" t="str">
            <v>Toma + interruptor</v>
          </cell>
        </row>
        <row r="2359">
          <cell r="A2359" t="str">
            <v>Toma + interruptor sencillo</v>
          </cell>
        </row>
        <row r="2360">
          <cell r="A2360" t="str">
            <v>Toma bifásica</v>
          </cell>
        </row>
        <row r="2361">
          <cell r="A2361" t="str">
            <v>Toma doble conduit</v>
          </cell>
        </row>
        <row r="2362">
          <cell r="A2362" t="str">
            <v>Toma Jack RJ45-110 Jack Cat. 5E AMP</v>
          </cell>
        </row>
        <row r="2363">
          <cell r="A2363" t="str">
            <v>Toma monofásica doble, polo a tierra</v>
          </cell>
        </row>
        <row r="2364">
          <cell r="A2364" t="str">
            <v>Toma pata trabada</v>
          </cell>
        </row>
        <row r="2365">
          <cell r="A2365" t="str">
            <v>Toma sencilla</v>
          </cell>
        </row>
        <row r="2366">
          <cell r="A2366" t="str">
            <v>Toma telefónica</v>
          </cell>
        </row>
        <row r="2367">
          <cell r="A2367" t="str">
            <v>Toma teléfono americana doble 4 hilos</v>
          </cell>
        </row>
        <row r="2368">
          <cell r="A2368" t="str">
            <v>Toma teléfono americana sencilla 4 hilos</v>
          </cell>
        </row>
        <row r="2369">
          <cell r="A2369" t="str">
            <v>Toma teléfono americano</v>
          </cell>
        </row>
        <row r="2370">
          <cell r="A2370" t="str">
            <v>Toma teléfono colombiano</v>
          </cell>
        </row>
        <row r="2371">
          <cell r="A2371" t="str">
            <v>Toma terminal coaxial TV Americana con derivacion</v>
          </cell>
        </row>
        <row r="2372">
          <cell r="A2372" t="str">
            <v>Toma trifásica con polo a tierra</v>
          </cell>
        </row>
        <row r="2373">
          <cell r="A2373" t="str">
            <v>TOMA TRIPOLAR 20 AMP. AVE</v>
          </cell>
        </row>
        <row r="2374">
          <cell r="A2374" t="str">
            <v>Toma tv coaxial</v>
          </cell>
        </row>
        <row r="2375">
          <cell r="A2375" t="str">
            <v>Tomacorriente con polo a tierra aislado</v>
          </cell>
        </row>
        <row r="2376">
          <cell r="A2376" t="str">
            <v>Tomacorriente doble independ.  con polo a tierra</v>
          </cell>
        </row>
        <row r="2377">
          <cell r="A2377" t="str">
            <v>Tomacorriente doble integral con polo a tierra</v>
          </cell>
        </row>
        <row r="2378">
          <cell r="A2378" t="str">
            <v>Tomas 110 v</v>
          </cell>
        </row>
        <row r="2379">
          <cell r="A2379" t="str">
            <v>Tomas trifásicas</v>
          </cell>
        </row>
        <row r="2380">
          <cell r="A2380" t="str">
            <v>Tornillo  1/2" x  10" R.O G-8 con T.A</v>
          </cell>
        </row>
        <row r="2381">
          <cell r="A2381" t="str">
            <v>Tornillo  5/16" x 6" G-2 para Madera</v>
          </cell>
        </row>
        <row r="2382">
          <cell r="A2382" t="str">
            <v>Tornillo  5/8" x  5" R.O G-8 con T.A</v>
          </cell>
        </row>
        <row r="2383">
          <cell r="A2383" t="str">
            <v>Tornillo  9/16" x  10 " R.O con T.A</v>
          </cell>
        </row>
        <row r="2384">
          <cell r="A2384" t="str">
            <v>Tornillo  9/16" x  15 " R.O con T.A</v>
          </cell>
        </row>
        <row r="2385">
          <cell r="A2385" t="str">
            <v>Tornillo 1 1/2" x 8" R.O con W.T.A</v>
          </cell>
        </row>
        <row r="2386">
          <cell r="A2386" t="str">
            <v>Tornillo 3/4" x 3" G-8 en A.I. Con T. A</v>
          </cell>
        </row>
        <row r="2387">
          <cell r="A2387" t="str">
            <v>Tornillo 3/8 "</v>
          </cell>
        </row>
        <row r="2388">
          <cell r="A2388" t="str">
            <v>Tornillo 7/8" x 4" G-8 en A.I. Con T. A</v>
          </cell>
        </row>
        <row r="2389">
          <cell r="A2389" t="str">
            <v>Tornillo acero 7X5/8</v>
          </cell>
        </row>
        <row r="2390">
          <cell r="A2390" t="str">
            <v>Tornillo autoperforante para acero 5/16" x 3/4"</v>
          </cell>
        </row>
        <row r="2391">
          <cell r="A2391" t="str">
            <v>Tornillo autoperforante para para termoacúst.</v>
          </cell>
        </row>
        <row r="2392">
          <cell r="A2392" t="str">
            <v>Tornillo cabeza extraplana</v>
          </cell>
        </row>
        <row r="2393">
          <cell r="A2393" t="str">
            <v>Tornillo de carriaje 3/16x2" (inc. tuerca)</v>
          </cell>
        </row>
        <row r="2394">
          <cell r="A2394" t="str">
            <v>Tornillo de Carruaje Ø= 5/8 x 1 1/2"  G-2 , T. A.</v>
          </cell>
        </row>
        <row r="2395">
          <cell r="A2395" t="str">
            <v>Tornillo estandar 6 x 1"</v>
          </cell>
        </row>
        <row r="2396">
          <cell r="A2396" t="str">
            <v>Tornillo fij.  autoperforante de ala  5/16" x 7/8"</v>
          </cell>
        </row>
        <row r="2397">
          <cell r="A2397" t="str">
            <v>Tornillo fijador de ala</v>
          </cell>
        </row>
        <row r="2398">
          <cell r="A2398" t="str">
            <v>Tornillo fijador de techo</v>
          </cell>
        </row>
        <row r="2399">
          <cell r="A2399" t="str">
            <v>Tornillo galvanizado para lámina 12 x 1/2"</v>
          </cell>
        </row>
        <row r="2400">
          <cell r="A2400" t="str">
            <v>Tornillo goloso 1/8" x 1 1/4</v>
          </cell>
        </row>
        <row r="2401">
          <cell r="A2401" t="str">
            <v>Tornillo goloso de 1 1/2``</v>
          </cell>
        </row>
        <row r="2402">
          <cell r="A2402" t="str">
            <v>Tornillo goloso de 1``</v>
          </cell>
        </row>
        <row r="2403">
          <cell r="A2403" t="str">
            <v>Tornillo lámina  Dia.3/8``</v>
          </cell>
        </row>
        <row r="2404">
          <cell r="A2404" t="str">
            <v>Tornillo Ø= 1 1/4" x 5"  G-2 con T. A.</v>
          </cell>
        </row>
        <row r="2405">
          <cell r="A2405" t="str">
            <v>Tornillo Ø= 1" x 4"  G-8 R.O. Con T. A.</v>
          </cell>
        </row>
        <row r="2406">
          <cell r="A2406" t="str">
            <v>Tornillo Ø= 1" x 5"  G-8 R.O. Con T. A.</v>
          </cell>
        </row>
        <row r="2407">
          <cell r="A2407" t="str">
            <v>Tornillo Ø= 1/2 x 1 1/2"  G-8 con T. A.  R.O</v>
          </cell>
        </row>
        <row r="2408">
          <cell r="A2408" t="str">
            <v>Tornillo Ø= 1/2" x 1 1/4"  G-2, con T. A.</v>
          </cell>
        </row>
        <row r="2409">
          <cell r="A2409" t="str">
            <v>Tornillo Ø= 1/2" x 4"  G-8, con T. A.</v>
          </cell>
        </row>
        <row r="2410">
          <cell r="A2410" t="str">
            <v>Tornillo Ø= 2"  G-5</v>
          </cell>
        </row>
        <row r="2411">
          <cell r="A2411" t="str">
            <v>Tornillo Ø= 3/4 x 3"  G-2 con T. A.</v>
          </cell>
        </row>
        <row r="2412">
          <cell r="A2412" t="str">
            <v>Tornillo Ø= 5/8" x 12"  G-8</v>
          </cell>
        </row>
        <row r="2413">
          <cell r="A2413" t="str">
            <v>Tornillo Ø= 5/8" x 3"  G-8 R.O. Con T. A.</v>
          </cell>
        </row>
        <row r="2414">
          <cell r="A2414" t="str">
            <v>Tornillo Ø= 7/8" x 8"  G-5 R.O. Con T.A.W</v>
          </cell>
        </row>
        <row r="2415">
          <cell r="A2415" t="str">
            <v>Tornillo para canaleta 43 MET</v>
          </cell>
        </row>
        <row r="2416">
          <cell r="A2416" t="str">
            <v>Tornillo para madera  2"  No. 9</v>
          </cell>
        </row>
        <row r="2417">
          <cell r="A2417" t="str">
            <v>TORNILLO PARA MADERA 1 NO.6</v>
          </cell>
        </row>
        <row r="2418">
          <cell r="A2418" t="str">
            <v>TORNILLO PARA MADERA 1x6``</v>
          </cell>
        </row>
        <row r="2419">
          <cell r="A2419" t="str">
            <v>TORNILLO PARA MADERA 2x8``</v>
          </cell>
        </row>
        <row r="2420">
          <cell r="A2420" t="str">
            <v>Tornillo SAE 1045 Ø= 1 1/4"  L=0.8 m</v>
          </cell>
        </row>
        <row r="2421">
          <cell r="A2421" t="str">
            <v>Tornilo para canaleta 90</v>
          </cell>
        </row>
        <row r="2422">
          <cell r="A2422" t="str">
            <v>Torrecilla metálica galvanizada 12 m. x 510 Kgf.</v>
          </cell>
        </row>
        <row r="2423">
          <cell r="A2423" t="str">
            <v>Torrecilla metálica galvanizada 8 m. x 510 Kgf.</v>
          </cell>
        </row>
        <row r="2424">
          <cell r="A2424" t="str">
            <v>Transf de Potencia 3Ø de 150 KVA 13.2kv 214/123</v>
          </cell>
        </row>
        <row r="2425">
          <cell r="A2425" t="str">
            <v>Transferencia Automática  de 3 x 500 Amp  600 V</v>
          </cell>
        </row>
        <row r="2426">
          <cell r="A2426" t="str">
            <v>Transformador de corriente 100/5 A</v>
          </cell>
        </row>
        <row r="2427">
          <cell r="A2427" t="str">
            <v>Transformador monofasico 100 KVA</v>
          </cell>
        </row>
        <row r="2428">
          <cell r="A2428" t="str">
            <v>Transformador monofásico de 10 KVA</v>
          </cell>
        </row>
        <row r="2429">
          <cell r="A2429" t="str">
            <v>Transformador monofásico de 15 KVA</v>
          </cell>
        </row>
        <row r="2430">
          <cell r="A2430" t="str">
            <v>Transformador monofásico de 25 KVA</v>
          </cell>
        </row>
        <row r="2431">
          <cell r="A2431" t="str">
            <v>Transformador monofásico de 5 KVA</v>
          </cell>
        </row>
        <row r="2432">
          <cell r="A2432" t="str">
            <v>Transformador trifásico de 112,5 KVA</v>
          </cell>
        </row>
        <row r="2433">
          <cell r="A2433" t="str">
            <v>Transformador trifásico de 112,5 KVA</v>
          </cell>
        </row>
        <row r="2434">
          <cell r="A2434" t="str">
            <v>Transformador trifásico de 15 KVA</v>
          </cell>
        </row>
        <row r="2435">
          <cell r="A2435" t="str">
            <v>Transformador trifásico de 30 KVA</v>
          </cell>
        </row>
        <row r="2436">
          <cell r="A2436" t="str">
            <v>Transformador trifásico de 45 KVA</v>
          </cell>
        </row>
        <row r="2437">
          <cell r="A2437" t="str">
            <v>Transformador trifásico de 75 KVA</v>
          </cell>
        </row>
        <row r="2438">
          <cell r="A2438" t="str">
            <v>Transformador trifasico seco 150 KVA</v>
          </cell>
        </row>
        <row r="2439">
          <cell r="A2439" t="str">
            <v>Transformador trifasico seco 75 KVA</v>
          </cell>
        </row>
        <row r="2440">
          <cell r="A2440" t="str">
            <v>TRANSITOMA FLANCHADO 2 IPS</v>
          </cell>
        </row>
        <row r="2441">
          <cell r="A2441" t="str">
            <v>TRANSITOMA FLANCHADO 3 IPS</v>
          </cell>
        </row>
        <row r="2442">
          <cell r="A2442" t="str">
            <v>Triplex flormorado 4  mm</v>
          </cell>
        </row>
        <row r="2443">
          <cell r="A2443" t="str">
            <v>Triplex flormorado 9  mm</v>
          </cell>
        </row>
        <row r="2444">
          <cell r="A2444" t="str">
            <v>Triplex lámina 4  mm  1.22 x 2.44</v>
          </cell>
        </row>
        <row r="2445">
          <cell r="A2445" t="str">
            <v>Tripolisfosfato de Sodio x 50 Kg</v>
          </cell>
        </row>
        <row r="2446">
          <cell r="A2446" t="str">
            <v>Triturado de  1`` - 1 1/2"</v>
          </cell>
        </row>
        <row r="2447">
          <cell r="A2447" t="str">
            <v>Triturado de maquina (1/2 - 3/4")</v>
          </cell>
        </row>
        <row r="2448">
          <cell r="A2448" t="str">
            <v>TUBERIA ACERO AL CARBON SCH 40  6``</v>
          </cell>
        </row>
        <row r="2449">
          <cell r="A2449" t="str">
            <v>Tuberia Acero galvanizada Ø=1/2" gas</v>
          </cell>
        </row>
        <row r="2450">
          <cell r="A2450" t="str">
            <v>Tuberia Alcantarillado Polietileno alta d. 10"</v>
          </cell>
        </row>
        <row r="2451">
          <cell r="A2451" t="str">
            <v>Tuberia Alcantarillado Polietileno alta d. 12"</v>
          </cell>
        </row>
        <row r="2452">
          <cell r="A2452" t="str">
            <v>Tuberia Alcantarillado Polietileno alta d. 15"</v>
          </cell>
        </row>
        <row r="2453">
          <cell r="A2453" t="str">
            <v>Tuberia Alcantarillado Polietileno alta d. 18"</v>
          </cell>
        </row>
        <row r="2454">
          <cell r="A2454" t="str">
            <v>Tuberia alcantarillado Polietileno alta d. 24"</v>
          </cell>
        </row>
        <row r="2455">
          <cell r="A2455" t="str">
            <v>Tuberia Alcantarillado Polietileno alta d. 30"</v>
          </cell>
        </row>
        <row r="2456">
          <cell r="A2456" t="str">
            <v>Tuberia Alcantarillado Polietileno alta d. 36"</v>
          </cell>
        </row>
        <row r="2457">
          <cell r="A2457" t="str">
            <v>Tuberia Alcantarillado Polietileno alta d. 4"</v>
          </cell>
        </row>
        <row r="2458">
          <cell r="A2458" t="str">
            <v>Tuberia Alcantarillado Polietileno alta d. 42"</v>
          </cell>
        </row>
        <row r="2459">
          <cell r="A2459" t="str">
            <v>Tuberia Alcantarillado Polietileno alta d. 48"</v>
          </cell>
        </row>
        <row r="2460">
          <cell r="A2460" t="str">
            <v>Tuberia Alcantarillado Polietileno alta d. 6"</v>
          </cell>
        </row>
        <row r="2461">
          <cell r="A2461" t="str">
            <v>Tuberia Alcantarillado Polietileno alta d. 60"</v>
          </cell>
        </row>
        <row r="2462">
          <cell r="A2462" t="str">
            <v>Tuberia Alcantarillado Polietileno alta d. 8"</v>
          </cell>
        </row>
        <row r="2463">
          <cell r="A2463" t="str">
            <v>Tuberia alcantarillado PVC 10 "</v>
          </cell>
        </row>
        <row r="2464">
          <cell r="A2464" t="str">
            <v>Tuberia alcantarillado PVC 11 "</v>
          </cell>
        </row>
        <row r="2465">
          <cell r="A2465" t="str">
            <v>Tuberia alcantarillado PVC 12 "</v>
          </cell>
        </row>
        <row r="2466">
          <cell r="A2466" t="str">
            <v>Tuberia alcantarillado PVC 13 "</v>
          </cell>
        </row>
        <row r="2467">
          <cell r="A2467" t="str">
            <v>Tuberia alcantarillado PVC 14 "</v>
          </cell>
        </row>
        <row r="2468">
          <cell r="A2468" t="str">
            <v>Tuberia alcantarillado PVC 15 "</v>
          </cell>
        </row>
        <row r="2469">
          <cell r="A2469" t="str">
            <v>Tuberia alcantarillado PVC 16 "</v>
          </cell>
        </row>
        <row r="2470">
          <cell r="A2470" t="str">
            <v>Tuberia alcantarillado PVC 17 "</v>
          </cell>
        </row>
        <row r="2471">
          <cell r="A2471" t="str">
            <v>Tuberia alcantarillado PVC 18 "</v>
          </cell>
        </row>
        <row r="2472">
          <cell r="A2472" t="str">
            <v>Tuberia alcantarillado PVC 19 "</v>
          </cell>
        </row>
        <row r="2473">
          <cell r="A2473" t="str">
            <v>Tuberia alcantarillado PVC 20 "</v>
          </cell>
        </row>
        <row r="2474">
          <cell r="A2474" t="str">
            <v>Tuberia alcantarillado PVC 21 "</v>
          </cell>
        </row>
        <row r="2475">
          <cell r="A2475" t="str">
            <v>Tuberia alcantarillado PVC 22  "</v>
          </cell>
        </row>
        <row r="2476">
          <cell r="A2476" t="str">
            <v>Tuberia alcantarillado PVC 23 "</v>
          </cell>
        </row>
        <row r="2477">
          <cell r="A2477" t="str">
            <v>Tuberia alcantarillado PVC 24  "</v>
          </cell>
        </row>
        <row r="2478">
          <cell r="A2478" t="str">
            <v>Tuberia alcantarillado PVC 25 "</v>
          </cell>
        </row>
        <row r="2479">
          <cell r="A2479" t="str">
            <v>Tuberia alcantarillado PVC 26 "</v>
          </cell>
        </row>
        <row r="2480">
          <cell r="A2480" t="str">
            <v>Tuberia alcantarillado PVC 27  "</v>
          </cell>
        </row>
        <row r="2481">
          <cell r="A2481" t="str">
            <v>Tuberia alcantarillado PVC 28  "</v>
          </cell>
        </row>
        <row r="2482">
          <cell r="A2482" t="str">
            <v>Tuberia alcantarillado PVC 29  "</v>
          </cell>
        </row>
        <row r="2483">
          <cell r="A2483" t="str">
            <v>Tuberia alcantarillado PVC 30  "</v>
          </cell>
        </row>
        <row r="2484">
          <cell r="A2484" t="str">
            <v>Tuberia alcantarillado PVC 31 "</v>
          </cell>
        </row>
        <row r="2485">
          <cell r="A2485" t="str">
            <v>Tuberia alcantarillado PVC 32 "</v>
          </cell>
        </row>
        <row r="2486">
          <cell r="A2486" t="str">
            <v>Tuberia alcantarillado PVC 33 "</v>
          </cell>
        </row>
        <row r="2487">
          <cell r="A2487" t="str">
            <v>Tuberia alcantarillado PVC 34 "</v>
          </cell>
        </row>
        <row r="2488">
          <cell r="A2488" t="str">
            <v>Tuberia alcantarillado PVC 35 "</v>
          </cell>
        </row>
        <row r="2489">
          <cell r="A2489" t="str">
            <v>Tuberia alcantarillado PVC 36 "</v>
          </cell>
        </row>
        <row r="2490">
          <cell r="A2490" t="str">
            <v>Tuberia alcantarillado PVC 37 "</v>
          </cell>
        </row>
        <row r="2491">
          <cell r="A2491" t="str">
            <v>Tuberia alcantarillado PVC 38 "</v>
          </cell>
        </row>
        <row r="2492">
          <cell r="A2492" t="str">
            <v>Tuberia alcantarillado PVC 39  "</v>
          </cell>
        </row>
        <row r="2493">
          <cell r="A2493" t="str">
            <v>Tuberia alcantarillado PVC 4  "</v>
          </cell>
        </row>
        <row r="2494">
          <cell r="A2494" t="str">
            <v>Tuberia alcantarillado PVC 40  "</v>
          </cell>
        </row>
        <row r="2495">
          <cell r="A2495" t="str">
            <v>Tuberia alcantarillado PVC 41 "</v>
          </cell>
        </row>
        <row r="2496">
          <cell r="A2496" t="str">
            <v>Tuberia alcantarillado PVC 42  "</v>
          </cell>
        </row>
        <row r="2497">
          <cell r="A2497" t="str">
            <v>Tuberia alcantarillado PVC 42  "</v>
          </cell>
        </row>
        <row r="2498">
          <cell r="A2498" t="str">
            <v>Tuberia alcantarillado PVC 43 "</v>
          </cell>
        </row>
        <row r="2499">
          <cell r="A2499" t="str">
            <v>Tuberia alcantarillado PVC 44 "</v>
          </cell>
        </row>
        <row r="2500">
          <cell r="A2500" t="str">
            <v>Tuberia alcantarillado PVC 45 "</v>
          </cell>
        </row>
        <row r="2501">
          <cell r="A2501" t="str">
            <v>Tuberia alcantarillado PVC 46 "</v>
          </cell>
        </row>
        <row r="2502">
          <cell r="A2502" t="str">
            <v>Tuberia alcantarillado PVC 47  "</v>
          </cell>
        </row>
        <row r="2503">
          <cell r="A2503" t="str">
            <v>Tuberia alcantarillado PVC 48 "</v>
          </cell>
        </row>
        <row r="2504">
          <cell r="A2504" t="str">
            <v>Tuberia alcantarillado PVC 49 "</v>
          </cell>
        </row>
        <row r="2505">
          <cell r="A2505" t="str">
            <v>Tuberia alcantarillado PVC 50 "</v>
          </cell>
        </row>
        <row r="2506">
          <cell r="A2506" t="str">
            <v>Tuberia alcantarillado PVC 6 "</v>
          </cell>
        </row>
        <row r="2507">
          <cell r="A2507" t="str">
            <v>Tuberia alcantarillado PVC 8 "</v>
          </cell>
        </row>
        <row r="2508">
          <cell r="A2508" t="str">
            <v>Tuberia alcantarillado PVC 9  "</v>
          </cell>
        </row>
        <row r="2509">
          <cell r="A2509" t="str">
            <v>Tuberia de cobre 1/2" - 3/4"</v>
          </cell>
        </row>
        <row r="2510">
          <cell r="A2510" t="str">
            <v>Tuberia de drenaje  2" con filtro</v>
          </cell>
        </row>
        <row r="2511">
          <cell r="A2511" t="str">
            <v>Tuberia de Polietileno  PE-80 de 1"</v>
          </cell>
        </row>
        <row r="2512">
          <cell r="A2512" t="str">
            <v>Tuberia de Polietileno PE 100  PN-10 de 110 mm</v>
          </cell>
        </row>
        <row r="2513">
          <cell r="A2513" t="str">
            <v>Tuberia de Polietileno PE 100  PN-10 de 160 mm</v>
          </cell>
        </row>
        <row r="2514">
          <cell r="A2514" t="str">
            <v>Tuberia de Polietileno PE 100  PN-10 de 200 mm</v>
          </cell>
        </row>
        <row r="2515">
          <cell r="A2515" t="str">
            <v>Tuberia de Polietileno PE 100  PN-10 de 250 mm</v>
          </cell>
        </row>
        <row r="2516">
          <cell r="A2516" t="str">
            <v>Tuberia de Polietileno PE 100  PN-10 de 315 mm</v>
          </cell>
        </row>
        <row r="2517">
          <cell r="A2517" t="str">
            <v>Tuberia de Polietileno PE 100  PN-10 de 355 mm</v>
          </cell>
        </row>
        <row r="2518">
          <cell r="A2518" t="str">
            <v>Tuberia de Polietileno PE 100  PN-10 de 400 mm</v>
          </cell>
        </row>
        <row r="2519">
          <cell r="A2519" t="str">
            <v>Tuberia de Polietileno PE 100  PN-10 de 50 mm</v>
          </cell>
        </row>
        <row r="2520">
          <cell r="A2520" t="str">
            <v>Tuberia de Polietileno PE 100  PN-10 de 63 mm</v>
          </cell>
        </row>
        <row r="2521">
          <cell r="A2521" t="str">
            <v>Tuberia de Polietileno PE 100  PN-10 de 75 mm</v>
          </cell>
        </row>
        <row r="2522">
          <cell r="A2522" t="str">
            <v>Tuberia de Polietileno PE 100  PN-10 de 90 mm</v>
          </cell>
        </row>
        <row r="2523">
          <cell r="A2523" t="str">
            <v>Tuberia de Polietileno PE 100  PN-16 de 160 mm</v>
          </cell>
        </row>
        <row r="2524">
          <cell r="A2524" t="str">
            <v>Tuberia de Polietileno PE 100  PN-16 de 40 mm</v>
          </cell>
        </row>
        <row r="2525">
          <cell r="A2525" t="str">
            <v>Tuberia de Polietileno PE 100  PN-16 de 50 mm</v>
          </cell>
        </row>
        <row r="2526">
          <cell r="A2526" t="str">
            <v>Tuberia de Polietileno PE 100  PN-16 de 75 mm</v>
          </cell>
        </row>
        <row r="2527">
          <cell r="A2527" t="str">
            <v>Tuberia de Polietileno PE 100  PN-6 de 160 mm</v>
          </cell>
        </row>
        <row r="2528">
          <cell r="A2528" t="str">
            <v>Tuberia de Polietileno PE 80  PN-12.5 de 25 mm</v>
          </cell>
        </row>
        <row r="2529">
          <cell r="A2529" t="str">
            <v>Tuberia de Polietileno PE 80  PN-12.5 de 32 mm</v>
          </cell>
        </row>
        <row r="2530">
          <cell r="A2530" t="str">
            <v>Tuberia de Polietileno PE 80  PN-16 de 20 mm</v>
          </cell>
        </row>
        <row r="2531">
          <cell r="A2531" t="str">
            <v>Tuberia en A.C.  de 10"   SCH 40</v>
          </cell>
        </row>
        <row r="2532">
          <cell r="A2532" t="str">
            <v>Tuberia en A.C.  de 10" Dril Pipe Usd</v>
          </cell>
        </row>
        <row r="2533">
          <cell r="A2533" t="str">
            <v>Tuberia en A.C.  de 12" SCH 40</v>
          </cell>
        </row>
        <row r="2534">
          <cell r="A2534" t="str">
            <v>Tuberia en A.C.  de 18" SCH 40</v>
          </cell>
        </row>
        <row r="2535">
          <cell r="A2535" t="str">
            <v>Tuberia en A.C.  de 2" SCH 40</v>
          </cell>
        </row>
        <row r="2536">
          <cell r="A2536" t="str">
            <v>Tuberia en A.C.  de 3 1/2" Dril Pipe Usd</v>
          </cell>
        </row>
        <row r="2537">
          <cell r="A2537" t="str">
            <v>Tuberia en A.C.  de 3" SCH 40</v>
          </cell>
        </row>
        <row r="2538">
          <cell r="A2538" t="str">
            <v>Tuberia en A.C.  de 4" Dril Pipe Usd</v>
          </cell>
        </row>
        <row r="2539">
          <cell r="A2539" t="str">
            <v>Tuberia en A.C.  de 4" SCH 40</v>
          </cell>
        </row>
        <row r="2540">
          <cell r="A2540" t="str">
            <v>Tuberia en A.C.  de 5" Dril Pipe Usd</v>
          </cell>
        </row>
        <row r="2541">
          <cell r="A2541" t="str">
            <v>Tuberia en A.C.  de 6 5/8" Dril Pipe Usd</v>
          </cell>
        </row>
        <row r="2542">
          <cell r="A2542" t="str">
            <v>Tuberia en A.C.  de 6" SCH 40</v>
          </cell>
        </row>
        <row r="2543">
          <cell r="A2543" t="str">
            <v>Tuberia en A.C.  de 7" Dril Pipe Usd</v>
          </cell>
        </row>
        <row r="2544">
          <cell r="A2544" t="str">
            <v>Tuberia en A.C.  de 8" Dril Pipe Usd</v>
          </cell>
        </row>
        <row r="2545">
          <cell r="A2545" t="str">
            <v>Tuberia en A.C.  de 8" SCH 40</v>
          </cell>
        </row>
        <row r="2546">
          <cell r="A2546" t="str">
            <v>Tuberia en A.C. Ø=3" x 5.75 SCH-40 E.B x CC</v>
          </cell>
        </row>
        <row r="2547">
          <cell r="A2547" t="str">
            <v>Tuberia en A.C. Ø=6" x 5.75 SCH-40 E.B x CC.</v>
          </cell>
        </row>
        <row r="2548">
          <cell r="A2548" t="str">
            <v>Tuberia en A.C. Ø=8" x 5.75 SCH-40 E.B x CC.</v>
          </cell>
        </row>
        <row r="2549">
          <cell r="A2549" t="str">
            <v>Tuberia en PRFV Ø=10"</v>
          </cell>
        </row>
        <row r="2550">
          <cell r="A2550" t="str">
            <v>Tuberia met. conex. Electrobomba cloro con accesorios</v>
          </cell>
        </row>
        <row r="2551">
          <cell r="A2551" t="str">
            <v>Tuberia para Gas en polietileno de 1/2"</v>
          </cell>
        </row>
        <row r="2552">
          <cell r="A2552" t="str">
            <v>Tuberia PF+UAD 1/2"</v>
          </cell>
        </row>
        <row r="2553">
          <cell r="A2553" t="str">
            <v>Tuberia PF+UAD 3/4 "</v>
          </cell>
        </row>
        <row r="2554">
          <cell r="A2554" t="str">
            <v>Tuberia PVC W-Reten 6 "</v>
          </cell>
        </row>
        <row r="2555">
          <cell r="A2555" t="str">
            <v>Tuberia PVC W-Reten 8 "</v>
          </cell>
        </row>
        <row r="2556">
          <cell r="A2556" t="str">
            <v>Tuberia sanitaria PVC 1-1/2  "</v>
          </cell>
        </row>
        <row r="2557">
          <cell r="A2557" t="str">
            <v>Tuberia sanitaria PVC 2  "</v>
          </cell>
        </row>
        <row r="2558">
          <cell r="A2558" t="str">
            <v>Tuberia sanitaria PVC 3  "</v>
          </cell>
        </row>
        <row r="2559">
          <cell r="A2559" t="str">
            <v>Tuberia sanitaria PVC 4  "</v>
          </cell>
        </row>
        <row r="2560">
          <cell r="A2560" t="str">
            <v>Tuberia sanitaria PVC 6  "</v>
          </cell>
        </row>
        <row r="2561">
          <cell r="A2561" t="str">
            <v>Tuberia y accesorios, guias de izaje electr.</v>
          </cell>
        </row>
        <row r="2562">
          <cell r="A2562" t="str">
            <v>Tuberías internas para distribución</v>
          </cell>
        </row>
        <row r="2563">
          <cell r="A2563" t="str">
            <v>Tubo A.C SCH-40 Ø=2"</v>
          </cell>
        </row>
        <row r="2564">
          <cell r="A2564" t="str">
            <v>Tubo A.C SCH-40 Ø=8"</v>
          </cell>
        </row>
        <row r="2565">
          <cell r="A2565" t="str">
            <v>Tubo cerramiento Galvanizado Ø=1 1/2 " e=0.128"</v>
          </cell>
        </row>
        <row r="2566">
          <cell r="A2566" t="str">
            <v>Tubo cerramiento Galvanizado Ø=1 1/2"  e=0.075"</v>
          </cell>
        </row>
        <row r="2567">
          <cell r="A2567" t="str">
            <v>Tubo cerramiento Galvanizado Ø=1" e=0.128"</v>
          </cell>
        </row>
        <row r="2568">
          <cell r="A2568" t="str">
            <v>Tubo cerramiento Galvanizado Ø=2 1/2"  e=0.075"</v>
          </cell>
        </row>
        <row r="2569">
          <cell r="A2569" t="str">
            <v>Tubo cerramiento Galvanizado Ø=2" e=0.098"</v>
          </cell>
        </row>
        <row r="2570">
          <cell r="A2570" t="str">
            <v>Tubo cerramiento Galvanizado Ø=2" e=0.128"</v>
          </cell>
        </row>
        <row r="2571">
          <cell r="A2571" t="str">
            <v>Tubo cerramiento Galvanizado Ø=3" e=0.128"</v>
          </cell>
        </row>
        <row r="2572">
          <cell r="A2572" t="str">
            <v>Tubo cerramiento Galvanizado Ø=4" e=0.128"</v>
          </cell>
        </row>
        <row r="2573">
          <cell r="A2573" t="str">
            <v>Tubo conduit  PVC 1 1/2"</v>
          </cell>
        </row>
        <row r="2574">
          <cell r="A2574" t="str">
            <v>Tubo conduit  PVC 3/4"</v>
          </cell>
        </row>
        <row r="2575">
          <cell r="A2575" t="str">
            <v>Tubo conduit galvanizado  1-1/2"</v>
          </cell>
        </row>
        <row r="2576">
          <cell r="A2576" t="str">
            <v>TUBO CONDUIT GALVANIZADO 1"</v>
          </cell>
        </row>
        <row r="2577">
          <cell r="A2577" t="str">
            <v>Tubo conduit PVC 1 1/4"</v>
          </cell>
        </row>
        <row r="2578">
          <cell r="A2578" t="str">
            <v>Tubo conduit PVC 1"</v>
          </cell>
        </row>
        <row r="2579">
          <cell r="A2579" t="str">
            <v>Tubo conduit PVC 1/2"</v>
          </cell>
        </row>
        <row r="2580">
          <cell r="A2580" t="str">
            <v>Tubo conduit PVC 2 1/2"</v>
          </cell>
        </row>
        <row r="2581">
          <cell r="A2581" t="str">
            <v>Tubo conduit PVC 2"</v>
          </cell>
        </row>
        <row r="2582">
          <cell r="A2582" t="str">
            <v>Tubo conduit PVC 3"</v>
          </cell>
        </row>
        <row r="2583">
          <cell r="A2583" t="str">
            <v>Tubo conduit PVC 4"  tp</v>
          </cell>
        </row>
        <row r="2584">
          <cell r="A2584" t="str">
            <v>Tubo corrugado 100 mm</v>
          </cell>
        </row>
        <row r="2585">
          <cell r="A2585" t="str">
            <v>Tubo CPVC 1/2"</v>
          </cell>
        </row>
        <row r="2586">
          <cell r="A2586" t="str">
            <v>Tubo CPVC 3/4"</v>
          </cell>
        </row>
        <row r="2587">
          <cell r="A2587" t="str">
            <v>Tubo cuadrado 70 x 70 x 2.25 x 6000 mm</v>
          </cell>
        </row>
        <row r="2588">
          <cell r="A2588" t="str">
            <v>Tubo cuadrado de 1"</v>
          </cell>
        </row>
        <row r="2589">
          <cell r="A2589" t="str">
            <v>Tubo de agua Galvanizado Ø=1 1/2"</v>
          </cell>
        </row>
        <row r="2590">
          <cell r="A2590" t="str">
            <v>Tubo de agua Galvanizado Ø=1 1/4"</v>
          </cell>
        </row>
        <row r="2591">
          <cell r="A2591" t="str">
            <v>Tubo de agua Galvanizado Ø=1"</v>
          </cell>
        </row>
        <row r="2592">
          <cell r="A2592" t="str">
            <v>Tubo de agua Galvanizado Ø=1/2"</v>
          </cell>
        </row>
        <row r="2593">
          <cell r="A2593" t="str">
            <v>Tubo de agua Galvanizado Ø=2  1/2"</v>
          </cell>
        </row>
        <row r="2594">
          <cell r="A2594" t="str">
            <v>Tubo de agua Galvanizado Ø=2"</v>
          </cell>
        </row>
        <row r="2595">
          <cell r="A2595" t="str">
            <v>Tubo de agua Galvanizado Ø=3"</v>
          </cell>
        </row>
        <row r="2596">
          <cell r="A2596" t="str">
            <v>Tubo de agua Galvanizado Ø=3/4"</v>
          </cell>
        </row>
        <row r="2597">
          <cell r="A2597" t="str">
            <v>Tubo de agua Galvanizado Ø=3/8"</v>
          </cell>
        </row>
        <row r="2598">
          <cell r="A2598" t="str">
            <v>Tubo de agua Galvanizado Ø=4"</v>
          </cell>
        </row>
        <row r="2599">
          <cell r="A2599" t="str">
            <v>Tubo de drenaje PVC 100 mm o 4" sin filtro</v>
          </cell>
        </row>
        <row r="2600">
          <cell r="A2600" t="str">
            <v>Tubo de drenaje PVC 160 mm o 6" sin filtro</v>
          </cell>
        </row>
        <row r="2601">
          <cell r="A2601" t="str">
            <v>Tubo de drenaje PVC 65 mm o 3" sin filtro</v>
          </cell>
        </row>
        <row r="2602">
          <cell r="A2602" t="str">
            <v>Tubo drenaje de gres 4"</v>
          </cell>
        </row>
        <row r="2603">
          <cell r="A2603" t="str">
            <v>Tubo drenaje de gres 6"</v>
          </cell>
        </row>
        <row r="2604">
          <cell r="A2604" t="str">
            <v>Tubo en A.C.  SCH 40 con costura Ø=22"</v>
          </cell>
        </row>
        <row r="2605">
          <cell r="A2605" t="str">
            <v>Tubo en Concreto Reforzado 24"</v>
          </cell>
        </row>
        <row r="2606">
          <cell r="A2606" t="str">
            <v>Tubo en Concreto Reforzado 24"·</v>
          </cell>
        </row>
        <row r="2607">
          <cell r="A2607" t="str">
            <v>Tubo en Concreto Reforzado 36"·</v>
          </cell>
        </row>
        <row r="2608">
          <cell r="A2608" t="str">
            <v>Tubo en Concreto Reforzado 36"·</v>
          </cell>
        </row>
        <row r="2609">
          <cell r="A2609" t="str">
            <v>TUBO ESTRUCT. PRESION GALVANIZADO 1</v>
          </cell>
        </row>
        <row r="2610">
          <cell r="A2610" t="str">
            <v>TUBO ESTRUCT. PRESION GALVANIZADO 2"</v>
          </cell>
        </row>
        <row r="2611">
          <cell r="A2611" t="str">
            <v>Tubo estructural Ø=1/2" e=2.5 mm</v>
          </cell>
        </row>
        <row r="2612">
          <cell r="A2612" t="str">
            <v>Tubo estructural Ø=2 1/2" e= 3,5 mm</v>
          </cell>
        </row>
        <row r="2613">
          <cell r="A2613" t="str">
            <v>Tubo estructural Ø=2 1/2" e= 5 mm</v>
          </cell>
        </row>
        <row r="2614">
          <cell r="A2614" t="str">
            <v>Tubo estructural Ø=2" CAL 10</v>
          </cell>
        </row>
        <row r="2615">
          <cell r="A2615" t="str">
            <v>Tubo galvanizado 1/2" x 3 m Conduit</v>
          </cell>
        </row>
        <row r="2616">
          <cell r="A2616" t="str">
            <v>Tubo galvanizado 3" x 3 m  Conduit</v>
          </cell>
        </row>
        <row r="2617">
          <cell r="A2617" t="str">
            <v>Tubo galvanizado 3/4" x 3 m Conduit</v>
          </cell>
        </row>
        <row r="2618">
          <cell r="A2618" t="str">
            <v>Tubo hierro ductil 10 pulg</v>
          </cell>
        </row>
        <row r="2619">
          <cell r="A2619" t="str">
            <v>Tubo hierro ductil 12pulg</v>
          </cell>
        </row>
        <row r="2620">
          <cell r="A2620" t="str">
            <v>Tubo hierro ductil 14pulg</v>
          </cell>
        </row>
        <row r="2621">
          <cell r="A2621" t="str">
            <v>Tubo P.V.C    A. LL   4"</v>
          </cell>
        </row>
        <row r="2622">
          <cell r="A2622" t="str">
            <v>Tubo presión RDE 11 PVC 3/4 Pulg</v>
          </cell>
        </row>
        <row r="2623">
          <cell r="A2623" t="str">
            <v>Tubo presión RDE 13.5 PVC 1 Pulg</v>
          </cell>
        </row>
        <row r="2624">
          <cell r="A2624" t="str">
            <v>Tubo presión RDE 13.5 PVC 1/2 Pulg</v>
          </cell>
        </row>
        <row r="2625">
          <cell r="A2625" t="str">
            <v>Tubo presión RDE 21 PVC 1 1/2 Pulg</v>
          </cell>
        </row>
        <row r="2626">
          <cell r="A2626" t="str">
            <v>Tubo presión RDE 21 PVC 1 1/4 Pulg</v>
          </cell>
        </row>
        <row r="2627">
          <cell r="A2627" t="str">
            <v>Tubo presión RDE 21 PVC 1 Pulg</v>
          </cell>
        </row>
        <row r="2628">
          <cell r="A2628" t="str">
            <v>Tubo presión RDE 21 PVC 2 1/2 Pulg</v>
          </cell>
        </row>
        <row r="2629">
          <cell r="A2629" t="str">
            <v>Tubo presión RDE 21 PVC 2 Pulg</v>
          </cell>
        </row>
        <row r="2630">
          <cell r="A2630" t="str">
            <v>Tubo presión RDE 21 PVC 3 Pulg</v>
          </cell>
        </row>
        <row r="2631">
          <cell r="A2631" t="str">
            <v>Tubo presión RDE 21 PVC 3/4 Pulg</v>
          </cell>
        </row>
        <row r="2632">
          <cell r="A2632" t="str">
            <v>Tubo presión RDE 21 PVC 4 Pulg</v>
          </cell>
        </row>
        <row r="2633">
          <cell r="A2633" t="str">
            <v>Tubo presión RDE 26 PVC 1 1/2 Pulg</v>
          </cell>
        </row>
        <row r="2634">
          <cell r="A2634" t="str">
            <v>Tubo presión RDE 26 PVC 1 1/4 Pulg</v>
          </cell>
        </row>
        <row r="2635">
          <cell r="A2635" t="str">
            <v>Tubo presión RDE 26 PVC 1 Pulg</v>
          </cell>
        </row>
        <row r="2636">
          <cell r="A2636" t="str">
            <v>Tubo presión RDE 26 PVC 2 1/2 Pulg</v>
          </cell>
        </row>
        <row r="2637">
          <cell r="A2637" t="str">
            <v>Tubo presión RDE 26 PVC 2 Pulg</v>
          </cell>
        </row>
        <row r="2638">
          <cell r="A2638" t="str">
            <v>Tubo presión RDE 26 PVC 3 Pulg</v>
          </cell>
        </row>
        <row r="2639">
          <cell r="A2639" t="str">
            <v>Tubo presión RDE 26 PVC 4 Pulg</v>
          </cell>
        </row>
        <row r="2640">
          <cell r="A2640" t="str">
            <v>Tubo presión RDE 32.5 PVC 3 Pulg</v>
          </cell>
        </row>
        <row r="2641">
          <cell r="A2641" t="str">
            <v>Tubo presión RDE 32.6 PVC 4 Pulg</v>
          </cell>
        </row>
        <row r="2642">
          <cell r="A2642" t="str">
            <v>Tubo presión RDE 41 PVC 2 Pulg</v>
          </cell>
        </row>
        <row r="2643">
          <cell r="A2643" t="str">
            <v>Tubo presión RDE 41 PVC 3 Pulg</v>
          </cell>
        </row>
        <row r="2644">
          <cell r="A2644" t="str">
            <v>Tubo presión RDE 41 PVC 4 Pulg</v>
          </cell>
        </row>
        <row r="2645">
          <cell r="A2645" t="str">
            <v>Tubo presión RDE 51 PVC 3 Pulg</v>
          </cell>
        </row>
        <row r="2646">
          <cell r="A2646" t="str">
            <v>Tubo presión RDE 51 PVC 4 Pulg</v>
          </cell>
        </row>
        <row r="2647">
          <cell r="A2647" t="str">
            <v>Tubo presión RDE 51 PVC 6 Pulg</v>
          </cell>
        </row>
        <row r="2648">
          <cell r="A2648" t="str">
            <v>Tubo presión RDE 9 PVC 1/2 Pulg</v>
          </cell>
        </row>
        <row r="2649">
          <cell r="A2649" t="str">
            <v>Tubo PVC A.LL. 3"</v>
          </cell>
        </row>
        <row r="2650">
          <cell r="A2650" t="str">
            <v>Tubo PVC sanitario de 6"</v>
          </cell>
        </row>
        <row r="2651">
          <cell r="A2651" t="str">
            <v>Tubo PVC ventilación 1 1/2"</v>
          </cell>
        </row>
        <row r="2652">
          <cell r="A2652" t="str">
            <v>Tubo PVC ventilación 2"</v>
          </cell>
        </row>
        <row r="2653">
          <cell r="A2653" t="str">
            <v>Tubo PVC ventilación 4"</v>
          </cell>
        </row>
        <row r="2654">
          <cell r="A2654" t="str">
            <v>Tubo rectangular 3" x 1 1/2"  C-18</v>
          </cell>
        </row>
        <row r="2655">
          <cell r="A2655" t="str">
            <v>Tubo union mecanica RDE 11 PVC 3 Pulg</v>
          </cell>
        </row>
        <row r="2656">
          <cell r="A2656" t="str">
            <v>Tubo union mecanica RDE 11 PVC 4 Pulg</v>
          </cell>
        </row>
        <row r="2657">
          <cell r="A2657" t="str">
            <v>Tubo union mecanica RDE 11 PVC 6 Pulg</v>
          </cell>
        </row>
        <row r="2658">
          <cell r="A2658" t="str">
            <v>Tubo union mecanica RDE 11 PVC 8 Pulg</v>
          </cell>
        </row>
        <row r="2659">
          <cell r="A2659" t="str">
            <v>Tubo union mecanica RDE 13.5 PVC 10 Pulg</v>
          </cell>
        </row>
        <row r="2660">
          <cell r="A2660" t="str">
            <v>Tubo union mecanica RDE 13.5 PVC 12 Pulg</v>
          </cell>
        </row>
        <row r="2661">
          <cell r="A2661" t="str">
            <v>Tubo union mecanica RDE 13.5 PVC 2 1/2 Pulg</v>
          </cell>
        </row>
        <row r="2662">
          <cell r="A2662" t="str">
            <v>Tubo union mecanica RDE 13.5 PVC 2 Pulg</v>
          </cell>
        </row>
        <row r="2663">
          <cell r="A2663" t="str">
            <v>Tubo union mecanica RDE 13.5 PVC 3 Pulg</v>
          </cell>
        </row>
        <row r="2664">
          <cell r="A2664" t="str">
            <v>Tubo union mecanica RDE 13.5 PVC 4 Pulg</v>
          </cell>
        </row>
        <row r="2665">
          <cell r="A2665" t="str">
            <v>Tubo union mecanica RDE 13.5 PVC 6 Pulg</v>
          </cell>
        </row>
        <row r="2666">
          <cell r="A2666" t="str">
            <v>Tubo union mecanica RDE 13.5 PVC 8 Pulg</v>
          </cell>
        </row>
        <row r="2667">
          <cell r="A2667" t="str">
            <v>Tubo union mecanica RDE 17 PVC 2 1/2 Pulg</v>
          </cell>
        </row>
        <row r="2668">
          <cell r="A2668" t="str">
            <v>Tubo union mecanica RDE 17 PVC 3 Pulg</v>
          </cell>
        </row>
        <row r="2669">
          <cell r="A2669" t="str">
            <v>Tubo union mecanica RDE 17 PVC 4 Pulg</v>
          </cell>
        </row>
        <row r="2670">
          <cell r="A2670" t="str">
            <v>Tubo union mecanica RDE 17 PVC 6 Pulg</v>
          </cell>
        </row>
        <row r="2671">
          <cell r="A2671" t="str">
            <v>Tubo union mecanica RDE 21 PVC 10 Pulg</v>
          </cell>
        </row>
        <row r="2672">
          <cell r="A2672" t="str">
            <v>Tubo union mecanica RDE 21 PVC 12 Pulg</v>
          </cell>
        </row>
        <row r="2673">
          <cell r="A2673" t="str">
            <v>Tubo union mecanica RDE 21 PVC 14 Pulg</v>
          </cell>
        </row>
        <row r="2674">
          <cell r="A2674" t="str">
            <v>Tubo union mecanica RDE 21 PVC 16 Pulg</v>
          </cell>
        </row>
        <row r="2675">
          <cell r="A2675" t="str">
            <v>Tubo union mecanica RDE 21 PVC 18 Pulg</v>
          </cell>
        </row>
        <row r="2676">
          <cell r="A2676" t="str">
            <v>Tubo union mecanica RDE 21 PVC 2 1/2 Pulg</v>
          </cell>
        </row>
        <row r="2677">
          <cell r="A2677" t="str">
            <v>Tubo union mecanica RDE 21 PVC 2 Pulg</v>
          </cell>
        </row>
        <row r="2678">
          <cell r="A2678" t="str">
            <v>Tubo union mecanica RDE 21 PVC 20 Pulg</v>
          </cell>
        </row>
        <row r="2679">
          <cell r="A2679" t="str">
            <v>Tubo union mecanica RDE 21 PVC 3 Pulg</v>
          </cell>
        </row>
        <row r="2680">
          <cell r="A2680" t="str">
            <v>Tubo union mecanica RDE 21 PVC 4 Pulg</v>
          </cell>
        </row>
        <row r="2681">
          <cell r="A2681" t="str">
            <v>Tubo union mecanica RDE 21 PVC 6 Pulg</v>
          </cell>
        </row>
        <row r="2682">
          <cell r="A2682" t="str">
            <v>Tubo union mecanica RDE 21 PVC 8 Pulg</v>
          </cell>
        </row>
        <row r="2683">
          <cell r="A2683" t="str">
            <v>Tubo union mecánica RDE 26 PVC 10 Pulg</v>
          </cell>
        </row>
        <row r="2684">
          <cell r="A2684" t="str">
            <v>Tubo union mecánica RDE 26 PVC 12 Pulg</v>
          </cell>
        </row>
        <row r="2685">
          <cell r="A2685" t="str">
            <v>Tubo union mecánica RDE 26 PVC 14 Pulg</v>
          </cell>
        </row>
        <row r="2686">
          <cell r="A2686" t="str">
            <v>Tubo union mecánica RDE 26 PVC 16 Pulg</v>
          </cell>
        </row>
        <row r="2687">
          <cell r="A2687" t="str">
            <v>Tubo union mecánica RDE 26 PVC 18 Pulg</v>
          </cell>
        </row>
        <row r="2688">
          <cell r="A2688" t="str">
            <v>Tubo union mecánica RDE 26 PVC 2 1/2 Pulg</v>
          </cell>
        </row>
        <row r="2689">
          <cell r="A2689" t="str">
            <v>Tubo union mecánica RDE 26 PVC 2 Pulg</v>
          </cell>
        </row>
        <row r="2690">
          <cell r="A2690" t="str">
            <v>Tubo union mecánica RDE 26 PVC 20 Pulg</v>
          </cell>
        </row>
        <row r="2691">
          <cell r="A2691" t="str">
            <v>Tubo union mecánica RDE 26 PVC 3 Pulg</v>
          </cell>
        </row>
        <row r="2692">
          <cell r="A2692" t="str">
            <v>Tubo union mecánica RDE 26 PVC 4 Pulg</v>
          </cell>
        </row>
        <row r="2693">
          <cell r="A2693" t="str">
            <v>Tubo union mecánica RDE 26 PVC 6 Pulg</v>
          </cell>
        </row>
        <row r="2694">
          <cell r="A2694" t="str">
            <v>Tubo union mecánica RDE 26 PVC 8 Pulg</v>
          </cell>
        </row>
        <row r="2695">
          <cell r="A2695" t="str">
            <v>Tubo union mecánica RDE 32.5 PVC 10 Pulg</v>
          </cell>
        </row>
        <row r="2696">
          <cell r="A2696" t="str">
            <v>Tubo union mecánica RDE 32.5 PVC 12 Pulg</v>
          </cell>
        </row>
        <row r="2697">
          <cell r="A2697" t="str">
            <v>Tubo union mecánica RDE 32.5 PVC 14 Pulg</v>
          </cell>
        </row>
        <row r="2698">
          <cell r="A2698" t="str">
            <v>Tubo union mecánica RDE 32.5 PVC 16 Pulg</v>
          </cell>
        </row>
        <row r="2699">
          <cell r="A2699" t="str">
            <v>Tubo union mecánica RDE 32.5 PVC 18 Pulg</v>
          </cell>
        </row>
        <row r="2700">
          <cell r="A2700" t="str">
            <v>Tubo union mecanica RDE 32.5 PVC 2 1/2 Pulg</v>
          </cell>
        </row>
        <row r="2701">
          <cell r="A2701" t="str">
            <v>Tubo union mecanica RDE 32.5 PVC 2 Pulg</v>
          </cell>
        </row>
        <row r="2702">
          <cell r="A2702" t="str">
            <v>Tubo union mecanica RDE 32.5 PVC 20 Pulg</v>
          </cell>
        </row>
        <row r="2703">
          <cell r="A2703" t="str">
            <v>Tubo union mecanica RDE 32.5 PVC 3 Pulg</v>
          </cell>
        </row>
        <row r="2704">
          <cell r="A2704" t="str">
            <v>Tubo union mecanica RDE 32.5 PVC 4 Pulg</v>
          </cell>
        </row>
        <row r="2705">
          <cell r="A2705" t="str">
            <v>Tubo union mecanica RDE 32.5 PVC 6 Pulg</v>
          </cell>
        </row>
        <row r="2706">
          <cell r="A2706" t="str">
            <v>Tubo union mecanica RDE 32.5 PVC 6 Pulg</v>
          </cell>
        </row>
        <row r="2707">
          <cell r="A2707" t="str">
            <v>Tubo union mecanica RDE 32.5 PVC 8 Pulg</v>
          </cell>
        </row>
        <row r="2708">
          <cell r="A2708" t="str">
            <v>Tubo union mecanica RDE 41 PVC 10 Pulg</v>
          </cell>
        </row>
        <row r="2709">
          <cell r="A2709" t="str">
            <v>Tubo union mecanica RDE 41 PVC 12 Pulg</v>
          </cell>
        </row>
        <row r="2710">
          <cell r="A2710" t="str">
            <v>Tubo union mecanica RDE 41 PVC 14 Pulg</v>
          </cell>
        </row>
        <row r="2711">
          <cell r="A2711" t="str">
            <v>Tubo union mecanica RDE 41 PVC 16 Pulg</v>
          </cell>
        </row>
        <row r="2712">
          <cell r="A2712" t="str">
            <v>Tubo union mecanica RDE 41 PVC 18 Pulg</v>
          </cell>
        </row>
        <row r="2713">
          <cell r="A2713" t="str">
            <v>Tubo union mecanica RDE 41 PVC 2 1/2 Pulg</v>
          </cell>
        </row>
        <row r="2714">
          <cell r="A2714" t="str">
            <v>Tubo union mecanica RDE 41 PVC 2 Pulg</v>
          </cell>
        </row>
        <row r="2715">
          <cell r="A2715" t="str">
            <v>Tubo union mecanica RDE 41 PVC 20 Pulg</v>
          </cell>
        </row>
        <row r="2716">
          <cell r="A2716" t="str">
            <v>Tubo union mecanica RDE 41 PVC 3 Pulg</v>
          </cell>
        </row>
        <row r="2717">
          <cell r="A2717" t="str">
            <v>Tubo union mecanica RDE 41 PVC 4 Pulg</v>
          </cell>
        </row>
        <row r="2718">
          <cell r="A2718" t="str">
            <v>Tubo union mecanica RDE 41 PVC 6 Pulg</v>
          </cell>
        </row>
        <row r="2719">
          <cell r="A2719" t="str">
            <v>Tubo union mecanica RDE 41 PVC 8 Pulg</v>
          </cell>
        </row>
        <row r="2720">
          <cell r="A2720" t="str">
            <v>Tubo union mecanica RDE 51 PVC 10 Pulg</v>
          </cell>
        </row>
        <row r="2721">
          <cell r="A2721" t="str">
            <v>Tubo union mecanica RDE 51 PVC 12 Pulg</v>
          </cell>
        </row>
        <row r="2722">
          <cell r="A2722" t="str">
            <v>Tubo union mecanica RDE 51 PVC 3 Pulg</v>
          </cell>
        </row>
        <row r="2723">
          <cell r="A2723" t="str">
            <v>Tubo union mecanica RDE 51 PVC 4 Pulg</v>
          </cell>
        </row>
        <row r="2724">
          <cell r="A2724" t="str">
            <v>Tubo union mecanica RDE 51 PVC 6 Pulg</v>
          </cell>
        </row>
        <row r="2725">
          <cell r="A2725" t="str">
            <v>Tubo union mecanica RDE 51 PVC 8 Pulg</v>
          </cell>
        </row>
        <row r="2726">
          <cell r="A2726" t="str">
            <v>Tubo union mecanica RDE 64 PVC 10 Pulg</v>
          </cell>
        </row>
        <row r="2727">
          <cell r="A2727" t="str">
            <v>Tubo union mecanica RDE 64 PVC 12 Pulg</v>
          </cell>
        </row>
        <row r="2728">
          <cell r="A2728" t="str">
            <v>Tubo union mecanica RDE 64 PVC 6 Pulg</v>
          </cell>
        </row>
        <row r="2729">
          <cell r="A2729" t="str">
            <v>Tubo union mecanica RDE 64 PVC 8 Pulg</v>
          </cell>
        </row>
        <row r="2730">
          <cell r="A2730" t="str">
            <v>Tubo union mecanica RDE 9 PVC 3 Pulg</v>
          </cell>
        </row>
        <row r="2731">
          <cell r="A2731" t="str">
            <v>Tubo union mecanica RDE 9 PVC 4 Pulg</v>
          </cell>
        </row>
        <row r="2732">
          <cell r="A2732" t="str">
            <v>Tubo union mecanica RDE 9 PVC 6 Pulg</v>
          </cell>
        </row>
        <row r="2733">
          <cell r="A2733" t="str">
            <v>Tubo union mecanica RDE 9 PVC 8 Pulg</v>
          </cell>
        </row>
        <row r="2734">
          <cell r="A2734" t="str">
            <v>Tuerca de ojo alargada de 5/8``</v>
          </cell>
        </row>
        <row r="2735">
          <cell r="A2735" t="str">
            <v>Tuerca Ø= 1/4" G-8</v>
          </cell>
        </row>
        <row r="2736">
          <cell r="A2736" t="str">
            <v>Tuerca Ø=1 1/4"  G-5</v>
          </cell>
        </row>
        <row r="2737">
          <cell r="A2737" t="str">
            <v>Tuerca Ø=1"  G-5</v>
          </cell>
        </row>
        <row r="2738">
          <cell r="A2738" t="str">
            <v>Tuerca Ø=1"  G-8</v>
          </cell>
        </row>
        <row r="2739">
          <cell r="A2739" t="str">
            <v>Tuerca Ø=2"  G-5</v>
          </cell>
        </row>
        <row r="2740">
          <cell r="A2740" t="str">
            <v>Tuerca Ø=3"  G-5</v>
          </cell>
        </row>
        <row r="2741">
          <cell r="A2741" t="str">
            <v>Tuerca Ø=3/4"  G-8</v>
          </cell>
        </row>
        <row r="2742">
          <cell r="A2742" t="str">
            <v>Tuerca Ø=5/16" G-2 (arandela)</v>
          </cell>
        </row>
        <row r="2743">
          <cell r="A2743" t="str">
            <v>Union adaptador de 3"</v>
          </cell>
        </row>
        <row r="2744">
          <cell r="A2744" t="str">
            <v>Union alcantarillado PVC 24  "</v>
          </cell>
        </row>
        <row r="2745">
          <cell r="A2745" t="str">
            <v>Union alcantarillado PVC 27  "</v>
          </cell>
        </row>
        <row r="2746">
          <cell r="A2746" t="str">
            <v>Union alcantarillado PVC 30  "</v>
          </cell>
        </row>
        <row r="2747">
          <cell r="A2747" t="str">
            <v>Union alcantarillado PVC 33  "</v>
          </cell>
        </row>
        <row r="2748">
          <cell r="A2748" t="str">
            <v>Union alcantarillado PVC 36  "</v>
          </cell>
        </row>
        <row r="2749">
          <cell r="A2749" t="str">
            <v>Union alcantarillado PVC 39  "</v>
          </cell>
        </row>
        <row r="2750">
          <cell r="A2750" t="str">
            <v>Union alcantarillado PVC 42  "</v>
          </cell>
        </row>
        <row r="2751">
          <cell r="A2751" t="str">
            <v>Union alcantarillado PVC 45  "</v>
          </cell>
        </row>
        <row r="2752">
          <cell r="A2752" t="str">
            <v>Union alcantarillado PVC 48  "</v>
          </cell>
        </row>
        <row r="2753">
          <cell r="A2753" t="str">
            <v>Union alcantarillado PVC 51  "</v>
          </cell>
        </row>
        <row r="2754">
          <cell r="A2754" t="str">
            <v>Union alcantarillado PVC 54  "</v>
          </cell>
        </row>
        <row r="2755">
          <cell r="A2755" t="str">
            <v>Union alcantarillado PVC 60  "</v>
          </cell>
        </row>
        <row r="2756">
          <cell r="A2756" t="str">
            <v>Union caballete G limatesa 15 , 20 Y 25</v>
          </cell>
        </row>
        <row r="2757">
          <cell r="A2757" t="str">
            <v>Union caballete limatesa 15 y 40</v>
          </cell>
        </row>
        <row r="2758">
          <cell r="A2758" t="str">
            <v>Union canal amazonas blanca</v>
          </cell>
        </row>
        <row r="2759">
          <cell r="A2759" t="str">
            <v>UNIÓN CANAL BLANCO</v>
          </cell>
        </row>
        <row r="2760">
          <cell r="A2760" t="str">
            <v>Union conduit PVC  4``</v>
          </cell>
        </row>
        <row r="2761">
          <cell r="A2761" t="str">
            <v>Union de bajante amazonas</v>
          </cell>
        </row>
        <row r="2762">
          <cell r="A2762" t="str">
            <v>Union de Polipropileno PN 16 20 mm</v>
          </cell>
        </row>
        <row r="2763">
          <cell r="A2763" t="str">
            <v>Union de Polipropileno PN 16 32 mm</v>
          </cell>
        </row>
        <row r="2764">
          <cell r="A2764" t="str">
            <v>Union de reparacion u.m RDE 21 PVC 10 "</v>
          </cell>
        </row>
        <row r="2765">
          <cell r="A2765" t="str">
            <v>Union de reparacion u.m RDE 21 PVC 12 "</v>
          </cell>
        </row>
        <row r="2766">
          <cell r="A2766" t="str">
            <v>Union de reparacion u.m RDE 21 PVC 2 "</v>
          </cell>
        </row>
        <row r="2767">
          <cell r="A2767" t="str">
            <v>Union de reparacion u.m RDE 21 PVC 2 1/2 "</v>
          </cell>
        </row>
        <row r="2768">
          <cell r="A2768" t="str">
            <v>Union de reparacion u.m RDE 21 PVC 3 "</v>
          </cell>
        </row>
        <row r="2769">
          <cell r="A2769" t="str">
            <v>Union de reparacion u.m RDE 21 PVC 4 "</v>
          </cell>
        </row>
        <row r="2770">
          <cell r="A2770" t="str">
            <v>Union de reparacion u.m RDE 21 PVC 6 "</v>
          </cell>
        </row>
        <row r="2771">
          <cell r="A2771" t="str">
            <v>Union de reparacion u.m RDE 21 PVC 8 "</v>
          </cell>
        </row>
        <row r="2772">
          <cell r="A2772" t="str">
            <v>Union Dresser Ø= 3" en A.C.</v>
          </cell>
        </row>
        <row r="2773">
          <cell r="A2773" t="str">
            <v>Union Dresser Ø=2 1/2" en  A.C</v>
          </cell>
        </row>
        <row r="2774">
          <cell r="A2774" t="str">
            <v>Union Dresser Ø=2" en  A.C</v>
          </cell>
        </row>
        <row r="2775">
          <cell r="A2775" t="str">
            <v>Union Dresser Ø=4" en  A.C</v>
          </cell>
        </row>
        <row r="2776">
          <cell r="A2776" t="str">
            <v>Union espigo flanchado Ø=2"</v>
          </cell>
        </row>
        <row r="2777">
          <cell r="A2777" t="str">
            <v>Union espigo flanchado Ø=3"</v>
          </cell>
        </row>
        <row r="2778">
          <cell r="A2778" t="str">
            <v>Union Galvanizada Ø= 1 1/2"</v>
          </cell>
        </row>
        <row r="2779">
          <cell r="A2779" t="str">
            <v>Union Galvanizada Ø= 1"</v>
          </cell>
        </row>
        <row r="2780">
          <cell r="A2780" t="str">
            <v>Union Galvanizada Ø= 2 1/2"</v>
          </cell>
        </row>
        <row r="2781">
          <cell r="A2781" t="str">
            <v>Union Galvanizada Ø= 2"</v>
          </cell>
        </row>
        <row r="2782">
          <cell r="A2782" t="str">
            <v>Union Galvanizada Ø= 4"</v>
          </cell>
        </row>
        <row r="2783">
          <cell r="A2783" t="str">
            <v>Union Galvanizada Ø=3"</v>
          </cell>
        </row>
        <row r="2784">
          <cell r="A2784" t="str">
            <v>Union mecanica rapida RDE 21 PVC 10 "</v>
          </cell>
        </row>
        <row r="2785">
          <cell r="A2785" t="str">
            <v>Union mecanica rapida RDE 21 PVC 12 "</v>
          </cell>
        </row>
        <row r="2786">
          <cell r="A2786" t="str">
            <v>Union mecanica rapida RDE 21 PVC 2 "</v>
          </cell>
        </row>
        <row r="2787">
          <cell r="A2787" t="str">
            <v>Union mecanica rapida RDE 21 PVC 2 1/2 "</v>
          </cell>
        </row>
        <row r="2788">
          <cell r="A2788" t="str">
            <v>Union mecanica rapida RDE 21 PVC 3 "</v>
          </cell>
        </row>
        <row r="2789">
          <cell r="A2789" t="str">
            <v>Union mecanica rapida RDE 21 PVC 4 "</v>
          </cell>
        </row>
        <row r="2790">
          <cell r="A2790" t="str">
            <v>Union mecanica rapida RDE 21 PVC 6 "</v>
          </cell>
        </row>
        <row r="2791">
          <cell r="A2791" t="str">
            <v>Union mecanica rapida RDE 21 PVC 8 "</v>
          </cell>
        </row>
        <row r="2792">
          <cell r="A2792" t="str">
            <v>Union mecanica RDE 21 PVC 10 Pulg</v>
          </cell>
        </row>
        <row r="2793">
          <cell r="A2793" t="str">
            <v>Union mecanica RDE 21 PVC 12 Pulg</v>
          </cell>
        </row>
        <row r="2794">
          <cell r="A2794" t="str">
            <v>Union mecanica RDE 21 PVC 2 1/2 Pulg</v>
          </cell>
        </row>
        <row r="2795">
          <cell r="A2795" t="str">
            <v>Union mecanica RDE 21 PVC 2 Pulg</v>
          </cell>
        </row>
        <row r="2796">
          <cell r="A2796" t="str">
            <v>Union mecanica RDE 21 PVC 3 Pulg</v>
          </cell>
        </row>
        <row r="2797">
          <cell r="A2797" t="str">
            <v>Union mecanica RDE 21 PVC 4 Pulg</v>
          </cell>
        </row>
        <row r="2798">
          <cell r="A2798" t="str">
            <v>Union mecanica RDE 21 PVC 6 Pulg</v>
          </cell>
        </row>
        <row r="2799">
          <cell r="A2799" t="str">
            <v>Union mecanica RDE 21 PVC 8 Pulg</v>
          </cell>
        </row>
        <row r="2800">
          <cell r="A2800" t="str">
            <v>Union PF+UAD  1/2 "</v>
          </cell>
        </row>
        <row r="2801">
          <cell r="A2801" t="str">
            <v>Union Plastica  PF+UAD 1/2"</v>
          </cell>
        </row>
        <row r="2802">
          <cell r="A2802" t="str">
            <v>Union Plastica  PF+UAD 3/4"</v>
          </cell>
        </row>
        <row r="2803">
          <cell r="A2803" t="str">
            <v>Union presion  PVC 1 1/2"</v>
          </cell>
        </row>
        <row r="2804">
          <cell r="A2804" t="str">
            <v>Union presion  PVC 1 1/4"</v>
          </cell>
        </row>
        <row r="2805">
          <cell r="A2805" t="str">
            <v>Union presion  PVC 1"</v>
          </cell>
        </row>
        <row r="2806">
          <cell r="A2806" t="str">
            <v>Union presion  PVC 1/2"</v>
          </cell>
        </row>
        <row r="2807">
          <cell r="A2807" t="str">
            <v>Union presion  PVC 2 1/2"</v>
          </cell>
        </row>
        <row r="2808">
          <cell r="A2808" t="str">
            <v>Union presion  PVC 2"</v>
          </cell>
        </row>
        <row r="2809">
          <cell r="A2809" t="str">
            <v>Union presion  PVC 3"</v>
          </cell>
        </row>
        <row r="2810">
          <cell r="A2810" t="str">
            <v>Union presion  PVC 3/4"</v>
          </cell>
        </row>
        <row r="2811">
          <cell r="A2811" t="str">
            <v>Union presion  PVC 4"</v>
          </cell>
        </row>
        <row r="2812">
          <cell r="A2812" t="str">
            <v>Union rapida para Tuberia Polietileno 1,5"</v>
          </cell>
        </row>
        <row r="2813">
          <cell r="A2813" t="str">
            <v>Union rapida para Tuberia Polietileno 2"</v>
          </cell>
        </row>
        <row r="2814">
          <cell r="A2814" t="str">
            <v>Union reducida PE 25 mm x 20 mm Socket</v>
          </cell>
        </row>
        <row r="2815">
          <cell r="A2815" t="str">
            <v>Union reducida PE 32 mm x 20 mm Socket</v>
          </cell>
        </row>
        <row r="2816">
          <cell r="A2816" t="str">
            <v>Union reducida PE 32 mm x 25 mm Socket</v>
          </cell>
        </row>
        <row r="2817">
          <cell r="A2817" t="str">
            <v>Union reducida PEAD 110 mm X 63 mm PE 100 PN 10</v>
          </cell>
        </row>
        <row r="2818">
          <cell r="A2818" t="str">
            <v>Union reducida PEAD 110 mm X 90 mm  PE 100 PN 10</v>
          </cell>
        </row>
        <row r="2819">
          <cell r="A2819" t="str">
            <v>Union reducida PEAD 160 mm X 110 mm PE 100 PN 10</v>
          </cell>
        </row>
        <row r="2820">
          <cell r="A2820" t="str">
            <v>Union reducida PEAD 160 mm X 90 mm PE 100 PN 10</v>
          </cell>
        </row>
        <row r="2821">
          <cell r="A2821" t="str">
            <v>Union reducida PEAD 200 mm X 110 mm KIT PE 100 PN 10</v>
          </cell>
        </row>
        <row r="2822">
          <cell r="A2822" t="str">
            <v>Union reducida PEAD 200 mm X 160 mm PE 100 PN 10</v>
          </cell>
        </row>
        <row r="2823">
          <cell r="A2823" t="str">
            <v>Union reducida PEAD 200 mm X 90 mm KIT PE 100 PN 10</v>
          </cell>
        </row>
        <row r="2824">
          <cell r="A2824" t="str">
            <v>Union reducida PEAD 250 mm X 110 mm KIT PE 100 PN 10</v>
          </cell>
        </row>
        <row r="2825">
          <cell r="A2825" t="str">
            <v>Union reducida PEAD 250 mm X 160 mm PE 100 PN 10</v>
          </cell>
        </row>
        <row r="2826">
          <cell r="A2826" t="str">
            <v>Union reducida PEAD 250 mm X 200 mm PE 100 PN 10</v>
          </cell>
        </row>
        <row r="2827">
          <cell r="A2827" t="str">
            <v>Union reducida PEAD 315 mm X 200 mm PE 100 PN 10</v>
          </cell>
        </row>
        <row r="2828">
          <cell r="A2828" t="str">
            <v>Union reducida PEAD 315 mm X 250 mm  PE 100 PN 10</v>
          </cell>
        </row>
        <row r="2829">
          <cell r="A2829" t="str">
            <v>Union reducida PEAD 75 mm X 63 mm PE 100 PN 10</v>
          </cell>
        </row>
        <row r="2830">
          <cell r="A2830" t="str">
            <v>Union reducida PEAD 90 mm X  75 mm PE 100 PN 10</v>
          </cell>
        </row>
        <row r="2831">
          <cell r="A2831" t="str">
            <v>Union reducida PEAD 90 mm X 63 mm PE 100 PN 10</v>
          </cell>
        </row>
        <row r="2832">
          <cell r="A2832" t="str">
            <v>Union roscada A/C, Ø 2``</v>
          </cell>
        </row>
        <row r="2833">
          <cell r="A2833" t="str">
            <v>Union sanitaria  Novafort 6"</v>
          </cell>
        </row>
        <row r="2834">
          <cell r="A2834" t="str">
            <v>Union sanitaria  PVC 2 "</v>
          </cell>
        </row>
        <row r="2835">
          <cell r="A2835" t="str">
            <v>Union sanitaria  PVC 3"</v>
          </cell>
        </row>
        <row r="2836">
          <cell r="A2836" t="str">
            <v>Union sanitaria PVC 4"</v>
          </cell>
        </row>
        <row r="2837">
          <cell r="A2837" t="str">
            <v>Union sanitaria PVC 6"</v>
          </cell>
        </row>
        <row r="2838">
          <cell r="A2838" t="str">
            <v>Union tipo socket para gas 1/2"</v>
          </cell>
        </row>
        <row r="2839">
          <cell r="A2839" t="str">
            <v>Union universal  10" R1-R1</v>
          </cell>
        </row>
        <row r="2840">
          <cell r="A2840" t="str">
            <v>Union universal  10" R1-R2</v>
          </cell>
        </row>
        <row r="2841">
          <cell r="A2841" t="str">
            <v>Union universal  12" R1-R1</v>
          </cell>
        </row>
        <row r="2842">
          <cell r="A2842" t="str">
            <v>Union universal  12" R1-R2</v>
          </cell>
        </row>
        <row r="2843">
          <cell r="A2843" t="str">
            <v>Union universal  6" R1-R1</v>
          </cell>
        </row>
        <row r="2844">
          <cell r="A2844" t="str">
            <v>Union universal  6" R1-R2</v>
          </cell>
        </row>
        <row r="2845">
          <cell r="A2845" t="str">
            <v>Union universal  8" R1-R1</v>
          </cell>
        </row>
        <row r="2846">
          <cell r="A2846" t="str">
            <v>Union universal  8" R1-R2</v>
          </cell>
        </row>
        <row r="2847">
          <cell r="A2847" t="str">
            <v>Union universal  rango 2"</v>
          </cell>
        </row>
        <row r="2848">
          <cell r="A2848" t="str">
            <v>Union universal  rango 3"</v>
          </cell>
        </row>
        <row r="2849">
          <cell r="A2849" t="str">
            <v>Union universal  rango 4"</v>
          </cell>
        </row>
        <row r="2850">
          <cell r="A2850" t="str">
            <v>Uniones de protección p/cable</v>
          </cell>
        </row>
        <row r="2851">
          <cell r="A2851" t="str">
            <v>Universal galvanizada 1"</v>
          </cell>
        </row>
        <row r="2852">
          <cell r="A2852" t="str">
            <v>Universal galvanizada 1/2"</v>
          </cell>
        </row>
        <row r="2853">
          <cell r="A2853" t="str">
            <v>Universal galvanizada 3/4"</v>
          </cell>
        </row>
        <row r="2854">
          <cell r="A2854" t="str">
            <v>Universal presión  PVC 1 1/2"</v>
          </cell>
        </row>
        <row r="2855">
          <cell r="A2855" t="str">
            <v>Universal presión  PVC 1 1/4"</v>
          </cell>
        </row>
        <row r="2856">
          <cell r="A2856" t="str">
            <v>Universal presión  PVC 1"</v>
          </cell>
        </row>
        <row r="2857">
          <cell r="A2857" t="str">
            <v>Universal presión  PVC 1/2"</v>
          </cell>
        </row>
        <row r="2858">
          <cell r="A2858" t="str">
            <v>Universal presión  PVC 2 1/2"</v>
          </cell>
        </row>
        <row r="2859">
          <cell r="A2859" t="str">
            <v>Universal presión  PVC 2"</v>
          </cell>
        </row>
        <row r="2860">
          <cell r="A2860" t="str">
            <v>Universal presión  PVC 3"</v>
          </cell>
        </row>
        <row r="2861">
          <cell r="A2861" t="str">
            <v>Universal presión  PVC 3/4"</v>
          </cell>
        </row>
        <row r="2862">
          <cell r="A2862" t="str">
            <v>Universal presión  PVC 4"</v>
          </cell>
        </row>
        <row r="2863">
          <cell r="A2863" t="str">
            <v>Valde negro plastico</v>
          </cell>
        </row>
        <row r="2864">
          <cell r="A2864" t="str">
            <v>valv. comp. vast. asc. (comp. elast.) e. brida 10`</v>
          </cell>
        </row>
        <row r="2865">
          <cell r="A2865" t="str">
            <v>valv. comp. vast. asc. (comp. elast.) e. brida 12`</v>
          </cell>
        </row>
        <row r="2866">
          <cell r="A2866" t="str">
            <v>valv. comp. vast. asc. (comp. elast.) e. brida 3``</v>
          </cell>
        </row>
        <row r="2867">
          <cell r="A2867" t="str">
            <v>valv. comp. vast. asc. (comp. elast.) e. brida 4``</v>
          </cell>
        </row>
        <row r="2868">
          <cell r="A2868" t="str">
            <v>valv. comp. vast. asc. (comp. elast.) e. brida 6``</v>
          </cell>
        </row>
        <row r="2869">
          <cell r="A2869" t="str">
            <v>valv. comp. vast. asc. (comp. elast.) e. brida 8``</v>
          </cell>
        </row>
        <row r="2870">
          <cell r="A2870" t="str">
            <v>valv. comp. vast. asc. (s. bronce) e. brida 10``</v>
          </cell>
        </row>
        <row r="2871">
          <cell r="A2871" t="str">
            <v>valv. comp. vast. asc. (s. bronce) e. brida 12``</v>
          </cell>
        </row>
        <row r="2872">
          <cell r="A2872" t="str">
            <v>valv. comp. vast. asc. (s. bronce) e. brida 3``</v>
          </cell>
        </row>
        <row r="2873">
          <cell r="A2873" t="str">
            <v>valv. comp. vast. asc. (s. bronce) e. brida 4``</v>
          </cell>
        </row>
        <row r="2874">
          <cell r="A2874" t="str">
            <v>valv. comp. vast. asc. (s. bronce) e. brida 6``</v>
          </cell>
        </row>
        <row r="2875">
          <cell r="A2875" t="str">
            <v>valv. comp. vast. asc. (s. bronce) e. brida 8``</v>
          </cell>
        </row>
        <row r="2876">
          <cell r="A2876" t="str">
            <v>valv. comp. vast. n.a (comp. elast.) e. brida 10``</v>
          </cell>
        </row>
        <row r="2877">
          <cell r="A2877" t="str">
            <v>valv. comp. vast. n.a (comp. elast.) e. brida 12``</v>
          </cell>
        </row>
        <row r="2878">
          <cell r="A2878" t="str">
            <v>valv. comp. vast. n.a (comp. elast.) e. brida 2"</v>
          </cell>
        </row>
        <row r="2879">
          <cell r="A2879" t="str">
            <v>valv. comp. vast. n.a (comp. elast.) e. brida 3``</v>
          </cell>
        </row>
        <row r="2880">
          <cell r="A2880" t="str">
            <v>valv. comp. vast. n.a (comp. elast.) e. brida 4``</v>
          </cell>
        </row>
        <row r="2881">
          <cell r="A2881" t="str">
            <v>valv. comp. vast. n.a (comp. elast.) e. brida 6``</v>
          </cell>
        </row>
        <row r="2882">
          <cell r="A2882" t="str">
            <v>valv. comp. vast. n.a (comp. elast.) e. brida 8``</v>
          </cell>
        </row>
        <row r="2883">
          <cell r="A2883" t="str">
            <v>valv. comp. vast. n.a (comp. elast.) e. liso o j.h 10"</v>
          </cell>
        </row>
        <row r="2884">
          <cell r="A2884" t="str">
            <v>valv. comp. vast. n.a (comp. elast.) e. liso o j.h 12"</v>
          </cell>
        </row>
        <row r="2885">
          <cell r="A2885" t="str">
            <v>valv. comp. vast. n.a (comp. elast.) e. liso o j.h 2"</v>
          </cell>
        </row>
        <row r="2886">
          <cell r="A2886" t="str">
            <v>valv. comp. vast. n.a (comp. elast.) e. liso o j.h 3"</v>
          </cell>
        </row>
        <row r="2887">
          <cell r="A2887" t="str">
            <v>valv. comp. vast. n.a (comp. elast.) e. liso o j.h 4"</v>
          </cell>
        </row>
        <row r="2888">
          <cell r="A2888" t="str">
            <v>valv. comp. vast. n.a (comp. elast.) e. liso o j.h 6"</v>
          </cell>
        </row>
        <row r="2889">
          <cell r="A2889" t="str">
            <v>valv. comp. vast. n.a (comp. elast.) e. liso o j.h 8"</v>
          </cell>
        </row>
        <row r="2890">
          <cell r="A2890" t="str">
            <v>valv. comp. vast. n.a (s. bronce) e. brida 10``</v>
          </cell>
        </row>
        <row r="2891">
          <cell r="A2891" t="str">
            <v>valv. comp. vast. n.a (s. bronce) e. brida 12``</v>
          </cell>
        </row>
        <row r="2892">
          <cell r="A2892" t="str">
            <v>valv. comp. vast. n.a (s. bronce) e. brida 14``</v>
          </cell>
        </row>
        <row r="2893">
          <cell r="A2893" t="str">
            <v>valv. comp. vast. n.a (s. bronce) e. brida 16``</v>
          </cell>
        </row>
        <row r="2894">
          <cell r="A2894" t="str">
            <v>valv. comp. vast. n.a (s. bronce) e. brida 18``</v>
          </cell>
        </row>
        <row r="2895">
          <cell r="A2895" t="str">
            <v>valv. comp. vast. n.a (s. bronce) e. brida 2``</v>
          </cell>
        </row>
        <row r="2896">
          <cell r="A2896" t="str">
            <v>valv. comp. vast. n.a (s. bronce) e. brida 20``</v>
          </cell>
        </row>
        <row r="2897">
          <cell r="A2897" t="str">
            <v>valv. comp. vast. n.a (s. bronce) e. brida 24``</v>
          </cell>
        </row>
        <row r="2898">
          <cell r="A2898" t="str">
            <v>valv. comp. vast. n.a (s. bronce) e. brida 3``</v>
          </cell>
        </row>
        <row r="2899">
          <cell r="A2899" t="str">
            <v>valv. comp. vast. n.a (s. bronce) e. brida 4``</v>
          </cell>
        </row>
        <row r="2900">
          <cell r="A2900" t="str">
            <v>valv. comp. vast. n.a (s. bronce) e. brida 6``</v>
          </cell>
        </row>
        <row r="2901">
          <cell r="A2901" t="str">
            <v>valv. comp. vast. n.a (s. bronce) e. brida 8"</v>
          </cell>
        </row>
        <row r="2902">
          <cell r="A2902" t="str">
            <v>valv. comp. vast. n.a (s. bronce) e. hex. rosca 3"</v>
          </cell>
        </row>
        <row r="2903">
          <cell r="A2903" t="str">
            <v>valv. comp. vast. n.a (s. bronce) e. liso  j.h  3"</v>
          </cell>
        </row>
        <row r="2904">
          <cell r="A2904" t="str">
            <v>valv. comp. vast. n.a (s. bronce) e. liso o j.h 10</v>
          </cell>
        </row>
        <row r="2905">
          <cell r="A2905" t="str">
            <v>valv. comp. vast. n.a (s. bronce) e. liso o j.h 12</v>
          </cell>
        </row>
        <row r="2906">
          <cell r="A2906" t="str">
            <v>valv. comp. vast. n.a (s. bronce) e. liso o j.h 14</v>
          </cell>
        </row>
        <row r="2907">
          <cell r="A2907" t="str">
            <v>valv. comp. vast. n.a (s. bronce) e. liso o j.h 16</v>
          </cell>
        </row>
        <row r="2908">
          <cell r="A2908" t="str">
            <v>valv. comp. vast. n.a (s. bronce) e. liso o j.h 18</v>
          </cell>
        </row>
        <row r="2909">
          <cell r="A2909" t="str">
            <v>valv. comp. vast. n.a (s. bronce) e. liso o j.h 2`</v>
          </cell>
        </row>
        <row r="2910">
          <cell r="A2910" t="str">
            <v>valv. comp. vast. n.a (s. bronce) e. liso o j.h 20</v>
          </cell>
        </row>
        <row r="2911">
          <cell r="A2911" t="str">
            <v>valv. comp. vast. n.a (s. bronce) e. liso o j.h 24</v>
          </cell>
        </row>
        <row r="2912">
          <cell r="A2912" t="str">
            <v>valv. comp. vast. n.a (s. bronce) e. liso o j.h 4`</v>
          </cell>
        </row>
        <row r="2913">
          <cell r="A2913" t="str">
            <v>valv. comp. vast. n.a (s. bronce) e. liso o j.h 6`</v>
          </cell>
        </row>
        <row r="2914">
          <cell r="A2914" t="str">
            <v>valv. comp. vast. n.a (s. bronce) e. liso o j.h 8"</v>
          </cell>
        </row>
        <row r="2915">
          <cell r="A2915" t="str">
            <v>valv. comp. vast. n.a (s. elastico) e. hex. rosca</v>
          </cell>
        </row>
        <row r="2916">
          <cell r="A2916" t="str">
            <v>valv. de cheque operacion h. y/o ver. e. brida 10`</v>
          </cell>
        </row>
        <row r="2917">
          <cell r="A2917" t="str">
            <v>valv. de cheque operacion h. y/o ver. e. brida 12`</v>
          </cell>
        </row>
        <row r="2918">
          <cell r="A2918" t="str">
            <v>valv. de cheque operacion h. y/o ver. e. brida 16`</v>
          </cell>
        </row>
        <row r="2919">
          <cell r="A2919" t="str">
            <v>valv. de cheque operacion h. y/o ver. e. brida 2``</v>
          </cell>
        </row>
        <row r="2920">
          <cell r="A2920" t="str">
            <v>valv. de cheque operacion h. y/o ver. e. brida 20`</v>
          </cell>
        </row>
        <row r="2921">
          <cell r="A2921" t="str">
            <v>valv. de cheque operacion h. y/o ver. e. brida 24`</v>
          </cell>
        </row>
        <row r="2922">
          <cell r="A2922" t="str">
            <v>valv. de cheque operacion h. y/o ver. e. brida 3``</v>
          </cell>
        </row>
        <row r="2923">
          <cell r="A2923" t="str">
            <v>valv. de cheque operacion h. y/o ver. e. brida 4``</v>
          </cell>
        </row>
        <row r="2924">
          <cell r="A2924" t="str">
            <v>valv. de cheque operacion h. y/o ver. e. brida 6``</v>
          </cell>
        </row>
        <row r="2925">
          <cell r="A2925" t="str">
            <v>valv. de cheque operacion h. y/o ver. e. brida 8``</v>
          </cell>
        </row>
        <row r="2926">
          <cell r="A2926" t="str">
            <v>valv. ventosa (cam. doble) acc. multiple 1/2`` ros</v>
          </cell>
        </row>
        <row r="2927">
          <cell r="A2927" t="str">
            <v>valv. ventosa (cam. doble) acc. multiple 1`` rosca</v>
          </cell>
        </row>
        <row r="2928">
          <cell r="A2928" t="str">
            <v>valv. ventosa (cam. doble) acc. multiple 2`` brida</v>
          </cell>
        </row>
        <row r="2929">
          <cell r="A2929" t="str">
            <v>valv. ventosa (cam. doble) acc. multiple 3/4`` ros</v>
          </cell>
        </row>
        <row r="2930">
          <cell r="A2930" t="str">
            <v>valv. ventosa (cam. doble) acc. multiple 3`` brida</v>
          </cell>
        </row>
        <row r="2931">
          <cell r="A2931" t="str">
            <v>valv. ventosa (cam. doble) acc. multiple 4`` brida</v>
          </cell>
        </row>
        <row r="2932">
          <cell r="A2932" t="str">
            <v>valv. ventosa (cam. doble) acc. multiple 6`` brida</v>
          </cell>
        </row>
        <row r="2933">
          <cell r="A2933" t="str">
            <v>valv. ventosa (cam. doble) acc. multiple 8`` brida</v>
          </cell>
        </row>
        <row r="2934">
          <cell r="A2934" t="str">
            <v>valv. ventosa (cam. Senc.) doble acc. 1 1/2`` rosc</v>
          </cell>
        </row>
        <row r="2935">
          <cell r="A2935" t="str">
            <v>valv. ventosa (cam. Senc.) doble acc. 1/2`` rosca</v>
          </cell>
        </row>
        <row r="2936">
          <cell r="A2936" t="str">
            <v>valv. ventosa (cam. Senc.) doble acc. 1`` rosca</v>
          </cell>
        </row>
        <row r="2937">
          <cell r="A2937" t="str">
            <v>valv. ventosa (cam. Senc.) doble acc. 2`` brida</v>
          </cell>
        </row>
        <row r="2938">
          <cell r="A2938" t="str">
            <v>valv. ventosa (cam. Senc.) doble acc. 3/4`` rosca</v>
          </cell>
        </row>
        <row r="2939">
          <cell r="A2939" t="str">
            <v>Valvula alivio hf 2 pulg.</v>
          </cell>
        </row>
        <row r="2940">
          <cell r="A2940" t="str">
            <v>Valvula Beta de compuerta elástica E.L. 10" _ Con dado.</v>
          </cell>
        </row>
        <row r="2941">
          <cell r="A2941" t="str">
            <v>Valvula Beta de compuerta elástica E.L. 12" _ Con dado.</v>
          </cell>
        </row>
        <row r="2942">
          <cell r="A2942" t="str">
            <v>Valvula Beta de compuerta elástica E.L. 2" _ Con dado.</v>
          </cell>
        </row>
        <row r="2943">
          <cell r="A2943" t="str">
            <v>Valvula Beta de compuerta elástica E.L. 3" _ Con dado.</v>
          </cell>
        </row>
        <row r="2944">
          <cell r="A2944" t="str">
            <v>Valvula Beta de compuerta elástica E.L. 4" _ Con dado.</v>
          </cell>
        </row>
        <row r="2945">
          <cell r="A2945" t="str">
            <v>Valvula Beta de compuerta elástica E.L. 6" _ Con dado.</v>
          </cell>
        </row>
        <row r="2946">
          <cell r="A2946" t="str">
            <v>Valvula Beta de compuerta elástica E.L. 8" _ Con dado.</v>
          </cell>
        </row>
        <row r="2947">
          <cell r="A2947" t="str">
            <v>Valvula bola 1 1/2"</v>
          </cell>
        </row>
        <row r="2948">
          <cell r="A2948" t="str">
            <v>Valvula bola 1"</v>
          </cell>
        </row>
        <row r="2949">
          <cell r="A2949" t="str">
            <v>Valvula bola 2"</v>
          </cell>
        </row>
        <row r="2950">
          <cell r="A2950" t="str">
            <v>Valvula bola 3"</v>
          </cell>
        </row>
        <row r="2951">
          <cell r="A2951" t="str">
            <v>Valvula bola 3/4"</v>
          </cell>
        </row>
        <row r="2952">
          <cell r="A2952" t="str">
            <v>Valvula cheque 2`` cuerpo bronce</v>
          </cell>
        </row>
        <row r="2953">
          <cell r="A2953" t="str">
            <v>Valvula comp. elástica Ø 2``</v>
          </cell>
        </row>
        <row r="2954">
          <cell r="A2954" t="str">
            <v>Valvula comp. elástica Ø 3``</v>
          </cell>
        </row>
        <row r="2955">
          <cell r="A2955" t="str">
            <v>Valvula compuerta a.f 2.5 "</v>
          </cell>
        </row>
        <row r="2956">
          <cell r="A2956" t="str">
            <v>Valvula compuerta rectangular de lavado 8"</v>
          </cell>
        </row>
        <row r="2957">
          <cell r="A2957" t="str">
            <v>Valvula compuerta sello bronce ext liso o jh hf 2</v>
          </cell>
        </row>
        <row r="2958">
          <cell r="A2958" t="str">
            <v>Valvula compuerta sello bronce ext liso o jh hf 3</v>
          </cell>
        </row>
        <row r="2959">
          <cell r="A2959" t="str">
            <v>Valvula compuerta sello bronce ext liso o jh hf 4p</v>
          </cell>
        </row>
        <row r="2960">
          <cell r="A2960" t="str">
            <v>Valvula de bola para medidor</v>
          </cell>
        </row>
        <row r="2961">
          <cell r="A2961" t="str">
            <v>VALVULA DE BOLA PARA PURGA 1"</v>
          </cell>
        </row>
        <row r="2962">
          <cell r="A2962" t="str">
            <v>Valvula de bola para purga 3"</v>
          </cell>
        </row>
        <row r="2963">
          <cell r="A2963" t="str">
            <v>VALVULA DE BOLA PASO STANDAR 4"</v>
          </cell>
        </row>
        <row r="2964">
          <cell r="A2964" t="str">
            <v>Valvula de coladera Ø= 1"</v>
          </cell>
        </row>
        <row r="2965">
          <cell r="A2965" t="str">
            <v>Valvula de coladera Ø= 1/2"</v>
          </cell>
        </row>
        <row r="2966">
          <cell r="A2966" t="str">
            <v>Valvula de coladera Ø= 2 1/2"</v>
          </cell>
        </row>
        <row r="2967">
          <cell r="A2967" t="str">
            <v>Valvula de coladera Ø= 2"</v>
          </cell>
        </row>
        <row r="2968">
          <cell r="A2968" t="str">
            <v>Valvula de coladera Ø= 3"</v>
          </cell>
        </row>
        <row r="2969">
          <cell r="A2969" t="str">
            <v>Valvula de coladera Ø= 4"</v>
          </cell>
        </row>
        <row r="2970">
          <cell r="A2970" t="str">
            <v>VALVULA DE COMPUERTA VASTAGO NO ASCENDENTE 14"</v>
          </cell>
        </row>
        <row r="2971">
          <cell r="A2971" t="str">
            <v>Valvula de corte  1 1/2"</v>
          </cell>
        </row>
        <row r="2972">
          <cell r="A2972" t="str">
            <v>Valvula de corte  1 1/4"</v>
          </cell>
        </row>
        <row r="2973">
          <cell r="A2973" t="str">
            <v>Valvula de corte 1"</v>
          </cell>
        </row>
        <row r="2974">
          <cell r="A2974" t="str">
            <v>Valvula de corte 1/2"</v>
          </cell>
        </row>
        <row r="2975">
          <cell r="A2975" t="str">
            <v>Valvula de corte 2 1/2"</v>
          </cell>
        </row>
        <row r="2976">
          <cell r="A2976" t="str">
            <v>Valvula de corte 2"</v>
          </cell>
        </row>
        <row r="2977">
          <cell r="A2977" t="str">
            <v>Valvula de corte 3"</v>
          </cell>
        </row>
        <row r="2978">
          <cell r="A2978" t="str">
            <v>Valvula de corte 4"</v>
          </cell>
        </row>
        <row r="2979">
          <cell r="A2979" t="str">
            <v>Valvula de globo 1/2"</v>
          </cell>
        </row>
        <row r="2980">
          <cell r="A2980" t="str">
            <v>Valvula de Globo 4"  E.B x E.B</v>
          </cell>
        </row>
        <row r="2981">
          <cell r="A2981" t="str">
            <v>Valvula de Mariposa Ø=10" E.B.</v>
          </cell>
        </row>
        <row r="2982">
          <cell r="A2982" t="str">
            <v>Valvula de Mariposa Ø=2 1/2" bronce</v>
          </cell>
        </row>
        <row r="2983">
          <cell r="A2983" t="str">
            <v>Valvula de Mariposa Ø=2" bronce</v>
          </cell>
        </row>
        <row r="2984">
          <cell r="A2984" t="str">
            <v>Valvula de Mariposa Ø=3" E.B.</v>
          </cell>
        </row>
        <row r="2985">
          <cell r="A2985" t="str">
            <v>Valvula de Mariposa Ø=3" en HF</v>
          </cell>
        </row>
        <row r="2986">
          <cell r="A2986" t="str">
            <v>Valvula de Mariposa Ø=4" E.B.</v>
          </cell>
        </row>
        <row r="2987">
          <cell r="A2987" t="str">
            <v>Valvula de Mariposa Ø=6" E.B.</v>
          </cell>
        </row>
        <row r="2988">
          <cell r="A2988" t="str">
            <v>Valvula de mariposa Ø=8" E.B.</v>
          </cell>
        </row>
        <row r="2989">
          <cell r="A2989" t="str">
            <v>Valvula de Pie bronce integral Ø=3"</v>
          </cell>
        </row>
        <row r="2990">
          <cell r="A2990" t="str">
            <v>Valvula de Pie canastilla bronce Ø=4"</v>
          </cell>
        </row>
        <row r="2991">
          <cell r="A2991" t="str">
            <v>Valvula de pie en bronce  Ø=1 1/4"</v>
          </cell>
        </row>
        <row r="2992">
          <cell r="A2992" t="str">
            <v>Valvula de Pie Ø=2" bronce integral</v>
          </cell>
        </row>
        <row r="2993">
          <cell r="A2993" t="str">
            <v>Valvula de Pie Ø=2" en bronce</v>
          </cell>
        </row>
        <row r="2994">
          <cell r="A2994" t="str">
            <v>Valvula de pie presion  PVC 1 1/4"</v>
          </cell>
        </row>
        <row r="2995">
          <cell r="A2995" t="str">
            <v>Valvula de Plato Ø=8" con vastago de 1.80 m</v>
          </cell>
        </row>
        <row r="2996">
          <cell r="A2996" t="str">
            <v>Valvula de purga 1 1/2"</v>
          </cell>
        </row>
        <row r="2997">
          <cell r="A2997" t="str">
            <v>Valvula de Purga 2"</v>
          </cell>
        </row>
        <row r="2998">
          <cell r="A2998" t="str">
            <v>Valvula de Purga de 3"</v>
          </cell>
        </row>
        <row r="2999">
          <cell r="A2999" t="str">
            <v>VALVULA DE PURGA H.F. 2``</v>
          </cell>
        </row>
        <row r="3000">
          <cell r="A3000" t="str">
            <v>Valvula de retencion (cheque) Ø=10". E.B en HF</v>
          </cell>
        </row>
        <row r="3001">
          <cell r="A3001" t="str">
            <v>Valvula de retencion (cheque) Ø=2". E.B en HF</v>
          </cell>
        </row>
        <row r="3002">
          <cell r="A3002" t="str">
            <v>Valvula de retencion (cheque) Ø=3". E.B en HF</v>
          </cell>
        </row>
        <row r="3003">
          <cell r="A3003" t="str">
            <v>Valvula de retencion (cheque) Ø=4". E.B en HF</v>
          </cell>
        </row>
        <row r="3004">
          <cell r="A3004" t="str">
            <v>Valvula de retencion (cheque) Ø=6". E.B en HF</v>
          </cell>
        </row>
        <row r="3005">
          <cell r="A3005" t="str">
            <v>Valvula de retencion (cheque) Ø=8". E.B en HF</v>
          </cell>
        </row>
        <row r="3006">
          <cell r="A3006" t="str">
            <v>Valvula de ventosa 8" H.F. camara doble accion mu.</v>
          </cell>
        </row>
        <row r="3007">
          <cell r="A3007" t="str">
            <v>Valvula doble comp.sello bronce BXB 18"</v>
          </cell>
        </row>
        <row r="3008">
          <cell r="A3008" t="str">
            <v>Valvula flotadora piloteada Ø=2".</v>
          </cell>
        </row>
        <row r="3009">
          <cell r="A3009" t="str">
            <v>Valvula mariposa en A.I. Ø= 22"</v>
          </cell>
        </row>
        <row r="3010">
          <cell r="A3010" t="str">
            <v>Valvula purga 6 pulg hf</v>
          </cell>
        </row>
        <row r="3011">
          <cell r="A3011" t="str">
            <v>Valvula Reductora de presion HF Ø=2"</v>
          </cell>
        </row>
        <row r="3012">
          <cell r="A3012" t="str">
            <v>Valvula Reductora de presion HF Ø=3"</v>
          </cell>
        </row>
        <row r="3013">
          <cell r="A3013" t="str">
            <v>Valvula ventosa 1/2`` cam. doble accion</v>
          </cell>
        </row>
        <row r="3014">
          <cell r="A3014" t="str">
            <v>VALVULA VENTOSA 2" EB C.S.D.A</v>
          </cell>
        </row>
        <row r="3015">
          <cell r="A3015" t="str">
            <v>VALVULA VENTOSA 2" ER C.S.D.A</v>
          </cell>
        </row>
        <row r="3016">
          <cell r="A3016" t="str">
            <v>Valvula ventosa 6 " (Camara doble accion mult)</v>
          </cell>
        </row>
        <row r="3017">
          <cell r="A3017" t="str">
            <v>Valvula ventosa de 1 1/2 PVC accion doble</v>
          </cell>
        </row>
        <row r="3018">
          <cell r="A3018" t="str">
            <v>Valvula ventosa de 1 1/2" PVC  acción doble</v>
          </cell>
        </row>
        <row r="3019">
          <cell r="A3019" t="str">
            <v>Valvula ventosa de 1" PVC cám. sencilla acc. doble</v>
          </cell>
        </row>
        <row r="3020">
          <cell r="A3020" t="str">
            <v>Valvula ventosa de 1/2`` (camara sencilla)</v>
          </cell>
        </row>
        <row r="3021">
          <cell r="A3021" t="str">
            <v>Valvula ventosa PVC 2" C.S.D.A</v>
          </cell>
        </row>
        <row r="3022">
          <cell r="A3022" t="str">
            <v>Vara de clavo 3M -1</v>
          </cell>
        </row>
        <row r="3023">
          <cell r="A3023" t="str">
            <v>Varilla de anclaje de 5/8`` x 1.5 mts.</v>
          </cell>
        </row>
        <row r="3024">
          <cell r="A3024" t="str">
            <v>Varilla de anclaje de 5/8`` x 1.8 mts.</v>
          </cell>
        </row>
        <row r="3025">
          <cell r="A3025" t="str">
            <v>Varilla de cobre de 5/8" x 2.44 mts. 99% Cu</v>
          </cell>
        </row>
        <row r="3026">
          <cell r="A3026" t="str">
            <v>Varilla de Cobre de 5/8`` x 1.8 mts.</v>
          </cell>
        </row>
        <row r="3027">
          <cell r="A3027" t="str">
            <v>Varilla de cobre de 5/8`` x 2.4 mts.</v>
          </cell>
        </row>
        <row r="3028">
          <cell r="A3028" t="str">
            <v>Varilla de cobre puesta a tierra 5/8" x 2.4 mts.</v>
          </cell>
        </row>
        <row r="3029">
          <cell r="A3029" t="str">
            <v>Varilla Roscada de anclaje de 1`` Acero SAE1045</v>
          </cell>
        </row>
        <row r="3030">
          <cell r="A3030" t="str">
            <v>Varilla Roscada de anclaje de 3`` Acero SAE1045</v>
          </cell>
        </row>
        <row r="3031">
          <cell r="A3031" t="str">
            <v>Vasero blanco</v>
          </cell>
        </row>
        <row r="3032">
          <cell r="A3032" t="str">
            <v>Vastago en acero inoxidable de 1.0 m hasta 5.50 m</v>
          </cell>
        </row>
        <row r="3033">
          <cell r="A3033" t="str">
            <v>Vastago no ascendente</v>
          </cell>
        </row>
        <row r="3034">
          <cell r="A3034" t="str">
            <v>Vastago para válvula  de 10 a 14", en acero</v>
          </cell>
        </row>
        <row r="3035">
          <cell r="A3035" t="str">
            <v>Vastago para válvula  de 16" en adelante, en acero</v>
          </cell>
        </row>
        <row r="3036">
          <cell r="A3036" t="str">
            <v>Vastago para válvula  de 2 a 4", en acero</v>
          </cell>
        </row>
        <row r="3037">
          <cell r="A3037" t="str">
            <v>Vastago para válvula  de 6 a 8", en acero</v>
          </cell>
        </row>
        <row r="3038">
          <cell r="A3038" t="str">
            <v>Vastago para válvula 10"</v>
          </cell>
        </row>
        <row r="3039">
          <cell r="A3039" t="str">
            <v>Ventana aluminio fija</v>
          </cell>
        </row>
        <row r="3040">
          <cell r="A3040" t="str">
            <v>Ventana corrediza aluminio</v>
          </cell>
        </row>
        <row r="3041">
          <cell r="A3041" t="str">
            <v>Ventana proyectante  1.2 x 1.6</v>
          </cell>
        </row>
        <row r="3042">
          <cell r="A3042" t="str">
            <v>Ventana proyectante  1.5 x 2.0</v>
          </cell>
        </row>
        <row r="3043">
          <cell r="A3043" t="str">
            <v>VENTANERIA PVC ANDINA</v>
          </cell>
        </row>
        <row r="3044">
          <cell r="A3044" t="str">
            <v>VENTANERIA PVC ECONOMICA</v>
          </cell>
        </row>
        <row r="3045">
          <cell r="A3045" t="str">
            <v>VENTANERIA PVC EUROPA</v>
          </cell>
        </row>
        <row r="3046">
          <cell r="A3046" t="str">
            <v>VENTANERIA PVC PROYECTANTE</v>
          </cell>
        </row>
        <row r="3047">
          <cell r="A3047" t="str">
            <v>VENTANERIA PVC SERIE 2000</v>
          </cell>
        </row>
        <row r="3048">
          <cell r="A3048" t="str">
            <v>Vertedero rectangular B=0,25 H=0,20 inox con marco</v>
          </cell>
        </row>
        <row r="3049">
          <cell r="A3049" t="str">
            <v>Vertedero rectangular B=0,50 H=0,20 inox con marco</v>
          </cell>
        </row>
        <row r="3050">
          <cell r="A3050" t="str">
            <v>Vidrio bronce 4 mm</v>
          </cell>
        </row>
        <row r="3051">
          <cell r="A3051" t="str">
            <v>Vidrio bronce 5 mm</v>
          </cell>
        </row>
        <row r="3052">
          <cell r="A3052" t="str">
            <v>Vidrio bronce 6 mm</v>
          </cell>
        </row>
        <row r="3053">
          <cell r="A3053" t="str">
            <v>Vidrio bronce gris 10 mm</v>
          </cell>
        </row>
        <row r="3054">
          <cell r="A3054" t="str">
            <v>VIDRIO CRIS CLARO 10 mm</v>
          </cell>
        </row>
        <row r="3055">
          <cell r="A3055" t="str">
            <v>VIDRIO ESMERILADO 3 mm</v>
          </cell>
        </row>
        <row r="3056">
          <cell r="A3056" t="str">
            <v>Vidrio incoloro  3 mm</v>
          </cell>
        </row>
        <row r="3057">
          <cell r="A3057" t="str">
            <v>Vidrio incoloro  6  mm</v>
          </cell>
        </row>
        <row r="3058">
          <cell r="A3058" t="str">
            <v>Vidrio incoloro 4 mm</v>
          </cell>
        </row>
        <row r="3059">
          <cell r="A3059" t="str">
            <v>Vidrio incoloro 5 mm</v>
          </cell>
        </row>
        <row r="3060">
          <cell r="A3060" t="str">
            <v>Vidrio Incoloro Templado 10 mm</v>
          </cell>
        </row>
        <row r="3061">
          <cell r="A3061" t="str">
            <v>Vidrio reflectivo verde 5 mm</v>
          </cell>
        </row>
        <row r="3062">
          <cell r="A3062" t="str">
            <v>Vidrio templado 5 mm</v>
          </cell>
        </row>
        <row r="3063">
          <cell r="A3063" t="str">
            <v>Vidrio templado 6 mm</v>
          </cell>
        </row>
        <row r="3064">
          <cell r="A3064" t="str">
            <v>Vidrio templado reflectivo 6 mm</v>
          </cell>
        </row>
        <row r="3065">
          <cell r="A3065" t="str">
            <v>Viga IPE 270</v>
          </cell>
        </row>
        <row r="3066">
          <cell r="A3066" t="str">
            <v>Viga IPE 450</v>
          </cell>
        </row>
        <row r="3067">
          <cell r="A3067" t="str">
            <v>Viga IPE A-36 120 x 6 m</v>
          </cell>
        </row>
        <row r="3068">
          <cell r="A3068" t="str">
            <v>Viga o Riel H WF 10" x 33" Lb/Pie 6,0 m</v>
          </cell>
        </row>
        <row r="3069">
          <cell r="A3069" t="str">
            <v>Viga ordinario 0.2 X 0.1 X 4 M</v>
          </cell>
        </row>
        <row r="3070">
          <cell r="A3070" t="str">
            <v>Viga UPN 100</v>
          </cell>
        </row>
        <row r="3071">
          <cell r="A3071" t="str">
            <v>Viga UPN 120</v>
          </cell>
        </row>
        <row r="3072">
          <cell r="A3072" t="str">
            <v>Viga UPN 180</v>
          </cell>
        </row>
        <row r="3073">
          <cell r="A3073" t="str">
            <v>Viga UPN 200</v>
          </cell>
        </row>
        <row r="3074">
          <cell r="A3074" t="str">
            <v>Viga UPN 260</v>
          </cell>
        </row>
        <row r="3075">
          <cell r="A3075" t="str">
            <v>Viga UPN 320</v>
          </cell>
        </row>
        <row r="3076">
          <cell r="A3076" t="str">
            <v>Vigueta de ferroconcreto</v>
          </cell>
        </row>
        <row r="3077">
          <cell r="A3077" t="str">
            <v>Vigueta I22 5</v>
          </cell>
        </row>
        <row r="3078">
          <cell r="A3078" t="str">
            <v>Vinilo tipo Coraza para exteriores</v>
          </cell>
        </row>
        <row r="3079">
          <cell r="A3079" t="str">
            <v>Vinilo tipo viniltex</v>
          </cell>
        </row>
        <row r="3080">
          <cell r="A3080" t="str">
            <v>Vinisol comercial 2 mm</v>
          </cell>
        </row>
        <row r="3081">
          <cell r="A3081" t="str">
            <v>Vinisol comercial 2 mm</v>
          </cell>
        </row>
        <row r="3082">
          <cell r="A3082" t="str">
            <v>Wall plate ajuste sencillo</v>
          </cell>
        </row>
        <row r="3083">
          <cell r="A3083" t="str">
            <v>Wash Primer A Pintura 1/4 GL</v>
          </cell>
        </row>
        <row r="3084">
          <cell r="A3084" t="str">
            <v>Wash Primer B Catalizador 1/4 GL</v>
          </cell>
        </row>
        <row r="3085">
          <cell r="A3085" t="str">
            <v>XYPEX CONCENT.ADMIX C-200</v>
          </cell>
        </row>
        <row r="3086">
          <cell r="A3086" t="str">
            <v>XYPEX CONCENTRADO- GRIS</v>
          </cell>
        </row>
        <row r="3087">
          <cell r="A3087" t="str">
            <v>XYPEX PATCH AND PLUG</v>
          </cell>
        </row>
        <row r="3088">
          <cell r="A3088" t="str">
            <v>Yee 4" x 4" en A.C. E.B x E.B</v>
          </cell>
        </row>
        <row r="3089">
          <cell r="A3089" t="str">
            <v>Yee 8" x 8" en  A.C. J.H.</v>
          </cell>
        </row>
        <row r="3090">
          <cell r="A3090" t="str">
            <v>Yee Sanitaria PVC 2  "</v>
          </cell>
        </row>
        <row r="3091">
          <cell r="A3091" t="str">
            <v>Yee Sanitaria PVC 3  "</v>
          </cell>
        </row>
        <row r="3092">
          <cell r="A3092" t="str">
            <v>Yee Sanitaria PVC 4  "</v>
          </cell>
        </row>
        <row r="3093">
          <cell r="A3093" t="str">
            <v>Yee Sanitaria PVC 6  "</v>
          </cell>
        </row>
        <row r="3094">
          <cell r="A3094" t="str">
            <v>Yee Sanitaria reducida PVC 3 x 2  "</v>
          </cell>
        </row>
        <row r="3095">
          <cell r="A3095" t="str">
            <v>Yee Sanitaria reducida PVC 4 x 2  "</v>
          </cell>
        </row>
        <row r="3096">
          <cell r="A3096" t="str">
            <v>Yee Sanitaria reducida PVC 4 x 3  "</v>
          </cell>
        </row>
        <row r="3097">
          <cell r="A3097" t="str">
            <v>Yee Sanitaria reducida PVC 6 x 4  "</v>
          </cell>
        </row>
        <row r="3098">
          <cell r="A3098" t="str">
            <v>Yeso corriente</v>
          </cell>
        </row>
        <row r="3099">
          <cell r="A3099" t="str">
            <v>Zócalo 3 x 1/2"</v>
          </cell>
        </row>
        <row r="3100">
          <cell r="A3100" t="str">
            <v>Zocalo de granito o grano de marmol 8 x 33</v>
          </cell>
        </row>
        <row r="3101">
          <cell r="A3101" t="str">
            <v>Zumbador 110 voltios 607</v>
          </cell>
        </row>
        <row r="3102">
          <cell r="A3102" t="str">
            <v>Zuncho c/grapas</v>
          </cell>
        </row>
      </sheetData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 refreshError="1"/>
      <sheetData sheetId="51" refreshError="1"/>
      <sheetData sheetId="52" refreshError="1"/>
      <sheetData sheetId="53" refreshError="1"/>
      <sheetData sheetId="54" refreshError="1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ICHA EBI 1 de 6 "/>
      <sheetName val="FICHA EBI 2 de 6"/>
      <sheetName val="FICHA EBI 3 de 6"/>
      <sheetName val="FICHA EBI 4 de 6"/>
      <sheetName val="FICHA EBI 5 de 6"/>
      <sheetName val="FICHA EBI 6 de 6"/>
      <sheetName val="FICHA EBI 7 DE 7"/>
      <sheetName val="ID-01"/>
      <sheetName val="ID-02"/>
      <sheetName val="ID-03"/>
      <sheetName val="ID-04"/>
      <sheetName val="PE-01-A"/>
      <sheetName val="PE-01-B"/>
      <sheetName val="PE-02"/>
      <sheetName val="PE-03"/>
      <sheetName val="PE-04"/>
      <sheetName val="FS-01"/>
      <sheetName val="FSEG"/>
      <sheetName val="INGRESOS"/>
      <sheetName val="PRESUPUESTO"/>
      <sheetName val="FF-01 "/>
    </sheetNames>
    <sheetDataSet>
      <sheetData sheetId="0">
        <row r="14">
          <cell r="A14" t="str">
            <v>PAVIMENTACIÓN VIAS URBANAS DEL MUNICIPIO DE MANI,  DEPARTAMENTO DE CASANARE.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</sheetNames>
    <sheetDataSet>
      <sheetData sheetId="0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ón General"/>
      <sheetName val="AIU"/>
      <sheetName val="Presup_Cancha"/>
      <sheetName val="1_Preliminares"/>
      <sheetName val="2_Cimentación_Est.Met"/>
      <sheetName val="3_HS"/>
      <sheetName val="Apus_In.Elect"/>
      <sheetName val="Apus_Cubierta"/>
      <sheetName val="Apus_Dotación_Pintura"/>
      <sheetName val="Insumos"/>
      <sheetName val="Equipo_Trans "/>
      <sheetName val="M.Obra"/>
    </sheetNames>
    <sheetDataSet>
      <sheetData sheetId="0"/>
      <sheetData sheetId="1"/>
      <sheetData sheetId="2">
        <row r="13">
          <cell r="J13" t="str">
            <v>M³</v>
          </cell>
        </row>
        <row r="14">
          <cell r="J14" t="str">
            <v>M²</v>
          </cell>
        </row>
        <row r="15">
          <cell r="J15" t="str">
            <v>M</v>
          </cell>
        </row>
        <row r="16">
          <cell r="J16" t="str">
            <v>Kg</v>
          </cell>
        </row>
        <row r="17">
          <cell r="J17" t="str">
            <v>Un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40C379-0337-4ABE-A867-770E7C3DC12E}">
  <dimension ref="B2:BE28"/>
  <sheetViews>
    <sheetView topLeftCell="A20" zoomScale="90" zoomScaleNormal="90" workbookViewId="0">
      <selection activeCell="A12" sqref="A12"/>
    </sheetView>
  </sheetViews>
  <sheetFormatPr baseColWidth="10" defaultRowHeight="15" x14ac:dyDescent="0.25"/>
  <cols>
    <col min="1" max="1" width="3.85546875" customWidth="1"/>
    <col min="2" max="2" width="9.140625" customWidth="1"/>
    <col min="3" max="3" width="10.28515625" customWidth="1"/>
    <col min="4" max="4" width="74.42578125" customWidth="1"/>
    <col min="5" max="5" width="8.7109375" customWidth="1"/>
    <col min="6" max="6" width="8.140625" customWidth="1"/>
    <col min="7" max="7" width="15.85546875" customWidth="1"/>
    <col min="8" max="8" width="26.5703125" customWidth="1"/>
    <col min="11" max="11" width="13.28515625" bestFit="1" customWidth="1"/>
  </cols>
  <sheetData>
    <row r="2" spans="2:57" ht="15.75" customHeight="1" x14ac:dyDescent="0.25">
      <c r="B2" s="329" t="s">
        <v>123</v>
      </c>
      <c r="C2" s="329"/>
      <c r="D2" s="329"/>
      <c r="E2" s="329"/>
      <c r="F2" s="329"/>
      <c r="G2" s="329"/>
      <c r="H2" s="329"/>
    </row>
    <row r="3" spans="2:57" x14ac:dyDescent="0.25">
      <c r="B3" s="329"/>
      <c r="C3" s="329"/>
      <c r="D3" s="329"/>
      <c r="E3" s="329"/>
      <c r="F3" s="329"/>
      <c r="G3" s="329"/>
      <c r="H3" s="329"/>
    </row>
    <row r="4" spans="2:57" x14ac:dyDescent="0.25">
      <c r="B4" s="329"/>
      <c r="C4" s="329"/>
      <c r="D4" s="329"/>
      <c r="E4" s="329"/>
      <c r="F4" s="329"/>
      <c r="G4" s="329"/>
      <c r="H4" s="329"/>
    </row>
    <row r="5" spans="2:57" x14ac:dyDescent="0.25">
      <c r="B5" s="328" t="s">
        <v>13</v>
      </c>
      <c r="C5" s="328"/>
      <c r="D5" s="328"/>
      <c r="E5" s="328"/>
      <c r="F5" s="328"/>
      <c r="G5" s="328"/>
      <c r="H5" s="328"/>
    </row>
    <row r="6" spans="2:57" x14ac:dyDescent="0.25">
      <c r="B6" s="328"/>
      <c r="C6" s="328"/>
      <c r="D6" s="328"/>
      <c r="E6" s="328"/>
      <c r="F6" s="328"/>
      <c r="G6" s="328"/>
      <c r="H6" s="328"/>
    </row>
    <row r="7" spans="2:57" x14ac:dyDescent="0.25">
      <c r="B7" s="327" t="s">
        <v>11</v>
      </c>
      <c r="C7" s="327"/>
      <c r="D7" s="327"/>
      <c r="E7" s="327"/>
      <c r="F7" s="327"/>
      <c r="G7" s="327"/>
      <c r="H7" s="327"/>
    </row>
    <row r="8" spans="2:57" x14ac:dyDescent="0.25">
      <c r="B8" s="142" t="s">
        <v>15</v>
      </c>
      <c r="C8" s="142" t="s">
        <v>14</v>
      </c>
      <c r="D8" s="142" t="s">
        <v>3</v>
      </c>
      <c r="E8" s="143" t="s">
        <v>1</v>
      </c>
      <c r="F8" s="143" t="s">
        <v>121</v>
      </c>
      <c r="G8" s="143" t="s">
        <v>16</v>
      </c>
      <c r="H8" s="143" t="s">
        <v>4</v>
      </c>
    </row>
    <row r="9" spans="2:57" ht="72.75" x14ac:dyDescent="0.25">
      <c r="B9" s="146">
        <v>1.1000000000000001</v>
      </c>
      <c r="C9" s="145" t="s">
        <v>14</v>
      </c>
      <c r="D9" s="288" t="s">
        <v>122</v>
      </c>
      <c r="E9" s="289" t="s">
        <v>51</v>
      </c>
      <c r="F9" s="290">
        <f>643.44</f>
        <v>643.44000000000005</v>
      </c>
      <c r="G9" s="291">
        <f>+'APU 1.1'!I43</f>
        <v>82004.91</v>
      </c>
      <c r="H9" s="291">
        <f>+ROUND((F9*G9),2)</f>
        <v>52765239.289999999</v>
      </c>
    </row>
    <row r="10" spans="2:57" ht="96.75" x14ac:dyDescent="0.25">
      <c r="B10" s="146">
        <v>1.2</v>
      </c>
      <c r="C10" s="145" t="s">
        <v>14</v>
      </c>
      <c r="D10" s="292" t="s">
        <v>197</v>
      </c>
      <c r="E10" s="293" t="s">
        <v>59</v>
      </c>
      <c r="F10" s="294">
        <f>99.5</f>
        <v>99.5</v>
      </c>
      <c r="G10" s="295">
        <f>+'APU 1.2'!I53</f>
        <v>47082.720000000001</v>
      </c>
      <c r="H10" s="291">
        <f t="shared" ref="H10:H11" si="0">+ROUND((F10*G10),2)</f>
        <v>4684730.6399999997</v>
      </c>
    </row>
    <row r="11" spans="2:57" ht="48.75" x14ac:dyDescent="0.25">
      <c r="B11" s="146">
        <v>1.3</v>
      </c>
      <c r="C11" s="145" t="s">
        <v>14</v>
      </c>
      <c r="D11" s="292" t="s">
        <v>204</v>
      </c>
      <c r="E11" s="293" t="s">
        <v>1</v>
      </c>
      <c r="F11" s="296">
        <v>1</v>
      </c>
      <c r="G11" s="297">
        <f>+'APU 1.3'!I55</f>
        <v>1856753.48</v>
      </c>
      <c r="H11" s="291">
        <f t="shared" si="0"/>
        <v>1856753.48</v>
      </c>
    </row>
    <row r="12" spans="2:57" x14ac:dyDescent="0.25">
      <c r="B12" s="330" t="s">
        <v>12</v>
      </c>
      <c r="C12" s="330"/>
      <c r="D12" s="330"/>
      <c r="E12" s="330"/>
      <c r="F12" s="330"/>
      <c r="G12" s="330"/>
      <c r="H12" s="330"/>
    </row>
    <row r="13" spans="2:57" ht="119.25" customHeight="1" x14ac:dyDescent="0.25">
      <c r="B13" s="308">
        <v>2.1</v>
      </c>
      <c r="C13" s="308" t="s">
        <v>14</v>
      </c>
      <c r="D13" s="310" t="s">
        <v>205</v>
      </c>
      <c r="E13" s="302" t="s">
        <v>53</v>
      </c>
      <c r="F13" s="304">
        <v>1</v>
      </c>
      <c r="G13" s="305">
        <f>'APU 2,1'!I59</f>
        <v>26052524.899999999</v>
      </c>
      <c r="H13" s="305">
        <f>ROUND(F13*G13,2)</f>
        <v>26052524.899999999</v>
      </c>
    </row>
    <row r="14" spans="2:57" ht="168.75" x14ac:dyDescent="0.25">
      <c r="B14" s="308">
        <v>2.2000000000000002</v>
      </c>
      <c r="C14" s="308" t="s">
        <v>14</v>
      </c>
      <c r="D14" s="298" t="s">
        <v>207</v>
      </c>
      <c r="E14" s="302" t="s">
        <v>1</v>
      </c>
      <c r="F14" s="304">
        <v>3</v>
      </c>
      <c r="G14" s="305">
        <f>'APU 2,2'!I55</f>
        <v>4802370.6399999997</v>
      </c>
      <c r="H14" s="306">
        <f>ROUND(F14*G14,2)</f>
        <v>14407111.92</v>
      </c>
    </row>
    <row r="15" spans="2:57" s="1" customFormat="1" ht="83.25" customHeight="1" x14ac:dyDescent="0.25">
      <c r="B15" s="308">
        <v>2.2999999999999998</v>
      </c>
      <c r="C15" s="308" t="s">
        <v>14</v>
      </c>
      <c r="D15" s="299" t="s">
        <v>201</v>
      </c>
      <c r="E15" s="302" t="s">
        <v>1</v>
      </c>
      <c r="F15" s="304">
        <v>3</v>
      </c>
      <c r="G15" s="312">
        <f>'APU 2,3'!I53</f>
        <v>1798291</v>
      </c>
      <c r="H15" s="307">
        <f>F15*G15</f>
        <v>5394873</v>
      </c>
      <c r="J15" s="129"/>
      <c r="K15" s="129"/>
      <c r="L15" s="85"/>
      <c r="M15" s="85"/>
      <c r="N15" s="85"/>
      <c r="O15" s="80"/>
      <c r="P15"/>
      <c r="Q15" s="85"/>
      <c r="R15" s="85"/>
      <c r="S15" s="85"/>
      <c r="T15" s="130"/>
      <c r="U15" s="129"/>
      <c r="V15" s="85"/>
      <c r="W15" s="85"/>
      <c r="X15" s="85"/>
      <c r="Y15" s="85"/>
      <c r="Z15" s="85"/>
      <c r="AA15" s="85"/>
      <c r="AB15" s="130"/>
      <c r="AC15" s="129"/>
      <c r="AD15" s="85"/>
      <c r="AE15" s="85"/>
      <c r="AF15" s="85"/>
      <c r="AG15" s="85"/>
      <c r="AH15" s="85"/>
      <c r="AI15" s="85"/>
      <c r="AJ15" s="85"/>
      <c r="AK15" s="85"/>
      <c r="AL15" s="130"/>
      <c r="AM15" s="129"/>
      <c r="AN15" s="85"/>
      <c r="AO15" s="85"/>
      <c r="AP15" s="85"/>
      <c r="AQ15" s="85"/>
      <c r="AR15" s="129"/>
      <c r="AS15" s="85"/>
      <c r="AT15" s="85"/>
      <c r="AU15" s="85"/>
      <c r="AV15" s="129"/>
      <c r="AW15" s="129"/>
      <c r="AX15" s="85"/>
      <c r="AY15" s="85"/>
      <c r="AZ15" s="85"/>
      <c r="BA15" s="129"/>
      <c r="BB15" s="129"/>
      <c r="BC15" s="129"/>
      <c r="BD15" s="129"/>
      <c r="BE15" s="129"/>
    </row>
    <row r="16" spans="2:57" s="1" customFormat="1" ht="83.25" customHeight="1" x14ac:dyDescent="0.25">
      <c r="B16" s="308">
        <v>2.4</v>
      </c>
      <c r="C16" s="308" t="s">
        <v>14</v>
      </c>
      <c r="D16" s="309" t="s">
        <v>212</v>
      </c>
      <c r="E16" s="302" t="s">
        <v>1</v>
      </c>
      <c r="F16" s="304">
        <v>6</v>
      </c>
      <c r="G16" s="305">
        <f>'APU 2,4'!I54</f>
        <v>487000</v>
      </c>
      <c r="H16" s="307">
        <f t="shared" ref="H16:H19" si="1">F16*G16</f>
        <v>2922000</v>
      </c>
      <c r="J16" s="129"/>
      <c r="K16" s="129"/>
      <c r="L16" s="85"/>
      <c r="M16" s="85"/>
      <c r="N16" s="85"/>
      <c r="O16" s="80"/>
      <c r="P16"/>
      <c r="Q16" s="85"/>
      <c r="R16" s="85"/>
      <c r="S16" s="85"/>
      <c r="T16" s="130"/>
      <c r="U16" s="129"/>
      <c r="V16" s="85"/>
      <c r="W16" s="85"/>
      <c r="X16" s="85"/>
      <c r="Y16" s="85"/>
      <c r="Z16" s="85"/>
      <c r="AA16" s="85"/>
      <c r="AB16" s="130"/>
      <c r="AC16" s="129"/>
      <c r="AD16" s="85"/>
      <c r="AE16" s="85"/>
      <c r="AF16" s="85"/>
      <c r="AG16" s="85"/>
      <c r="AH16" s="85"/>
      <c r="AI16" s="85"/>
      <c r="AJ16" s="85"/>
      <c r="AK16" s="85"/>
      <c r="AL16" s="130"/>
      <c r="AM16" s="129"/>
      <c r="AN16" s="85"/>
      <c r="AO16" s="85"/>
      <c r="AP16" s="85"/>
      <c r="AQ16" s="85"/>
      <c r="AR16" s="129"/>
      <c r="AS16" s="85"/>
      <c r="AT16" s="85"/>
      <c r="AU16" s="85"/>
      <c r="AV16" s="129"/>
      <c r="AW16" s="129"/>
      <c r="AX16" s="85"/>
      <c r="AY16" s="85"/>
      <c r="AZ16" s="85"/>
      <c r="BA16" s="129"/>
      <c r="BB16" s="129"/>
      <c r="BC16" s="129"/>
      <c r="BD16" s="129"/>
      <c r="BE16" s="129"/>
    </row>
    <row r="17" spans="2:57" s="1" customFormat="1" ht="83.25" customHeight="1" x14ac:dyDescent="0.25">
      <c r="B17" s="308">
        <v>2.5</v>
      </c>
      <c r="C17" s="308" t="s">
        <v>14</v>
      </c>
      <c r="D17" s="309" t="s">
        <v>211</v>
      </c>
      <c r="E17" s="302" t="s">
        <v>1</v>
      </c>
      <c r="F17" s="304">
        <v>9</v>
      </c>
      <c r="G17" s="305">
        <f>'APU 2,5'!I54</f>
        <v>505000</v>
      </c>
      <c r="H17" s="307">
        <f t="shared" si="1"/>
        <v>4545000</v>
      </c>
      <c r="J17" s="129"/>
      <c r="K17" s="129"/>
      <c r="L17" s="85"/>
      <c r="M17" s="85"/>
      <c r="N17" s="85"/>
      <c r="O17" s="80"/>
      <c r="P17"/>
      <c r="Q17" s="85"/>
      <c r="R17" s="85"/>
      <c r="S17" s="85"/>
      <c r="T17" s="130"/>
      <c r="U17" s="129"/>
      <c r="V17" s="85"/>
      <c r="W17" s="85"/>
      <c r="X17" s="85"/>
      <c r="Y17" s="85"/>
      <c r="Z17" s="85"/>
      <c r="AA17" s="85"/>
      <c r="AB17" s="130"/>
      <c r="AC17" s="129"/>
      <c r="AD17" s="85"/>
      <c r="AE17" s="85"/>
      <c r="AF17" s="85"/>
      <c r="AG17" s="85"/>
      <c r="AH17" s="85"/>
      <c r="AI17" s="85"/>
      <c r="AJ17" s="85"/>
      <c r="AK17" s="85"/>
      <c r="AL17" s="130"/>
      <c r="AM17" s="129"/>
      <c r="AN17" s="85"/>
      <c r="AO17" s="85"/>
      <c r="AP17" s="85"/>
      <c r="AQ17" s="85"/>
      <c r="AR17" s="129"/>
      <c r="AS17" s="85"/>
      <c r="AT17" s="85"/>
      <c r="AU17" s="85"/>
      <c r="AV17" s="129"/>
      <c r="AW17" s="129"/>
      <c r="AX17" s="85"/>
      <c r="AY17" s="85"/>
      <c r="AZ17" s="85"/>
      <c r="BA17" s="129"/>
      <c r="BB17" s="129"/>
      <c r="BC17" s="129"/>
      <c r="BD17" s="129"/>
      <c r="BE17" s="129"/>
    </row>
    <row r="18" spans="2:57" s="1" customFormat="1" ht="83.25" customHeight="1" x14ac:dyDescent="0.25">
      <c r="B18" s="308">
        <v>2.6</v>
      </c>
      <c r="C18" s="308" t="s">
        <v>14</v>
      </c>
      <c r="D18" s="309" t="s">
        <v>210</v>
      </c>
      <c r="E18" s="302" t="s">
        <v>1</v>
      </c>
      <c r="F18" s="304">
        <v>10</v>
      </c>
      <c r="G18" s="305">
        <f>'APU 2,6'!I54</f>
        <v>545000</v>
      </c>
      <c r="H18" s="307">
        <f t="shared" si="1"/>
        <v>5450000</v>
      </c>
      <c r="J18" s="129"/>
      <c r="K18" s="129"/>
      <c r="L18" s="85"/>
      <c r="M18" s="85"/>
      <c r="N18" s="85"/>
      <c r="O18" s="80"/>
      <c r="P18"/>
      <c r="Q18" s="85"/>
      <c r="R18" s="85"/>
      <c r="S18" s="85"/>
      <c r="T18" s="130"/>
      <c r="U18" s="129"/>
      <c r="V18" s="85"/>
      <c r="W18" s="85"/>
      <c r="X18" s="85"/>
      <c r="Y18" s="85"/>
      <c r="Z18" s="85"/>
      <c r="AA18" s="85"/>
      <c r="AB18" s="130"/>
      <c r="AC18" s="129"/>
      <c r="AD18" s="85"/>
      <c r="AE18" s="85"/>
      <c r="AF18" s="85"/>
      <c r="AG18" s="85"/>
      <c r="AH18" s="85"/>
      <c r="AI18" s="85"/>
      <c r="AJ18" s="85"/>
      <c r="AK18" s="85"/>
      <c r="AL18" s="130"/>
      <c r="AM18" s="129"/>
      <c r="AN18" s="85"/>
      <c r="AO18" s="85"/>
      <c r="AP18" s="85"/>
      <c r="AQ18" s="85"/>
      <c r="AR18" s="129"/>
      <c r="AS18" s="85"/>
      <c r="AT18" s="85"/>
      <c r="AU18" s="85"/>
      <c r="AV18" s="129"/>
      <c r="AW18" s="129"/>
      <c r="AX18" s="85"/>
      <c r="AY18" s="85"/>
      <c r="AZ18" s="85"/>
      <c r="BA18" s="129"/>
      <c r="BB18" s="129"/>
      <c r="BC18" s="129"/>
      <c r="BD18" s="129"/>
      <c r="BE18" s="129"/>
    </row>
    <row r="19" spans="2:57" s="1" customFormat="1" ht="83.25" customHeight="1" x14ac:dyDescent="0.25">
      <c r="B19" s="308">
        <v>2.7</v>
      </c>
      <c r="C19" s="308" t="s">
        <v>14</v>
      </c>
      <c r="D19" s="309" t="s">
        <v>209</v>
      </c>
      <c r="E19" s="302" t="s">
        <v>1</v>
      </c>
      <c r="F19" s="304">
        <v>2</v>
      </c>
      <c r="G19" s="305">
        <f>'APU 2,7'!I54</f>
        <v>621000</v>
      </c>
      <c r="H19" s="307">
        <f t="shared" si="1"/>
        <v>1242000</v>
      </c>
      <c r="J19" s="129"/>
      <c r="K19" s="129"/>
      <c r="L19" s="85"/>
      <c r="M19" s="85"/>
      <c r="N19" s="85"/>
      <c r="O19" s="80"/>
      <c r="P19"/>
      <c r="Q19" s="85"/>
      <c r="R19" s="85"/>
      <c r="S19" s="85"/>
      <c r="T19" s="130"/>
      <c r="U19" s="129"/>
      <c r="V19" s="85"/>
      <c r="W19" s="85"/>
      <c r="X19" s="85"/>
      <c r="Y19" s="85"/>
      <c r="Z19" s="85"/>
      <c r="AA19" s="85"/>
      <c r="AB19" s="130"/>
      <c r="AC19" s="129"/>
      <c r="AD19" s="85"/>
      <c r="AE19" s="85"/>
      <c r="AF19" s="85"/>
      <c r="AG19" s="85"/>
      <c r="AH19" s="85"/>
      <c r="AI19" s="85"/>
      <c r="AJ19" s="85"/>
      <c r="AK19" s="85"/>
      <c r="AL19" s="130"/>
      <c r="AM19" s="129"/>
      <c r="AN19" s="85"/>
      <c r="AO19" s="85"/>
      <c r="AP19" s="85"/>
      <c r="AQ19" s="85"/>
      <c r="AR19" s="129"/>
      <c r="AS19" s="85"/>
      <c r="AT19" s="85"/>
      <c r="AU19" s="85"/>
      <c r="AV19" s="129"/>
      <c r="AW19" s="129"/>
      <c r="AX19" s="85"/>
      <c r="AY19" s="85"/>
      <c r="AZ19" s="85"/>
      <c r="BA19" s="129"/>
      <c r="BB19" s="129"/>
      <c r="BC19" s="129"/>
      <c r="BD19" s="129"/>
      <c r="BE19" s="129"/>
    </row>
    <row r="20" spans="2:57" ht="118.5" customHeight="1" x14ac:dyDescent="0.25">
      <c r="B20" s="308">
        <v>2.8</v>
      </c>
      <c r="C20" s="308" t="s">
        <v>14</v>
      </c>
      <c r="D20" s="309" t="s">
        <v>208</v>
      </c>
      <c r="E20" s="302" t="s">
        <v>1</v>
      </c>
      <c r="F20" s="301">
        <v>2</v>
      </c>
      <c r="G20" s="305">
        <f>'APU 2,8'!I54</f>
        <v>710000</v>
      </c>
      <c r="H20" s="306">
        <f>ROUND(F20*G20,2)</f>
        <v>1420000</v>
      </c>
      <c r="K20" s="280"/>
    </row>
    <row r="21" spans="2:57" x14ac:dyDescent="0.25">
      <c r="B21" s="330" t="s">
        <v>124</v>
      </c>
      <c r="C21" s="330"/>
      <c r="D21" s="330"/>
      <c r="E21" s="330"/>
      <c r="F21" s="330"/>
      <c r="G21" s="330"/>
      <c r="H21" s="330"/>
    </row>
    <row r="22" spans="2:57" ht="108.75" x14ac:dyDescent="0.25">
      <c r="B22" s="146">
        <v>4.0999999999999996</v>
      </c>
      <c r="C22" s="145" t="s">
        <v>14</v>
      </c>
      <c r="D22" s="299" t="s">
        <v>198</v>
      </c>
      <c r="E22" s="300" t="s">
        <v>200</v>
      </c>
      <c r="F22" s="304">
        <v>30</v>
      </c>
      <c r="G22" s="303">
        <f>'APU 4,1'!I52</f>
        <v>462500</v>
      </c>
      <c r="H22" s="306">
        <f>ROUND(F22*G22,2)</f>
        <v>13875000</v>
      </c>
    </row>
    <row r="23" spans="2:57" x14ac:dyDescent="0.25">
      <c r="B23" s="325" t="s">
        <v>2</v>
      </c>
      <c r="C23" s="325"/>
      <c r="D23" s="325"/>
      <c r="E23" s="325"/>
      <c r="F23" s="325"/>
      <c r="G23" s="325"/>
      <c r="H23" s="148">
        <f>ROUND(SUM(H9:H22),2)</f>
        <v>134615233.22999999</v>
      </c>
    </row>
    <row r="24" spans="2:57" x14ac:dyDescent="0.25">
      <c r="B24" s="325" t="s">
        <v>7</v>
      </c>
      <c r="C24" s="325"/>
      <c r="D24" s="325"/>
      <c r="E24" s="325"/>
      <c r="F24" s="325"/>
      <c r="G24" s="325"/>
      <c r="H24" s="148">
        <f>ROUND(H23*22%,0)</f>
        <v>29615351</v>
      </c>
    </row>
    <row r="25" spans="2:57" x14ac:dyDescent="0.25">
      <c r="B25" s="325" t="s">
        <v>8</v>
      </c>
      <c r="C25" s="325"/>
      <c r="D25" s="325"/>
      <c r="E25" s="325"/>
      <c r="F25" s="325"/>
      <c r="G25" s="325"/>
      <c r="H25" s="148">
        <f>ROUND(H23*3%,0)</f>
        <v>4038457</v>
      </c>
    </row>
    <row r="26" spans="2:57" x14ac:dyDescent="0.25">
      <c r="B26" s="325" t="s">
        <v>9</v>
      </c>
      <c r="C26" s="325"/>
      <c r="D26" s="325"/>
      <c r="E26" s="325"/>
      <c r="F26" s="325"/>
      <c r="G26" s="325"/>
      <c r="H26" s="148">
        <f>ROUND(H23*5%,0)</f>
        <v>6730762</v>
      </c>
    </row>
    <row r="27" spans="2:57" x14ac:dyDescent="0.25">
      <c r="B27" s="326" t="s">
        <v>10</v>
      </c>
      <c r="C27" s="326"/>
      <c r="D27" s="326"/>
      <c r="E27" s="326"/>
      <c r="F27" s="326"/>
      <c r="G27" s="326"/>
      <c r="H27" s="324">
        <f>ROUND(SUM(H23:H26),0)</f>
        <v>174999803</v>
      </c>
    </row>
    <row r="28" spans="2:57" x14ac:dyDescent="0.25">
      <c r="J28" s="147"/>
    </row>
  </sheetData>
  <mergeCells count="10">
    <mergeCell ref="B7:H7"/>
    <mergeCell ref="B5:H6"/>
    <mergeCell ref="B2:H4"/>
    <mergeCell ref="B21:H21"/>
    <mergeCell ref="B12:H12"/>
    <mergeCell ref="B23:G23"/>
    <mergeCell ref="B24:G24"/>
    <mergeCell ref="B25:G25"/>
    <mergeCell ref="B26:G26"/>
    <mergeCell ref="B27:G27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EA4D30-F2BB-44DB-BACA-1FEE037A2C71}">
  <dimension ref="A1:J63"/>
  <sheetViews>
    <sheetView topLeftCell="A16" zoomScale="86" zoomScaleNormal="86" workbookViewId="0">
      <selection activeCell="M34" sqref="M34"/>
    </sheetView>
  </sheetViews>
  <sheetFormatPr baseColWidth="10" defaultRowHeight="15" x14ac:dyDescent="0.25"/>
  <cols>
    <col min="3" max="3" width="20.85546875" customWidth="1"/>
    <col min="7" max="7" width="15.7109375" customWidth="1"/>
    <col min="9" max="9" width="17.140625" customWidth="1"/>
    <col min="13" max="13" width="20" customWidth="1"/>
  </cols>
  <sheetData>
    <row r="1" spans="1:10" ht="15.75" x14ac:dyDescent="0.25">
      <c r="A1" s="2"/>
      <c r="B1" s="2"/>
      <c r="C1" s="2"/>
      <c r="D1" s="2"/>
      <c r="E1" s="2"/>
      <c r="F1" s="3"/>
      <c r="G1" s="4"/>
      <c r="H1" s="2"/>
      <c r="I1" s="2"/>
      <c r="J1" s="2"/>
    </row>
    <row r="2" spans="1:10" ht="15.75" x14ac:dyDescent="0.25">
      <c r="A2" s="2"/>
      <c r="B2" s="5"/>
      <c r="C2" s="336"/>
      <c r="D2" s="336"/>
      <c r="E2" s="336"/>
      <c r="F2" s="336"/>
      <c r="G2" s="336"/>
      <c r="H2" s="336"/>
      <c r="I2" s="336"/>
      <c r="J2" s="336"/>
    </row>
    <row r="3" spans="1:10" ht="15.75" x14ac:dyDescent="0.25">
      <c r="A3" s="2"/>
      <c r="B3" s="6"/>
      <c r="C3" s="337"/>
      <c r="D3" s="338"/>
      <c r="E3" s="341"/>
      <c r="F3" s="342"/>
      <c r="G3" s="343"/>
      <c r="H3" s="347"/>
      <c r="I3" s="348"/>
      <c r="J3" s="7"/>
    </row>
    <row r="4" spans="1:10" ht="15.75" x14ac:dyDescent="0.25">
      <c r="A4" s="2"/>
      <c r="B4" s="6"/>
      <c r="C4" s="339"/>
      <c r="D4" s="340"/>
      <c r="E4" s="344"/>
      <c r="F4" s="345"/>
      <c r="G4" s="346"/>
      <c r="H4" s="334"/>
      <c r="I4" s="335"/>
      <c r="J4" s="7"/>
    </row>
    <row r="5" spans="1:10" ht="16.5" x14ac:dyDescent="0.25">
      <c r="A5" s="2"/>
      <c r="B5" s="6"/>
      <c r="C5" s="331"/>
      <c r="D5" s="332"/>
      <c r="E5" s="332"/>
      <c r="F5" s="332"/>
      <c r="G5" s="333"/>
      <c r="H5" s="334"/>
      <c r="I5" s="335"/>
      <c r="J5" s="7"/>
    </row>
    <row r="6" spans="1:10" ht="16.5" x14ac:dyDescent="0.25">
      <c r="A6" s="2"/>
      <c r="B6" s="6"/>
      <c r="C6" s="351" t="s">
        <v>18</v>
      </c>
      <c r="D6" s="352"/>
      <c r="E6" s="352"/>
      <c r="F6" s="352"/>
      <c r="G6" s="352"/>
      <c r="H6" s="352"/>
      <c r="I6" s="353"/>
      <c r="J6" s="7"/>
    </row>
    <row r="7" spans="1:10" ht="15.75" x14ac:dyDescent="0.25">
      <c r="A7" s="2"/>
      <c r="B7" s="6"/>
      <c r="C7" s="8"/>
      <c r="D7" s="8"/>
      <c r="E7" s="8"/>
      <c r="F7" s="9"/>
      <c r="G7" s="9"/>
      <c r="H7" s="8"/>
      <c r="I7" s="8"/>
      <c r="J7" s="7"/>
    </row>
    <row r="8" spans="1:10" ht="16.5" x14ac:dyDescent="0.25">
      <c r="A8" s="10"/>
      <c r="B8" s="11"/>
      <c r="C8" s="12" t="s">
        <v>19</v>
      </c>
      <c r="D8" s="354" t="s">
        <v>20</v>
      </c>
      <c r="E8" s="355"/>
      <c r="F8" s="355"/>
      <c r="G8" s="355"/>
      <c r="H8" s="355"/>
      <c r="I8" s="356"/>
      <c r="J8" s="13"/>
    </row>
    <row r="9" spans="1:10" ht="16.5" x14ac:dyDescent="0.25">
      <c r="A9" s="2"/>
      <c r="B9" s="6"/>
      <c r="C9" s="14">
        <v>1</v>
      </c>
      <c r="D9" s="357" t="s">
        <v>11</v>
      </c>
      <c r="E9" s="358"/>
      <c r="F9" s="358"/>
      <c r="G9" s="358"/>
      <c r="H9" s="358"/>
      <c r="I9" s="359"/>
      <c r="J9" s="7"/>
    </row>
    <row r="10" spans="1:10" ht="16.5" x14ac:dyDescent="0.25">
      <c r="A10" s="10"/>
      <c r="B10" s="11"/>
      <c r="C10" s="12" t="s">
        <v>21</v>
      </c>
      <c r="D10" s="354" t="s">
        <v>22</v>
      </c>
      <c r="E10" s="355"/>
      <c r="F10" s="355"/>
      <c r="G10" s="355"/>
      <c r="H10" s="355"/>
      <c r="I10" s="356"/>
      <c r="J10" s="13"/>
    </row>
    <row r="11" spans="1:10" ht="16.5" x14ac:dyDescent="0.25">
      <c r="A11" s="2"/>
      <c r="B11" s="6"/>
      <c r="C11" s="14">
        <v>1.1000000000000001</v>
      </c>
      <c r="D11" s="357" t="s">
        <v>50</v>
      </c>
      <c r="E11" s="358"/>
      <c r="F11" s="358"/>
      <c r="G11" s="358"/>
      <c r="H11" s="358"/>
      <c r="I11" s="359"/>
      <c r="J11" s="7"/>
    </row>
    <row r="12" spans="1:10" ht="16.5" x14ac:dyDescent="0.25">
      <c r="A12" s="10"/>
      <c r="B12" s="11"/>
      <c r="C12" s="15"/>
      <c r="D12" s="360" t="s">
        <v>23</v>
      </c>
      <c r="E12" s="361"/>
      <c r="F12" s="361"/>
      <c r="G12" s="361"/>
      <c r="H12" s="362"/>
      <c r="I12" s="366" t="s">
        <v>24</v>
      </c>
      <c r="J12" s="13"/>
    </row>
    <row r="13" spans="1:10" ht="16.5" x14ac:dyDescent="0.25">
      <c r="A13" s="2"/>
      <c r="B13" s="6"/>
      <c r="C13" s="16"/>
      <c r="D13" s="363"/>
      <c r="E13" s="364"/>
      <c r="F13" s="364"/>
      <c r="G13" s="364"/>
      <c r="H13" s="365"/>
      <c r="I13" s="367"/>
      <c r="J13" s="7"/>
    </row>
    <row r="14" spans="1:10" ht="59.25" customHeight="1" x14ac:dyDescent="0.25">
      <c r="A14" s="10"/>
      <c r="B14" s="11"/>
      <c r="C14" s="15"/>
      <c r="D14" s="368" t="s">
        <v>122</v>
      </c>
      <c r="E14" s="369"/>
      <c r="F14" s="369"/>
      <c r="G14" s="369"/>
      <c r="H14" s="370"/>
      <c r="I14" s="374" t="s">
        <v>51</v>
      </c>
      <c r="J14" s="13"/>
    </row>
    <row r="15" spans="1:10" ht="74.25" customHeight="1" x14ac:dyDescent="0.25">
      <c r="A15" s="2"/>
      <c r="B15" s="6"/>
      <c r="C15" s="16"/>
      <c r="D15" s="371"/>
      <c r="E15" s="372"/>
      <c r="F15" s="372"/>
      <c r="G15" s="372"/>
      <c r="H15" s="373"/>
      <c r="I15" s="375"/>
      <c r="J15" s="7"/>
    </row>
    <row r="16" spans="1:10" ht="15.75" x14ac:dyDescent="0.25">
      <c r="A16" s="2"/>
      <c r="B16" s="6"/>
      <c r="C16" s="376"/>
      <c r="D16" s="376"/>
      <c r="E16" s="376"/>
      <c r="F16" s="376"/>
      <c r="G16" s="376"/>
      <c r="H16" s="376"/>
      <c r="I16" s="376"/>
      <c r="J16" s="7"/>
    </row>
    <row r="17" spans="1:10" ht="15.75" x14ac:dyDescent="0.25">
      <c r="A17" s="2"/>
      <c r="B17" s="6"/>
      <c r="C17" s="377" t="s">
        <v>25</v>
      </c>
      <c r="D17" s="378"/>
      <c r="E17" s="378"/>
      <c r="F17" s="378"/>
      <c r="G17" s="378"/>
      <c r="H17" s="378"/>
      <c r="I17" s="379"/>
      <c r="J17" s="7"/>
    </row>
    <row r="18" spans="1:10" ht="15.75" x14ac:dyDescent="0.25">
      <c r="A18" s="2"/>
      <c r="B18" s="6"/>
      <c r="C18" s="380" t="s">
        <v>26</v>
      </c>
      <c r="D18" s="381"/>
      <c r="E18" s="381"/>
      <c r="F18" s="17" t="s">
        <v>24</v>
      </c>
      <c r="G18" s="17" t="s">
        <v>27</v>
      </c>
      <c r="H18" s="18" t="s">
        <v>28</v>
      </c>
      <c r="I18" s="19" t="s">
        <v>29</v>
      </c>
      <c r="J18" s="7"/>
    </row>
    <row r="19" spans="1:10" ht="30.75" customHeight="1" x14ac:dyDescent="0.25">
      <c r="A19" s="2"/>
      <c r="B19" s="6"/>
      <c r="C19" s="349" t="s">
        <v>52</v>
      </c>
      <c r="D19" s="350"/>
      <c r="E19" s="350"/>
      <c r="F19" s="20" t="s">
        <v>53</v>
      </c>
      <c r="G19" s="84">
        <v>8000</v>
      </c>
      <c r="H19" s="21">
        <v>0.3</v>
      </c>
      <c r="I19" s="22">
        <f>ROUND((+IF(C19="","",G19*H19)),2)</f>
        <v>2400</v>
      </c>
      <c r="J19" s="7"/>
    </row>
    <row r="20" spans="1:10" ht="27.75" customHeight="1" x14ac:dyDescent="0.25">
      <c r="A20" s="2"/>
      <c r="B20" s="6"/>
      <c r="C20" s="384" t="s">
        <v>54</v>
      </c>
      <c r="D20" s="385"/>
      <c r="E20" s="385"/>
      <c r="F20" s="23" t="s">
        <v>5</v>
      </c>
      <c r="G20" s="81">
        <v>5700</v>
      </c>
      <c r="H20" s="25">
        <v>0.5</v>
      </c>
      <c r="I20" s="26">
        <f t="shared" ref="I20:I25" si="0">+IF(C20="","",G20*H20)</f>
        <v>2850</v>
      </c>
      <c r="J20" s="7"/>
    </row>
    <row r="21" spans="1:10" ht="15.75" x14ac:dyDescent="0.25">
      <c r="A21" s="2"/>
      <c r="B21" s="6"/>
      <c r="C21" s="384" t="s">
        <v>60</v>
      </c>
      <c r="D21" s="385"/>
      <c r="E21" s="385"/>
      <c r="F21" s="23" t="s">
        <v>53</v>
      </c>
      <c r="G21" s="83">
        <v>8500</v>
      </c>
      <c r="H21" s="25">
        <v>0.4</v>
      </c>
      <c r="I21" s="26">
        <f t="shared" si="0"/>
        <v>3400</v>
      </c>
      <c r="J21" s="7"/>
    </row>
    <row r="22" spans="1:10" ht="15.75" x14ac:dyDescent="0.25">
      <c r="A22" s="2"/>
      <c r="B22" s="6"/>
      <c r="C22" s="384"/>
      <c r="D22" s="385"/>
      <c r="E22" s="385"/>
      <c r="F22" s="23"/>
      <c r="G22" s="83"/>
      <c r="H22" s="25"/>
      <c r="I22" s="26" t="str">
        <f t="shared" si="0"/>
        <v/>
      </c>
      <c r="J22" s="7"/>
    </row>
    <row r="23" spans="1:10" ht="15.75" x14ac:dyDescent="0.25">
      <c r="A23" s="2"/>
      <c r="B23" s="6"/>
      <c r="C23" s="384"/>
      <c r="D23" s="385"/>
      <c r="E23" s="385"/>
      <c r="F23" s="23" t="s">
        <v>30</v>
      </c>
      <c r="G23" s="24" t="s">
        <v>30</v>
      </c>
      <c r="H23" s="25"/>
      <c r="I23" s="26" t="str">
        <f t="shared" si="0"/>
        <v/>
      </c>
      <c r="J23" s="7"/>
    </row>
    <row r="24" spans="1:10" ht="15.75" x14ac:dyDescent="0.25">
      <c r="A24" s="2"/>
      <c r="B24" s="6"/>
      <c r="C24" s="384"/>
      <c r="D24" s="385"/>
      <c r="E24" s="385"/>
      <c r="F24" s="23" t="s">
        <v>30</v>
      </c>
      <c r="G24" s="24" t="s">
        <v>30</v>
      </c>
      <c r="H24" s="25"/>
      <c r="I24" s="26" t="str">
        <f t="shared" si="0"/>
        <v/>
      </c>
      <c r="J24" s="7"/>
    </row>
    <row r="25" spans="1:10" ht="15.75" x14ac:dyDescent="0.25">
      <c r="A25" s="2"/>
      <c r="B25" s="6"/>
      <c r="C25" s="386"/>
      <c r="D25" s="387"/>
      <c r="E25" s="387"/>
      <c r="F25" s="27" t="s">
        <v>30</v>
      </c>
      <c r="G25" s="28" t="s">
        <v>30</v>
      </c>
      <c r="H25" s="29"/>
      <c r="I25" s="30" t="str">
        <f t="shared" si="0"/>
        <v/>
      </c>
      <c r="J25" s="7"/>
    </row>
    <row r="26" spans="1:10" ht="15.75" x14ac:dyDescent="0.25">
      <c r="A26" s="2"/>
      <c r="B26" s="6"/>
      <c r="C26" s="2"/>
      <c r="D26" s="2"/>
      <c r="E26" s="2"/>
      <c r="F26" s="388" t="s">
        <v>31</v>
      </c>
      <c r="G26" s="388"/>
      <c r="H26" s="389"/>
      <c r="I26" s="31">
        <f>+ROUND(SUM(I19:I25),2)</f>
        <v>8650</v>
      </c>
      <c r="J26" s="7"/>
    </row>
    <row r="27" spans="1:10" ht="15.75" x14ac:dyDescent="0.25">
      <c r="A27" s="2"/>
      <c r="B27" s="6"/>
      <c r="C27" s="2"/>
      <c r="D27" s="2"/>
      <c r="E27" s="2"/>
      <c r="F27" s="32"/>
      <c r="G27" s="32"/>
      <c r="H27" s="33"/>
      <c r="I27" s="34"/>
      <c r="J27" s="7"/>
    </row>
    <row r="28" spans="1:10" ht="15.75" x14ac:dyDescent="0.25">
      <c r="A28" s="2"/>
      <c r="B28" s="6"/>
      <c r="C28" s="377" t="s">
        <v>32</v>
      </c>
      <c r="D28" s="378"/>
      <c r="E28" s="378"/>
      <c r="F28" s="378"/>
      <c r="G28" s="378"/>
      <c r="H28" s="378"/>
      <c r="I28" s="379"/>
      <c r="J28" s="7"/>
    </row>
    <row r="29" spans="1:10" ht="15.75" x14ac:dyDescent="0.25">
      <c r="A29" s="2"/>
      <c r="B29" s="6"/>
      <c r="C29" s="390" t="s">
        <v>26</v>
      </c>
      <c r="D29" s="390"/>
      <c r="E29" s="390"/>
      <c r="F29" s="17" t="s">
        <v>24</v>
      </c>
      <c r="G29" s="17" t="s">
        <v>27</v>
      </c>
      <c r="H29" s="17" t="s">
        <v>28</v>
      </c>
      <c r="I29" s="17" t="s">
        <v>29</v>
      </c>
      <c r="J29" s="7"/>
    </row>
    <row r="30" spans="1:10" ht="15.75" x14ac:dyDescent="0.25">
      <c r="A30" s="2"/>
      <c r="B30" s="6"/>
      <c r="C30" s="391" t="s">
        <v>33</v>
      </c>
      <c r="D30" s="392"/>
      <c r="E30" s="392"/>
      <c r="F30" s="35" t="s">
        <v>34</v>
      </c>
      <c r="G30" s="36">
        <v>8767.41</v>
      </c>
      <c r="H30" s="316">
        <v>1</v>
      </c>
      <c r="I30" s="22">
        <f>+IF(C30="","",G30*H30)</f>
        <v>8767.41</v>
      </c>
      <c r="J30" s="7"/>
    </row>
    <row r="31" spans="1:10" ht="15.75" x14ac:dyDescent="0.25">
      <c r="A31" s="2"/>
      <c r="B31" s="6"/>
      <c r="C31" s="393" t="s">
        <v>55</v>
      </c>
      <c r="D31" s="394"/>
      <c r="E31" s="395"/>
      <c r="F31" s="35" t="s">
        <v>57</v>
      </c>
      <c r="G31" s="82">
        <v>60000</v>
      </c>
      <c r="H31" s="37">
        <v>0.3</v>
      </c>
      <c r="I31" s="26">
        <f>+IF(C31="","",G31*H31)</f>
        <v>18000</v>
      </c>
      <c r="J31" s="7"/>
    </row>
    <row r="32" spans="1:10" ht="15.75" x14ac:dyDescent="0.25">
      <c r="A32" s="2"/>
      <c r="B32" s="6"/>
      <c r="C32" s="382" t="s">
        <v>56</v>
      </c>
      <c r="D32" s="383"/>
      <c r="E32" s="383"/>
      <c r="F32" s="38" t="s">
        <v>58</v>
      </c>
      <c r="G32" s="39">
        <v>600000</v>
      </c>
      <c r="H32" s="40">
        <v>0.01</v>
      </c>
      <c r="I32" s="41">
        <f>+IF(C32="","",G32*H32)</f>
        <v>6000</v>
      </c>
      <c r="J32" s="7"/>
    </row>
    <row r="33" spans="1:10" ht="15.75" x14ac:dyDescent="0.25">
      <c r="A33" s="2"/>
      <c r="B33" s="6"/>
      <c r="C33" s="2"/>
      <c r="D33" s="2"/>
      <c r="E33" s="2"/>
      <c r="F33" s="388" t="s">
        <v>35</v>
      </c>
      <c r="G33" s="388"/>
      <c r="H33" s="389"/>
      <c r="I33" s="42">
        <f>ROUND(+SUM(I30:I32),2)</f>
        <v>32767.41</v>
      </c>
      <c r="J33" s="7"/>
    </row>
    <row r="34" spans="1:10" ht="15.75" x14ac:dyDescent="0.25">
      <c r="A34" s="2"/>
      <c r="B34" s="6"/>
      <c r="C34" s="336"/>
      <c r="D34" s="336"/>
      <c r="E34" s="336"/>
      <c r="F34" s="336"/>
      <c r="G34" s="336"/>
      <c r="H34" s="336"/>
      <c r="I34" s="336"/>
      <c r="J34" s="7"/>
    </row>
    <row r="35" spans="1:10" ht="15.75" x14ac:dyDescent="0.25">
      <c r="A35" s="2"/>
      <c r="B35" s="6"/>
      <c r="C35" s="399" t="s">
        <v>36</v>
      </c>
      <c r="D35" s="400"/>
      <c r="E35" s="400"/>
      <c r="F35" s="400"/>
      <c r="G35" s="400"/>
      <c r="H35" s="400"/>
      <c r="I35" s="401"/>
      <c r="J35" s="7"/>
    </row>
    <row r="36" spans="1:10" ht="15.75" x14ac:dyDescent="0.25">
      <c r="A36" s="43"/>
      <c r="B36" s="44"/>
      <c r="C36" s="402" t="s">
        <v>26</v>
      </c>
      <c r="D36" s="403"/>
      <c r="E36" s="403"/>
      <c r="F36" s="17" t="s">
        <v>24</v>
      </c>
      <c r="G36" s="17" t="s">
        <v>27</v>
      </c>
      <c r="H36" s="45" t="s">
        <v>28</v>
      </c>
      <c r="I36" s="46" t="s">
        <v>29</v>
      </c>
      <c r="J36" s="47"/>
    </row>
    <row r="37" spans="1:10" ht="15.75" x14ac:dyDescent="0.25">
      <c r="A37" s="2"/>
      <c r="B37" s="6"/>
      <c r="C37" s="404" t="s">
        <v>61</v>
      </c>
      <c r="D37" s="405"/>
      <c r="E37" s="405"/>
      <c r="F37" s="48" t="s">
        <v>37</v>
      </c>
      <c r="G37" s="49">
        <f>54116.67*1.5</f>
        <v>81175.005000000005</v>
      </c>
      <c r="H37" s="50">
        <v>0.5</v>
      </c>
      <c r="I37" s="51">
        <f>(+IF(C37="","",(G37*H37)))</f>
        <v>40587.502500000002</v>
      </c>
      <c r="J37" s="7"/>
    </row>
    <row r="38" spans="1:10" ht="15.75" x14ac:dyDescent="0.25">
      <c r="A38" s="2"/>
      <c r="B38" s="6"/>
      <c r="C38" s="404"/>
      <c r="D38" s="405"/>
      <c r="E38" s="405"/>
      <c r="F38" s="48"/>
      <c r="G38" s="49"/>
      <c r="H38" s="50"/>
      <c r="I38" s="51" t="str">
        <f>(+IF(C38="","",(G38*H38)))</f>
        <v/>
      </c>
      <c r="J38" s="7"/>
    </row>
    <row r="39" spans="1:10" ht="15.75" x14ac:dyDescent="0.25">
      <c r="A39" s="2"/>
      <c r="B39" s="6"/>
      <c r="C39" s="404"/>
      <c r="D39" s="405"/>
      <c r="E39" s="405"/>
      <c r="F39" s="48"/>
      <c r="G39" s="49"/>
      <c r="H39" s="50"/>
      <c r="I39" s="51" t="str">
        <f>(+IF(C39="","",(G39*H39)))</f>
        <v/>
      </c>
      <c r="J39" s="7"/>
    </row>
    <row r="40" spans="1:10" ht="15.75" x14ac:dyDescent="0.25">
      <c r="A40" s="2"/>
      <c r="B40" s="6"/>
      <c r="C40" s="406"/>
      <c r="D40" s="407"/>
      <c r="E40" s="407"/>
      <c r="F40" s="52"/>
      <c r="G40" s="53"/>
      <c r="H40" s="54"/>
      <c r="I40" s="55"/>
      <c r="J40" s="7"/>
    </row>
    <row r="41" spans="1:10" ht="15.75" x14ac:dyDescent="0.25">
      <c r="A41" s="2"/>
      <c r="B41" s="6"/>
      <c r="C41" s="2"/>
      <c r="D41" s="2"/>
      <c r="E41" s="2"/>
      <c r="F41" s="408" t="s">
        <v>38</v>
      </c>
      <c r="G41" s="408"/>
      <c r="H41" s="409"/>
      <c r="I41" s="31">
        <f>+ROUND(SUM(I37:I40),2)</f>
        <v>40587.5</v>
      </c>
      <c r="J41" s="7"/>
    </row>
    <row r="42" spans="1:10" ht="15.75" x14ac:dyDescent="0.25">
      <c r="A42" s="2"/>
      <c r="B42" s="6"/>
      <c r="C42" s="2"/>
      <c r="D42" s="2"/>
      <c r="E42" s="2"/>
      <c r="F42" s="3"/>
      <c r="G42" s="56"/>
      <c r="H42" s="2"/>
      <c r="I42" s="2"/>
      <c r="J42" s="7"/>
    </row>
    <row r="43" spans="1:10" ht="15.75" x14ac:dyDescent="0.25">
      <c r="A43" s="2"/>
      <c r="B43" s="6"/>
      <c r="C43" s="396" t="s">
        <v>39</v>
      </c>
      <c r="D43" s="397"/>
      <c r="E43" s="397"/>
      <c r="F43" s="397"/>
      <c r="G43" s="397"/>
      <c r="H43" s="398"/>
      <c r="I43" s="57">
        <f>ROUND((SUM(+I26+I33+I41)),2)</f>
        <v>82004.91</v>
      </c>
      <c r="J43" s="7"/>
    </row>
    <row r="44" spans="1:10" ht="15.75" x14ac:dyDescent="0.25">
      <c r="A44" s="2"/>
      <c r="B44" s="6"/>
      <c r="C44" s="2"/>
      <c r="D44" s="2"/>
      <c r="E44" s="2"/>
      <c r="F44" s="3"/>
      <c r="G44" s="56"/>
      <c r="H44" s="2"/>
      <c r="I44" s="2"/>
      <c r="J44" s="7"/>
    </row>
    <row r="45" spans="1:10" ht="15.75" x14ac:dyDescent="0.25">
      <c r="A45" s="58"/>
      <c r="B45" s="59"/>
      <c r="C45" s="410" t="s">
        <v>40</v>
      </c>
      <c r="D45" s="411"/>
      <c r="E45" s="412"/>
      <c r="F45" s="60"/>
      <c r="G45" s="61"/>
      <c r="H45" s="62"/>
      <c r="I45" s="63">
        <f>+I43*H45</f>
        <v>0</v>
      </c>
      <c r="J45" s="64"/>
    </row>
    <row r="46" spans="1:10" ht="15.75" x14ac:dyDescent="0.25">
      <c r="A46" s="2"/>
      <c r="B46" s="6"/>
      <c r="C46" s="396" t="s">
        <v>41</v>
      </c>
      <c r="D46" s="397"/>
      <c r="E46" s="397"/>
      <c r="F46" s="397"/>
      <c r="G46" s="397"/>
      <c r="H46" s="398"/>
      <c r="I46" s="57">
        <f>+ROUND(SUM(I45+I43),2)</f>
        <v>82004.91</v>
      </c>
      <c r="J46" s="7"/>
    </row>
    <row r="47" spans="1:10" ht="15.75" x14ac:dyDescent="0.25">
      <c r="A47" s="2"/>
      <c r="B47" s="6"/>
      <c r="C47" s="2"/>
      <c r="D47" s="2"/>
      <c r="E47" s="2"/>
      <c r="F47" s="3"/>
      <c r="G47" s="56"/>
      <c r="H47" s="2"/>
      <c r="I47" s="2"/>
      <c r="J47" s="7"/>
    </row>
    <row r="48" spans="1:10" ht="15.75" x14ac:dyDescent="0.25">
      <c r="A48" s="58"/>
      <c r="B48" s="59"/>
      <c r="C48" s="419" t="s">
        <v>42</v>
      </c>
      <c r="D48" s="420"/>
      <c r="E48" s="421"/>
      <c r="F48" s="65"/>
      <c r="G48" s="66"/>
      <c r="H48" s="67">
        <v>0</v>
      </c>
      <c r="I48" s="68">
        <f>+I46*H48</f>
        <v>0</v>
      </c>
      <c r="J48" s="64"/>
    </row>
    <row r="49" spans="1:10" ht="15.75" x14ac:dyDescent="0.25">
      <c r="A49" s="58"/>
      <c r="B49" s="59"/>
      <c r="C49" s="422" t="s">
        <v>43</v>
      </c>
      <c r="D49" s="423"/>
      <c r="E49" s="424"/>
      <c r="F49" s="65"/>
      <c r="G49" s="66"/>
      <c r="H49" s="69">
        <v>0</v>
      </c>
      <c r="I49" s="70">
        <f>+I46*H49</f>
        <v>0</v>
      </c>
      <c r="J49" s="64"/>
    </row>
    <row r="50" spans="1:10" ht="15.75" x14ac:dyDescent="0.25">
      <c r="A50" s="58"/>
      <c r="B50" s="59"/>
      <c r="C50" s="422" t="s">
        <v>44</v>
      </c>
      <c r="D50" s="423"/>
      <c r="E50" s="424"/>
      <c r="F50" s="71"/>
      <c r="G50" s="72"/>
      <c r="H50" s="69">
        <v>0</v>
      </c>
      <c r="I50" s="70">
        <f>+I46*H50</f>
        <v>0</v>
      </c>
      <c r="J50" s="64"/>
    </row>
    <row r="51" spans="1:10" ht="15.75" x14ac:dyDescent="0.25">
      <c r="A51" s="2"/>
      <c r="B51" s="6"/>
      <c r="C51" s="425" t="s">
        <v>45</v>
      </c>
      <c r="D51" s="426"/>
      <c r="E51" s="426"/>
      <c r="F51" s="426"/>
      <c r="G51" s="426"/>
      <c r="H51" s="427"/>
      <c r="I51" s="73">
        <f>ROUND(SUM(I48:I50),2)</f>
        <v>0</v>
      </c>
      <c r="J51" s="7"/>
    </row>
    <row r="52" spans="1:10" ht="15.75" x14ac:dyDescent="0.25">
      <c r="A52" s="2"/>
      <c r="B52" s="6"/>
      <c r="C52" s="428"/>
      <c r="D52" s="428"/>
      <c r="E52" s="428"/>
      <c r="F52" s="428"/>
      <c r="G52" s="428"/>
      <c r="H52" s="428"/>
      <c r="I52" s="428"/>
      <c r="J52" s="7"/>
    </row>
    <row r="53" spans="1:10" ht="15.75" x14ac:dyDescent="0.25">
      <c r="A53" s="2"/>
      <c r="B53" s="6"/>
      <c r="C53" s="429" t="s">
        <v>46</v>
      </c>
      <c r="D53" s="430"/>
      <c r="E53" s="430"/>
      <c r="F53" s="430"/>
      <c r="G53" s="430"/>
      <c r="H53" s="431"/>
      <c r="I53" s="74">
        <f>ROUND(SUM(I46+I51),2)</f>
        <v>82004.91</v>
      </c>
      <c r="J53" s="7"/>
    </row>
    <row r="54" spans="1:10" ht="15.75" x14ac:dyDescent="0.25">
      <c r="A54" s="2"/>
      <c r="B54" s="6"/>
      <c r="C54" s="428"/>
      <c r="D54" s="428"/>
      <c r="E54" s="428"/>
      <c r="F54" s="428"/>
      <c r="G54" s="428"/>
      <c r="H54" s="428"/>
      <c r="I54" s="428"/>
      <c r="J54" s="7"/>
    </row>
    <row r="55" spans="1:10" ht="15.75" x14ac:dyDescent="0.25">
      <c r="A55" s="2"/>
      <c r="B55" s="6"/>
      <c r="C55" s="432" t="s">
        <v>47</v>
      </c>
      <c r="D55" s="433"/>
      <c r="E55" s="434"/>
      <c r="F55" s="435"/>
      <c r="G55" s="436"/>
      <c r="H55" s="436"/>
      <c r="I55" s="437"/>
      <c r="J55" s="7"/>
    </row>
    <row r="56" spans="1:10" ht="15.75" x14ac:dyDescent="0.25">
      <c r="A56" s="2"/>
      <c r="B56" s="6"/>
      <c r="C56" s="413"/>
      <c r="D56" s="414"/>
      <c r="E56" s="415"/>
      <c r="F56" s="416"/>
      <c r="G56" s="417"/>
      <c r="H56" s="417"/>
      <c r="I56" s="418"/>
      <c r="J56" s="7"/>
    </row>
    <row r="57" spans="1:10" ht="15.75" x14ac:dyDescent="0.25">
      <c r="A57" s="2"/>
      <c r="B57" s="6"/>
      <c r="C57" s="413"/>
      <c r="D57" s="414"/>
      <c r="E57" s="415"/>
      <c r="F57" s="416" t="str">
        <f>REALIZO</f>
        <v xml:space="preserve"> </v>
      </c>
      <c r="G57" s="417"/>
      <c r="H57" s="417"/>
      <c r="I57" s="418"/>
      <c r="J57" s="7"/>
    </row>
    <row r="58" spans="1:10" ht="15.75" x14ac:dyDescent="0.25">
      <c r="A58" s="2"/>
      <c r="B58" s="6"/>
      <c r="C58" s="413"/>
      <c r="D58" s="414"/>
      <c r="E58" s="415"/>
      <c r="F58" s="416" t="s">
        <v>48</v>
      </c>
      <c r="G58" s="438"/>
      <c r="H58" s="438"/>
      <c r="I58" s="439"/>
      <c r="J58" s="7"/>
    </row>
    <row r="59" spans="1:10" ht="15.75" x14ac:dyDescent="0.25">
      <c r="A59" s="2"/>
      <c r="B59" s="6"/>
      <c r="C59" s="413"/>
      <c r="D59" s="414"/>
      <c r="E59" s="415"/>
      <c r="F59" s="416" t="s">
        <v>6</v>
      </c>
      <c r="G59" s="438"/>
      <c r="H59" s="438"/>
      <c r="I59" s="439"/>
      <c r="J59" s="7"/>
    </row>
    <row r="60" spans="1:10" ht="15.75" x14ac:dyDescent="0.25">
      <c r="A60" s="2"/>
      <c r="B60" s="6"/>
      <c r="C60" s="413"/>
      <c r="D60" s="414"/>
      <c r="E60" s="415"/>
      <c r="F60" s="416" t="str">
        <f>APROBO</f>
        <v xml:space="preserve"> </v>
      </c>
      <c r="G60" s="438"/>
      <c r="H60" s="438"/>
      <c r="I60" s="439"/>
      <c r="J60" s="7"/>
    </row>
    <row r="61" spans="1:10" ht="15.75" x14ac:dyDescent="0.25">
      <c r="A61" s="2"/>
      <c r="B61" s="6"/>
      <c r="C61" s="440"/>
      <c r="D61" s="441"/>
      <c r="E61" s="442"/>
      <c r="F61" s="443" t="s">
        <v>49</v>
      </c>
      <c r="G61" s="444"/>
      <c r="H61" s="444"/>
      <c r="I61" s="445"/>
      <c r="J61" s="7"/>
    </row>
    <row r="62" spans="1:10" ht="15.75" x14ac:dyDescent="0.25">
      <c r="A62" s="2"/>
      <c r="B62" s="75"/>
      <c r="C62" s="76"/>
      <c r="D62" s="76"/>
      <c r="E62" s="76"/>
      <c r="F62" s="77"/>
      <c r="G62" s="78"/>
      <c r="H62" s="76"/>
      <c r="I62" s="76"/>
      <c r="J62" s="79"/>
    </row>
    <row r="63" spans="1:10" ht="15.75" x14ac:dyDescent="0.25">
      <c r="A63" s="2"/>
      <c r="B63" s="2"/>
      <c r="C63" s="2"/>
      <c r="D63" s="2"/>
      <c r="E63" s="2"/>
      <c r="F63" s="3"/>
      <c r="G63" s="4"/>
      <c r="H63" s="2"/>
      <c r="I63" s="2"/>
      <c r="J63" s="2"/>
    </row>
  </sheetData>
  <mergeCells count="67">
    <mergeCell ref="C60:E60"/>
    <mergeCell ref="F60:I60"/>
    <mergeCell ref="C61:E61"/>
    <mergeCell ref="F61:I61"/>
    <mergeCell ref="C57:E57"/>
    <mergeCell ref="F57:I57"/>
    <mergeCell ref="C58:E58"/>
    <mergeCell ref="F58:I58"/>
    <mergeCell ref="C59:E59"/>
    <mergeCell ref="F59:I59"/>
    <mergeCell ref="C56:E56"/>
    <mergeCell ref="F56:I56"/>
    <mergeCell ref="C48:E48"/>
    <mergeCell ref="C49:E49"/>
    <mergeCell ref="C50:E50"/>
    <mergeCell ref="C51:H51"/>
    <mergeCell ref="C52:E52"/>
    <mergeCell ref="F52:I52"/>
    <mergeCell ref="C53:H53"/>
    <mergeCell ref="C54:E54"/>
    <mergeCell ref="F54:I54"/>
    <mergeCell ref="C55:E55"/>
    <mergeCell ref="F55:I55"/>
    <mergeCell ref="C46:H46"/>
    <mergeCell ref="F33:H33"/>
    <mergeCell ref="C34:I34"/>
    <mergeCell ref="C35:I35"/>
    <mergeCell ref="C36:E36"/>
    <mergeCell ref="C37:E37"/>
    <mergeCell ref="C38:E38"/>
    <mergeCell ref="C39:E39"/>
    <mergeCell ref="C40:E40"/>
    <mergeCell ref="F41:H41"/>
    <mergeCell ref="C43:H43"/>
    <mergeCell ref="C45:E45"/>
    <mergeCell ref="F26:H26"/>
    <mergeCell ref="C28:I28"/>
    <mergeCell ref="C29:E29"/>
    <mergeCell ref="C30:E30"/>
    <mergeCell ref="C31:E31"/>
    <mergeCell ref="C32:E32"/>
    <mergeCell ref="C20:E20"/>
    <mergeCell ref="C21:E21"/>
    <mergeCell ref="C22:E22"/>
    <mergeCell ref="C23:E23"/>
    <mergeCell ref="C24:E24"/>
    <mergeCell ref="C25:E25"/>
    <mergeCell ref="C19:E19"/>
    <mergeCell ref="C6:I6"/>
    <mergeCell ref="D8:I8"/>
    <mergeCell ref="D9:I9"/>
    <mergeCell ref="D10:I10"/>
    <mergeCell ref="D11:I11"/>
    <mergeCell ref="D12:H13"/>
    <mergeCell ref="I12:I13"/>
    <mergeCell ref="D14:H15"/>
    <mergeCell ref="I14:I15"/>
    <mergeCell ref="C16:I16"/>
    <mergeCell ref="C17:I17"/>
    <mergeCell ref="C18:E18"/>
    <mergeCell ref="C5:G5"/>
    <mergeCell ref="H5:I5"/>
    <mergeCell ref="C2:J2"/>
    <mergeCell ref="C3:D4"/>
    <mergeCell ref="E3:G4"/>
    <mergeCell ref="H3:I3"/>
    <mergeCell ref="H4:I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AB2FEB-8E60-44CA-91AB-D655C0348718}">
  <dimension ref="A1:J63"/>
  <sheetViews>
    <sheetView topLeftCell="A19" workbookViewId="0">
      <selection activeCell="H21" sqref="H21"/>
    </sheetView>
  </sheetViews>
  <sheetFormatPr baseColWidth="10" defaultRowHeight="15" x14ac:dyDescent="0.25"/>
  <cols>
    <col min="3" max="3" width="20.85546875" customWidth="1"/>
    <col min="7" max="7" width="15.7109375" customWidth="1"/>
    <col min="9" max="9" width="17.140625" customWidth="1"/>
    <col min="13" max="13" width="20" customWidth="1"/>
  </cols>
  <sheetData>
    <row r="1" spans="1:10" ht="15.75" x14ac:dyDescent="0.25">
      <c r="A1" s="2"/>
      <c r="B1" s="2"/>
      <c r="C1" s="2"/>
      <c r="D1" s="2"/>
      <c r="E1" s="2"/>
      <c r="F1" s="3"/>
      <c r="G1" s="4"/>
      <c r="H1" s="2"/>
      <c r="I1" s="2"/>
      <c r="J1" s="2"/>
    </row>
    <row r="2" spans="1:10" ht="15.75" x14ac:dyDescent="0.25">
      <c r="A2" s="2"/>
      <c r="B2" s="5"/>
      <c r="C2" s="336"/>
      <c r="D2" s="336"/>
      <c r="E2" s="336"/>
      <c r="F2" s="336"/>
      <c r="G2" s="336"/>
      <c r="H2" s="336"/>
      <c r="I2" s="336"/>
      <c r="J2" s="336"/>
    </row>
    <row r="3" spans="1:10" ht="15.75" x14ac:dyDescent="0.25">
      <c r="A3" s="2"/>
      <c r="B3" s="6"/>
      <c r="C3" s="337"/>
      <c r="D3" s="338"/>
      <c r="E3" s="341"/>
      <c r="F3" s="342"/>
      <c r="G3" s="343"/>
      <c r="H3" s="347"/>
      <c r="I3" s="348"/>
      <c r="J3" s="7"/>
    </row>
    <row r="4" spans="1:10" ht="15.75" x14ac:dyDescent="0.25">
      <c r="A4" s="2"/>
      <c r="B4" s="6"/>
      <c r="C4" s="339"/>
      <c r="D4" s="340"/>
      <c r="E4" s="344"/>
      <c r="F4" s="345"/>
      <c r="G4" s="346"/>
      <c r="H4" s="334"/>
      <c r="I4" s="335"/>
      <c r="J4" s="7"/>
    </row>
    <row r="5" spans="1:10" ht="16.5" x14ac:dyDescent="0.25">
      <c r="A5" s="2"/>
      <c r="B5" s="6"/>
      <c r="C5" s="331"/>
      <c r="D5" s="332"/>
      <c r="E5" s="332"/>
      <c r="F5" s="332"/>
      <c r="G5" s="333"/>
      <c r="H5" s="334"/>
      <c r="I5" s="335"/>
      <c r="J5" s="7"/>
    </row>
    <row r="6" spans="1:10" ht="16.5" x14ac:dyDescent="0.25">
      <c r="A6" s="2"/>
      <c r="B6" s="6"/>
      <c r="C6" s="351" t="s">
        <v>18</v>
      </c>
      <c r="D6" s="352"/>
      <c r="E6" s="352"/>
      <c r="F6" s="352"/>
      <c r="G6" s="352"/>
      <c r="H6" s="352"/>
      <c r="I6" s="353"/>
      <c r="J6" s="7"/>
    </row>
    <row r="7" spans="1:10" ht="15.75" x14ac:dyDescent="0.25">
      <c r="A7" s="2"/>
      <c r="B7" s="6"/>
      <c r="C7" s="8"/>
      <c r="D7" s="8"/>
      <c r="E7" s="8"/>
      <c r="F7" s="9"/>
      <c r="G7" s="9"/>
      <c r="H7" s="8"/>
      <c r="I7" s="8"/>
      <c r="J7" s="7"/>
    </row>
    <row r="8" spans="1:10" ht="16.5" x14ac:dyDescent="0.25">
      <c r="A8" s="10"/>
      <c r="B8" s="11"/>
      <c r="C8" s="12" t="s">
        <v>19</v>
      </c>
      <c r="D8" s="354" t="s">
        <v>20</v>
      </c>
      <c r="E8" s="355"/>
      <c r="F8" s="355"/>
      <c r="G8" s="355"/>
      <c r="H8" s="355"/>
      <c r="I8" s="356"/>
      <c r="J8" s="13"/>
    </row>
    <row r="9" spans="1:10" ht="16.5" x14ac:dyDescent="0.25">
      <c r="A9" s="2"/>
      <c r="B9" s="6"/>
      <c r="C9" s="14">
        <v>1</v>
      </c>
      <c r="D9" s="357" t="s">
        <v>11</v>
      </c>
      <c r="E9" s="358"/>
      <c r="F9" s="358"/>
      <c r="G9" s="358"/>
      <c r="H9" s="358"/>
      <c r="I9" s="359"/>
      <c r="J9" s="7"/>
    </row>
    <row r="10" spans="1:10" ht="16.5" x14ac:dyDescent="0.25">
      <c r="A10" s="10"/>
      <c r="B10" s="11"/>
      <c r="C10" s="12" t="s">
        <v>21</v>
      </c>
      <c r="D10" s="354" t="s">
        <v>22</v>
      </c>
      <c r="E10" s="355"/>
      <c r="F10" s="355"/>
      <c r="G10" s="355"/>
      <c r="H10" s="355"/>
      <c r="I10" s="356"/>
      <c r="J10" s="13"/>
    </row>
    <row r="11" spans="1:10" ht="16.5" x14ac:dyDescent="0.25">
      <c r="A11" s="2"/>
      <c r="B11" s="6"/>
      <c r="C11" s="14">
        <v>1.2</v>
      </c>
      <c r="D11" s="357" t="s">
        <v>50</v>
      </c>
      <c r="E11" s="358"/>
      <c r="F11" s="358"/>
      <c r="G11" s="358"/>
      <c r="H11" s="358"/>
      <c r="I11" s="359"/>
      <c r="J11" s="7"/>
    </row>
    <row r="12" spans="1:10" ht="16.5" x14ac:dyDescent="0.25">
      <c r="A12" s="10"/>
      <c r="B12" s="11"/>
      <c r="C12" s="15"/>
      <c r="D12" s="360" t="s">
        <v>23</v>
      </c>
      <c r="E12" s="361"/>
      <c r="F12" s="361"/>
      <c r="G12" s="361"/>
      <c r="H12" s="362"/>
      <c r="I12" s="366" t="s">
        <v>24</v>
      </c>
      <c r="J12" s="13"/>
    </row>
    <row r="13" spans="1:10" ht="16.5" x14ac:dyDescent="0.25">
      <c r="A13" s="2"/>
      <c r="B13" s="6"/>
      <c r="C13" s="16"/>
      <c r="D13" s="363"/>
      <c r="E13" s="364"/>
      <c r="F13" s="364"/>
      <c r="G13" s="364"/>
      <c r="H13" s="365"/>
      <c r="I13" s="367"/>
      <c r="J13" s="7"/>
    </row>
    <row r="14" spans="1:10" ht="59.25" customHeight="1" x14ac:dyDescent="0.25">
      <c r="A14" s="10"/>
      <c r="B14" s="11"/>
      <c r="C14" s="15"/>
      <c r="D14" s="368" t="s">
        <v>199</v>
      </c>
      <c r="E14" s="369"/>
      <c r="F14" s="369"/>
      <c r="G14" s="369"/>
      <c r="H14" s="370"/>
      <c r="I14" s="374" t="s">
        <v>51</v>
      </c>
      <c r="J14" s="13"/>
    </row>
    <row r="15" spans="1:10" ht="103.5" customHeight="1" x14ac:dyDescent="0.25">
      <c r="A15" s="2"/>
      <c r="B15" s="6"/>
      <c r="C15" s="16"/>
      <c r="D15" s="371"/>
      <c r="E15" s="372"/>
      <c r="F15" s="372"/>
      <c r="G15" s="372"/>
      <c r="H15" s="373"/>
      <c r="I15" s="375"/>
      <c r="J15" s="7"/>
    </row>
    <row r="16" spans="1:10" ht="15.75" x14ac:dyDescent="0.25">
      <c r="A16" s="2"/>
      <c r="B16" s="6"/>
      <c r="C16" s="376"/>
      <c r="D16" s="376"/>
      <c r="E16" s="376"/>
      <c r="F16" s="376"/>
      <c r="G16" s="376"/>
      <c r="H16" s="376"/>
      <c r="I16" s="376"/>
      <c r="J16" s="7"/>
    </row>
    <row r="17" spans="1:10" ht="15.75" x14ac:dyDescent="0.25">
      <c r="A17" s="2"/>
      <c r="B17" s="6"/>
      <c r="C17" s="377" t="s">
        <v>25</v>
      </c>
      <c r="D17" s="378"/>
      <c r="E17" s="378"/>
      <c r="F17" s="378"/>
      <c r="G17" s="378"/>
      <c r="H17" s="378"/>
      <c r="I17" s="379"/>
      <c r="J17" s="7"/>
    </row>
    <row r="18" spans="1:10" ht="15.75" x14ac:dyDescent="0.25">
      <c r="A18" s="2"/>
      <c r="B18" s="6"/>
      <c r="C18" s="380" t="s">
        <v>26</v>
      </c>
      <c r="D18" s="381"/>
      <c r="E18" s="381"/>
      <c r="F18" s="17" t="s">
        <v>24</v>
      </c>
      <c r="G18" s="17" t="s">
        <v>27</v>
      </c>
      <c r="H18" s="18" t="s">
        <v>28</v>
      </c>
      <c r="I18" s="19" t="s">
        <v>29</v>
      </c>
      <c r="J18" s="7"/>
    </row>
    <row r="19" spans="1:10" ht="30.75" customHeight="1" x14ac:dyDescent="0.25">
      <c r="A19" s="2"/>
      <c r="B19" s="6"/>
      <c r="C19" s="349" t="s">
        <v>52</v>
      </c>
      <c r="D19" s="350"/>
      <c r="E19" s="350"/>
      <c r="F19" s="20" t="s">
        <v>53</v>
      </c>
      <c r="G19" s="84">
        <v>8000</v>
      </c>
      <c r="H19" s="21">
        <v>0.3</v>
      </c>
      <c r="I19" s="22">
        <f>ROUND((+IF(C19="","",G19*H19)),2)</f>
        <v>2400</v>
      </c>
      <c r="J19" s="7"/>
    </row>
    <row r="20" spans="1:10" ht="27.75" customHeight="1" x14ac:dyDescent="0.25">
      <c r="A20" s="2"/>
      <c r="B20" s="6"/>
      <c r="C20" s="384" t="s">
        <v>54</v>
      </c>
      <c r="D20" s="385"/>
      <c r="E20" s="385"/>
      <c r="F20" s="23" t="s">
        <v>5</v>
      </c>
      <c r="G20" s="81">
        <v>5500</v>
      </c>
      <c r="H20" s="25">
        <v>0.6</v>
      </c>
      <c r="I20" s="26">
        <f t="shared" ref="I20:I25" si="0">+IF(C20="","",G20*H20)</f>
        <v>3300</v>
      </c>
      <c r="J20" s="7"/>
    </row>
    <row r="21" spans="1:10" ht="15.75" x14ac:dyDescent="0.25">
      <c r="A21" s="2"/>
      <c r="B21" s="6"/>
      <c r="C21" s="384" t="s">
        <v>60</v>
      </c>
      <c r="D21" s="385"/>
      <c r="E21" s="385"/>
      <c r="F21" s="23" t="s">
        <v>53</v>
      </c>
      <c r="G21" s="83">
        <v>8000</v>
      </c>
      <c r="H21" s="25">
        <v>0.3</v>
      </c>
      <c r="I21" s="26">
        <f t="shared" si="0"/>
        <v>2400</v>
      </c>
      <c r="J21" s="7"/>
    </row>
    <row r="22" spans="1:10" ht="15.75" x14ac:dyDescent="0.25">
      <c r="A22" s="2"/>
      <c r="B22" s="6"/>
      <c r="C22" s="384"/>
      <c r="D22" s="385"/>
      <c r="E22" s="385"/>
      <c r="F22" s="23" t="s">
        <v>30</v>
      </c>
      <c r="G22" s="24" t="s">
        <v>30</v>
      </c>
      <c r="H22" s="25"/>
      <c r="I22" s="26" t="str">
        <f t="shared" si="0"/>
        <v/>
      </c>
      <c r="J22" s="7"/>
    </row>
    <row r="23" spans="1:10" ht="15.75" x14ac:dyDescent="0.25">
      <c r="A23" s="2"/>
      <c r="B23" s="6"/>
      <c r="C23" s="384"/>
      <c r="D23" s="385"/>
      <c r="E23" s="385"/>
      <c r="F23" s="23" t="s">
        <v>30</v>
      </c>
      <c r="G23" s="24" t="s">
        <v>30</v>
      </c>
      <c r="H23" s="25"/>
      <c r="I23" s="26" t="str">
        <f t="shared" si="0"/>
        <v/>
      </c>
      <c r="J23" s="7"/>
    </row>
    <row r="24" spans="1:10" ht="15.75" x14ac:dyDescent="0.25">
      <c r="A24" s="2"/>
      <c r="B24" s="6"/>
      <c r="C24" s="384"/>
      <c r="D24" s="385"/>
      <c r="E24" s="385"/>
      <c r="F24" s="23" t="s">
        <v>30</v>
      </c>
      <c r="G24" s="24" t="s">
        <v>30</v>
      </c>
      <c r="H24" s="25"/>
      <c r="I24" s="26" t="str">
        <f t="shared" si="0"/>
        <v/>
      </c>
      <c r="J24" s="7"/>
    </row>
    <row r="25" spans="1:10" ht="15.75" x14ac:dyDescent="0.25">
      <c r="A25" s="2"/>
      <c r="B25" s="6"/>
      <c r="C25" s="386"/>
      <c r="D25" s="387"/>
      <c r="E25" s="387"/>
      <c r="F25" s="27" t="s">
        <v>30</v>
      </c>
      <c r="G25" s="28" t="s">
        <v>30</v>
      </c>
      <c r="H25" s="29"/>
      <c r="I25" s="30" t="str">
        <f t="shared" si="0"/>
        <v/>
      </c>
      <c r="J25" s="7"/>
    </row>
    <row r="26" spans="1:10" ht="15.75" x14ac:dyDescent="0.25">
      <c r="A26" s="2"/>
      <c r="B26" s="6"/>
      <c r="C26" s="2"/>
      <c r="D26" s="2"/>
      <c r="E26" s="2"/>
      <c r="F26" s="388" t="s">
        <v>31</v>
      </c>
      <c r="G26" s="388"/>
      <c r="H26" s="389"/>
      <c r="I26" s="31">
        <f>+ROUND(SUM(I19:I25),2)</f>
        <v>8100</v>
      </c>
      <c r="J26" s="7"/>
    </row>
    <row r="27" spans="1:10" ht="15.75" x14ac:dyDescent="0.25">
      <c r="A27" s="2"/>
      <c r="B27" s="6"/>
      <c r="C27" s="2"/>
      <c r="D27" s="2"/>
      <c r="E27" s="2"/>
      <c r="F27" s="32"/>
      <c r="G27" s="32"/>
      <c r="H27" s="33"/>
      <c r="I27" s="34"/>
      <c r="J27" s="7"/>
    </row>
    <row r="28" spans="1:10" ht="15.75" x14ac:dyDescent="0.25">
      <c r="A28" s="2"/>
      <c r="B28" s="6"/>
      <c r="C28" s="377" t="s">
        <v>32</v>
      </c>
      <c r="D28" s="378"/>
      <c r="E28" s="378"/>
      <c r="F28" s="378"/>
      <c r="G28" s="378"/>
      <c r="H28" s="378"/>
      <c r="I28" s="379"/>
      <c r="J28" s="7"/>
    </row>
    <row r="29" spans="1:10" ht="15.75" x14ac:dyDescent="0.25">
      <c r="A29" s="2"/>
      <c r="B29" s="6"/>
      <c r="C29" s="390" t="s">
        <v>26</v>
      </c>
      <c r="D29" s="390"/>
      <c r="E29" s="390"/>
      <c r="F29" s="17" t="s">
        <v>24</v>
      </c>
      <c r="G29" s="17" t="s">
        <v>27</v>
      </c>
      <c r="H29" s="17" t="s">
        <v>28</v>
      </c>
      <c r="I29" s="17" t="s">
        <v>29</v>
      </c>
      <c r="J29" s="7"/>
    </row>
    <row r="30" spans="1:10" ht="15.75" x14ac:dyDescent="0.25">
      <c r="A30" s="2"/>
      <c r="B30" s="6"/>
      <c r="C30" s="391" t="s">
        <v>33</v>
      </c>
      <c r="D30" s="392"/>
      <c r="E30" s="392"/>
      <c r="F30" s="35" t="s">
        <v>34</v>
      </c>
      <c r="G30" s="36">
        <v>8767.41</v>
      </c>
      <c r="H30" s="109">
        <v>0.3</v>
      </c>
      <c r="I30" s="22">
        <f>+IF(C30="","",G30*H30)</f>
        <v>2630.223</v>
      </c>
      <c r="J30" s="7"/>
    </row>
    <row r="31" spans="1:10" ht="15.75" x14ac:dyDescent="0.25">
      <c r="A31" s="2"/>
      <c r="B31" s="6"/>
      <c r="C31" s="393" t="s">
        <v>55</v>
      </c>
      <c r="D31" s="394"/>
      <c r="E31" s="395"/>
      <c r="F31" s="35" t="s">
        <v>57</v>
      </c>
      <c r="G31" s="82">
        <v>60000</v>
      </c>
      <c r="H31" s="37">
        <v>0.1</v>
      </c>
      <c r="I31" s="26">
        <f>+IF(C31="","",G31*H31)</f>
        <v>6000</v>
      </c>
      <c r="J31" s="7"/>
    </row>
    <row r="32" spans="1:10" ht="15.75" x14ac:dyDescent="0.25">
      <c r="A32" s="2"/>
      <c r="B32" s="6"/>
      <c r="C32" s="382" t="s">
        <v>56</v>
      </c>
      <c r="D32" s="383"/>
      <c r="E32" s="383"/>
      <c r="F32" s="38" t="s">
        <v>58</v>
      </c>
      <c r="G32" s="39">
        <v>600000</v>
      </c>
      <c r="H32" s="40">
        <v>0.01</v>
      </c>
      <c r="I32" s="41">
        <f>+IF(C32="","",G32*H32)</f>
        <v>6000</v>
      </c>
      <c r="J32" s="7"/>
    </row>
    <row r="33" spans="1:10" ht="15.75" x14ac:dyDescent="0.25">
      <c r="A33" s="2"/>
      <c r="B33" s="6"/>
      <c r="C33" s="2"/>
      <c r="D33" s="2"/>
      <c r="E33" s="2"/>
      <c r="F33" s="388" t="s">
        <v>35</v>
      </c>
      <c r="G33" s="388"/>
      <c r="H33" s="389"/>
      <c r="I33" s="42">
        <f>ROUND(+SUM(I30:I32),2)</f>
        <v>14630.22</v>
      </c>
      <c r="J33" s="7"/>
    </row>
    <row r="34" spans="1:10" ht="15.75" x14ac:dyDescent="0.25">
      <c r="A34" s="2"/>
      <c r="B34" s="6"/>
      <c r="C34" s="336"/>
      <c r="D34" s="336"/>
      <c r="E34" s="336"/>
      <c r="F34" s="336"/>
      <c r="G34" s="336"/>
      <c r="H34" s="336"/>
      <c r="I34" s="336"/>
      <c r="J34" s="7"/>
    </row>
    <row r="35" spans="1:10" ht="15.75" x14ac:dyDescent="0.25">
      <c r="A35" s="2"/>
      <c r="B35" s="6"/>
      <c r="C35" s="399" t="s">
        <v>36</v>
      </c>
      <c r="D35" s="400"/>
      <c r="E35" s="400"/>
      <c r="F35" s="400"/>
      <c r="G35" s="400"/>
      <c r="H35" s="400"/>
      <c r="I35" s="401"/>
      <c r="J35" s="7"/>
    </row>
    <row r="36" spans="1:10" ht="15.75" x14ac:dyDescent="0.25">
      <c r="A36" s="43"/>
      <c r="B36" s="44"/>
      <c r="C36" s="402" t="s">
        <v>26</v>
      </c>
      <c r="D36" s="403"/>
      <c r="E36" s="403"/>
      <c r="F36" s="17" t="s">
        <v>24</v>
      </c>
      <c r="G36" s="17" t="s">
        <v>27</v>
      </c>
      <c r="H36" s="45" t="s">
        <v>28</v>
      </c>
      <c r="I36" s="46" t="s">
        <v>29</v>
      </c>
      <c r="J36" s="47"/>
    </row>
    <row r="37" spans="1:10" ht="15.75" x14ac:dyDescent="0.25">
      <c r="A37" s="2"/>
      <c r="B37" s="6"/>
      <c r="C37" s="404" t="s">
        <v>61</v>
      </c>
      <c r="D37" s="405"/>
      <c r="E37" s="405"/>
      <c r="F37" s="48" t="s">
        <v>37</v>
      </c>
      <c r="G37" s="49">
        <f>54116.67*1.5</f>
        <v>81175.005000000005</v>
      </c>
      <c r="H37" s="50">
        <v>0.3</v>
      </c>
      <c r="I37" s="51">
        <f>(+IF(C37="","",(G37*H37)))</f>
        <v>24352.501500000002</v>
      </c>
      <c r="J37" s="7"/>
    </row>
    <row r="38" spans="1:10" ht="15.75" x14ac:dyDescent="0.25">
      <c r="A38" s="2"/>
      <c r="B38" s="6"/>
      <c r="C38" s="404"/>
      <c r="D38" s="405"/>
      <c r="E38" s="405"/>
      <c r="F38" s="48"/>
      <c r="G38" s="49"/>
      <c r="H38" s="50"/>
      <c r="I38" s="51" t="str">
        <f>(+IF(C38="","",(G38*H38)))</f>
        <v/>
      </c>
      <c r="J38" s="7"/>
    </row>
    <row r="39" spans="1:10" ht="15.75" x14ac:dyDescent="0.25">
      <c r="A39" s="2"/>
      <c r="B39" s="6"/>
      <c r="C39" s="404"/>
      <c r="D39" s="405"/>
      <c r="E39" s="405"/>
      <c r="F39" s="48"/>
      <c r="G39" s="49"/>
      <c r="H39" s="50"/>
      <c r="I39" s="51" t="str">
        <f>(+IF(C39="","",(G39*H39)))</f>
        <v/>
      </c>
      <c r="J39" s="7"/>
    </row>
    <row r="40" spans="1:10" ht="15.75" x14ac:dyDescent="0.25">
      <c r="A40" s="2"/>
      <c r="B40" s="6"/>
      <c r="C40" s="406"/>
      <c r="D40" s="407"/>
      <c r="E40" s="407"/>
      <c r="F40" s="52"/>
      <c r="G40" s="53"/>
      <c r="H40" s="54"/>
      <c r="I40" s="55"/>
      <c r="J40" s="7"/>
    </row>
    <row r="41" spans="1:10" ht="15.75" x14ac:dyDescent="0.25">
      <c r="A41" s="2"/>
      <c r="B41" s="6"/>
      <c r="C41" s="2"/>
      <c r="D41" s="2"/>
      <c r="E41" s="2"/>
      <c r="F41" s="408" t="s">
        <v>38</v>
      </c>
      <c r="G41" s="408"/>
      <c r="H41" s="409"/>
      <c r="I41" s="31">
        <f>+ROUND(SUM(I37:I40),2)</f>
        <v>24352.5</v>
      </c>
      <c r="J41" s="7"/>
    </row>
    <row r="42" spans="1:10" ht="15.75" x14ac:dyDescent="0.25">
      <c r="A42" s="2"/>
      <c r="B42" s="6"/>
      <c r="C42" s="2"/>
      <c r="D42" s="2"/>
      <c r="E42" s="2"/>
      <c r="F42" s="3"/>
      <c r="G42" s="56"/>
      <c r="H42" s="2"/>
      <c r="I42" s="2"/>
      <c r="J42" s="7"/>
    </row>
    <row r="43" spans="1:10" ht="15.75" x14ac:dyDescent="0.25">
      <c r="A43" s="2"/>
      <c r="B43" s="6"/>
      <c r="C43" s="396" t="s">
        <v>39</v>
      </c>
      <c r="D43" s="397"/>
      <c r="E43" s="397"/>
      <c r="F43" s="397"/>
      <c r="G43" s="397"/>
      <c r="H43" s="398"/>
      <c r="I43" s="57">
        <f>ROUND((SUM(+I26+I33+I41)),2)</f>
        <v>47082.720000000001</v>
      </c>
      <c r="J43" s="7"/>
    </row>
    <row r="44" spans="1:10" ht="15.75" x14ac:dyDescent="0.25">
      <c r="A44" s="2"/>
      <c r="B44" s="6"/>
      <c r="C44" s="2"/>
      <c r="D44" s="2"/>
      <c r="E44" s="2"/>
      <c r="F44" s="3"/>
      <c r="G44" s="56"/>
      <c r="H44" s="2"/>
      <c r="I44" s="2"/>
      <c r="J44" s="7"/>
    </row>
    <row r="45" spans="1:10" ht="15.75" x14ac:dyDescent="0.25">
      <c r="A45" s="58"/>
      <c r="B45" s="59"/>
      <c r="C45" s="410" t="s">
        <v>40</v>
      </c>
      <c r="D45" s="411"/>
      <c r="E45" s="412"/>
      <c r="F45" s="60"/>
      <c r="G45" s="61"/>
      <c r="H45" s="62">
        <v>0</v>
      </c>
      <c r="I45" s="63">
        <f>+I43*H45</f>
        <v>0</v>
      </c>
      <c r="J45" s="64"/>
    </row>
    <row r="46" spans="1:10" ht="15.75" x14ac:dyDescent="0.25">
      <c r="A46" s="2"/>
      <c r="B46" s="6"/>
      <c r="C46" s="396" t="s">
        <v>41</v>
      </c>
      <c r="D46" s="397"/>
      <c r="E46" s="397"/>
      <c r="F46" s="397"/>
      <c r="G46" s="397"/>
      <c r="H46" s="398"/>
      <c r="I46" s="57">
        <f>ROUND(I45+I43,2)</f>
        <v>47082.720000000001</v>
      </c>
      <c r="J46" s="7"/>
    </row>
    <row r="47" spans="1:10" ht="15.75" x14ac:dyDescent="0.25">
      <c r="A47" s="2"/>
      <c r="B47" s="6"/>
      <c r="C47" s="2"/>
      <c r="D47" s="2"/>
      <c r="E47" s="2"/>
      <c r="F47" s="3"/>
      <c r="G47" s="56"/>
      <c r="H47" s="2"/>
      <c r="I47" s="2"/>
      <c r="J47" s="7"/>
    </row>
    <row r="48" spans="1:10" ht="15.75" x14ac:dyDescent="0.25">
      <c r="A48" s="58"/>
      <c r="B48" s="59"/>
      <c r="C48" s="419" t="s">
        <v>42</v>
      </c>
      <c r="D48" s="420"/>
      <c r="E48" s="421"/>
      <c r="F48" s="65"/>
      <c r="G48" s="66"/>
      <c r="H48" s="67">
        <v>0</v>
      </c>
      <c r="I48" s="68">
        <f>+I46*H48</f>
        <v>0</v>
      </c>
      <c r="J48" s="64"/>
    </row>
    <row r="49" spans="1:10" ht="15.75" x14ac:dyDescent="0.25">
      <c r="A49" s="58"/>
      <c r="B49" s="59"/>
      <c r="C49" s="422" t="s">
        <v>43</v>
      </c>
      <c r="D49" s="423"/>
      <c r="E49" s="424"/>
      <c r="F49" s="65"/>
      <c r="G49" s="66"/>
      <c r="H49" s="69">
        <v>0</v>
      </c>
      <c r="I49" s="70">
        <f>+I46*H49</f>
        <v>0</v>
      </c>
      <c r="J49" s="64"/>
    </row>
    <row r="50" spans="1:10" ht="15.75" x14ac:dyDescent="0.25">
      <c r="A50" s="58"/>
      <c r="B50" s="59"/>
      <c r="C50" s="422" t="s">
        <v>44</v>
      </c>
      <c r="D50" s="423"/>
      <c r="E50" s="424"/>
      <c r="F50" s="71"/>
      <c r="G50" s="72"/>
      <c r="H50" s="69">
        <v>0</v>
      </c>
      <c r="I50" s="70">
        <f>+I46*H50</f>
        <v>0</v>
      </c>
      <c r="J50" s="64"/>
    </row>
    <row r="51" spans="1:10" ht="15.75" x14ac:dyDescent="0.25">
      <c r="A51" s="2"/>
      <c r="B51" s="6"/>
      <c r="C51" s="425" t="s">
        <v>45</v>
      </c>
      <c r="D51" s="426"/>
      <c r="E51" s="426"/>
      <c r="F51" s="426"/>
      <c r="G51" s="426"/>
      <c r="H51" s="427"/>
      <c r="I51" s="73">
        <f>ROUND(SUM(I48:I50),2)</f>
        <v>0</v>
      </c>
      <c r="J51" s="7"/>
    </row>
    <row r="52" spans="1:10" ht="15.75" x14ac:dyDescent="0.25">
      <c r="A52" s="2"/>
      <c r="B52" s="6"/>
      <c r="C52" s="428"/>
      <c r="D52" s="428"/>
      <c r="E52" s="428"/>
      <c r="F52" s="428"/>
      <c r="G52" s="428"/>
      <c r="H52" s="428"/>
      <c r="I52" s="428"/>
      <c r="J52" s="7"/>
    </row>
    <row r="53" spans="1:10" ht="15.75" x14ac:dyDescent="0.25">
      <c r="A53" s="2"/>
      <c r="B53" s="6"/>
      <c r="C53" s="429" t="s">
        <v>46</v>
      </c>
      <c r="D53" s="430"/>
      <c r="E53" s="430"/>
      <c r="F53" s="430"/>
      <c r="G53" s="430"/>
      <c r="H53" s="431"/>
      <c r="I53" s="74">
        <f>SUM(I46+I51)</f>
        <v>47082.720000000001</v>
      </c>
      <c r="J53" s="7"/>
    </row>
    <row r="54" spans="1:10" ht="15.75" x14ac:dyDescent="0.25">
      <c r="A54" s="2"/>
      <c r="B54" s="6"/>
      <c r="C54" s="428"/>
      <c r="D54" s="428"/>
      <c r="E54" s="428"/>
      <c r="F54" s="428"/>
      <c r="G54" s="428"/>
      <c r="H54" s="428"/>
      <c r="I54" s="428"/>
      <c r="J54" s="7"/>
    </row>
    <row r="55" spans="1:10" ht="15.75" x14ac:dyDescent="0.25">
      <c r="A55" s="2"/>
      <c r="B55" s="6"/>
      <c r="C55" s="432" t="s">
        <v>47</v>
      </c>
      <c r="D55" s="433"/>
      <c r="E55" s="434"/>
      <c r="F55" s="435"/>
      <c r="G55" s="436"/>
      <c r="H55" s="436"/>
      <c r="I55" s="437"/>
      <c r="J55" s="7"/>
    </row>
    <row r="56" spans="1:10" ht="15.75" x14ac:dyDescent="0.25">
      <c r="A56" s="2"/>
      <c r="B56" s="6"/>
      <c r="C56" s="413"/>
      <c r="D56" s="414"/>
      <c r="E56" s="415"/>
      <c r="F56" s="416"/>
      <c r="G56" s="417"/>
      <c r="H56" s="417"/>
      <c r="I56" s="418"/>
      <c r="J56" s="7"/>
    </row>
    <row r="57" spans="1:10" ht="15.75" x14ac:dyDescent="0.25">
      <c r="A57" s="2"/>
      <c r="B57" s="6"/>
      <c r="C57" s="413"/>
      <c r="D57" s="414"/>
      <c r="E57" s="415"/>
      <c r="F57" s="416" t="str">
        <f>REALIZO</f>
        <v xml:space="preserve"> </v>
      </c>
      <c r="G57" s="417"/>
      <c r="H57" s="417"/>
      <c r="I57" s="418"/>
      <c r="J57" s="7"/>
    </row>
    <row r="58" spans="1:10" ht="15.75" x14ac:dyDescent="0.25">
      <c r="A58" s="2"/>
      <c r="B58" s="6"/>
      <c r="C58" s="413"/>
      <c r="D58" s="414"/>
      <c r="E58" s="415"/>
      <c r="F58" s="416" t="s">
        <v>48</v>
      </c>
      <c r="G58" s="438"/>
      <c r="H58" s="438"/>
      <c r="I58" s="439"/>
      <c r="J58" s="7"/>
    </row>
    <row r="59" spans="1:10" ht="15.75" x14ac:dyDescent="0.25">
      <c r="A59" s="2"/>
      <c r="B59" s="6"/>
      <c r="C59" s="413"/>
      <c r="D59" s="414"/>
      <c r="E59" s="415"/>
      <c r="F59" s="416" t="s">
        <v>6</v>
      </c>
      <c r="G59" s="438"/>
      <c r="H59" s="438"/>
      <c r="I59" s="439"/>
      <c r="J59" s="7"/>
    </row>
    <row r="60" spans="1:10" ht="15.75" x14ac:dyDescent="0.25">
      <c r="A60" s="2"/>
      <c r="B60" s="6"/>
      <c r="C60" s="413"/>
      <c r="D60" s="414"/>
      <c r="E60" s="415"/>
      <c r="F60" s="416" t="str">
        <f>APROBO</f>
        <v xml:space="preserve"> </v>
      </c>
      <c r="G60" s="438"/>
      <c r="H60" s="438"/>
      <c r="I60" s="439"/>
      <c r="J60" s="7"/>
    </row>
    <row r="61" spans="1:10" ht="15.75" x14ac:dyDescent="0.25">
      <c r="A61" s="2"/>
      <c r="B61" s="6"/>
      <c r="C61" s="440"/>
      <c r="D61" s="441"/>
      <c r="E61" s="442"/>
      <c r="F61" s="443" t="s">
        <v>49</v>
      </c>
      <c r="G61" s="444"/>
      <c r="H61" s="444"/>
      <c r="I61" s="445"/>
      <c r="J61" s="7"/>
    </row>
    <row r="62" spans="1:10" ht="15.75" x14ac:dyDescent="0.25">
      <c r="A62" s="2"/>
      <c r="B62" s="75"/>
      <c r="C62" s="76"/>
      <c r="D62" s="76"/>
      <c r="E62" s="76"/>
      <c r="F62" s="77"/>
      <c r="G62" s="78"/>
      <c r="H62" s="76"/>
      <c r="I62" s="76"/>
      <c r="J62" s="79"/>
    </row>
    <row r="63" spans="1:10" ht="15.75" x14ac:dyDescent="0.25">
      <c r="A63" s="2"/>
      <c r="B63" s="2"/>
      <c r="C63" s="2"/>
      <c r="D63" s="2"/>
      <c r="E63" s="2"/>
      <c r="F63" s="3"/>
      <c r="G63" s="4"/>
      <c r="H63" s="2"/>
      <c r="I63" s="2"/>
      <c r="J63" s="2"/>
    </row>
  </sheetData>
  <mergeCells count="67">
    <mergeCell ref="C5:G5"/>
    <mergeCell ref="H5:I5"/>
    <mergeCell ref="C2:J2"/>
    <mergeCell ref="C3:D4"/>
    <mergeCell ref="E3:G4"/>
    <mergeCell ref="H3:I3"/>
    <mergeCell ref="H4:I4"/>
    <mergeCell ref="C19:E19"/>
    <mergeCell ref="C6:I6"/>
    <mergeCell ref="D8:I8"/>
    <mergeCell ref="D9:I9"/>
    <mergeCell ref="D10:I10"/>
    <mergeCell ref="D11:I11"/>
    <mergeCell ref="D12:H13"/>
    <mergeCell ref="I12:I13"/>
    <mergeCell ref="D14:H15"/>
    <mergeCell ref="I14:I15"/>
    <mergeCell ref="C16:I16"/>
    <mergeCell ref="C17:I17"/>
    <mergeCell ref="C18:E18"/>
    <mergeCell ref="C32:E32"/>
    <mergeCell ref="C20:E20"/>
    <mergeCell ref="C21:E21"/>
    <mergeCell ref="C22:E22"/>
    <mergeCell ref="C23:E23"/>
    <mergeCell ref="C24:E24"/>
    <mergeCell ref="C25:E25"/>
    <mergeCell ref="F26:H26"/>
    <mergeCell ref="C28:I28"/>
    <mergeCell ref="C29:E29"/>
    <mergeCell ref="C30:E30"/>
    <mergeCell ref="C31:E31"/>
    <mergeCell ref="C46:H46"/>
    <mergeCell ref="F33:H33"/>
    <mergeCell ref="C34:I34"/>
    <mergeCell ref="C35:I35"/>
    <mergeCell ref="C36:E36"/>
    <mergeCell ref="C37:E37"/>
    <mergeCell ref="C38:E38"/>
    <mergeCell ref="C39:E39"/>
    <mergeCell ref="C40:E40"/>
    <mergeCell ref="F41:H41"/>
    <mergeCell ref="C43:H43"/>
    <mergeCell ref="C45:E45"/>
    <mergeCell ref="C56:E56"/>
    <mergeCell ref="F56:I56"/>
    <mergeCell ref="C48:E48"/>
    <mergeCell ref="C49:E49"/>
    <mergeCell ref="C50:E50"/>
    <mergeCell ref="C51:H51"/>
    <mergeCell ref="C52:E52"/>
    <mergeCell ref="F52:I52"/>
    <mergeCell ref="C53:H53"/>
    <mergeCell ref="C54:E54"/>
    <mergeCell ref="F54:I54"/>
    <mergeCell ref="C55:E55"/>
    <mergeCell ref="F55:I55"/>
    <mergeCell ref="C60:E60"/>
    <mergeCell ref="F60:I60"/>
    <mergeCell ref="C61:E61"/>
    <mergeCell ref="F61:I61"/>
    <mergeCell ref="C57:E57"/>
    <mergeCell ref="F57:I57"/>
    <mergeCell ref="C58:E58"/>
    <mergeCell ref="F58:I58"/>
    <mergeCell ref="C59:E59"/>
    <mergeCell ref="F59:I59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6A97E1-01F3-4A4F-AC33-D0951BAF000E}">
  <dimension ref="A1:J65"/>
  <sheetViews>
    <sheetView topLeftCell="A22" workbookViewId="0">
      <selection activeCell="L32" sqref="L32"/>
    </sheetView>
  </sheetViews>
  <sheetFormatPr baseColWidth="10" defaultRowHeight="15" x14ac:dyDescent="0.25"/>
  <cols>
    <col min="3" max="3" width="20.85546875" customWidth="1"/>
    <col min="7" max="7" width="15.7109375" customWidth="1"/>
    <col min="8" max="8" width="15.42578125" customWidth="1"/>
    <col min="9" max="9" width="17.140625" customWidth="1"/>
    <col min="13" max="13" width="20" customWidth="1"/>
  </cols>
  <sheetData>
    <row r="1" spans="1:10" ht="15.75" x14ac:dyDescent="0.25">
      <c r="A1" s="2"/>
      <c r="B1" s="2"/>
      <c r="C1" s="2"/>
      <c r="D1" s="2"/>
      <c r="E1" s="2"/>
      <c r="F1" s="3"/>
      <c r="G1" s="4"/>
      <c r="H1" s="2"/>
      <c r="I1" s="2"/>
      <c r="J1" s="2"/>
    </row>
    <row r="2" spans="1:10" ht="15.75" x14ac:dyDescent="0.25">
      <c r="A2" s="2"/>
      <c r="B2" s="5"/>
      <c r="C2" s="336"/>
      <c r="D2" s="336"/>
      <c r="E2" s="336"/>
      <c r="F2" s="336"/>
      <c r="G2" s="336"/>
      <c r="H2" s="336"/>
      <c r="I2" s="336"/>
      <c r="J2" s="336"/>
    </row>
    <row r="3" spans="1:10" ht="15.75" x14ac:dyDescent="0.25">
      <c r="A3" s="2"/>
      <c r="B3" s="6"/>
      <c r="C3" s="337"/>
      <c r="D3" s="338"/>
      <c r="E3" s="341"/>
      <c r="F3" s="342"/>
      <c r="G3" s="343"/>
      <c r="H3" s="347"/>
      <c r="I3" s="348"/>
      <c r="J3" s="7"/>
    </row>
    <row r="4" spans="1:10" ht="15.75" x14ac:dyDescent="0.25">
      <c r="A4" s="2"/>
      <c r="B4" s="6"/>
      <c r="C4" s="339"/>
      <c r="D4" s="340"/>
      <c r="E4" s="344"/>
      <c r="F4" s="345"/>
      <c r="G4" s="346"/>
      <c r="H4" s="334"/>
      <c r="I4" s="335"/>
      <c r="J4" s="7"/>
    </row>
    <row r="5" spans="1:10" ht="16.5" x14ac:dyDescent="0.25">
      <c r="A5" s="2"/>
      <c r="B5" s="6"/>
      <c r="C5" s="331"/>
      <c r="D5" s="332"/>
      <c r="E5" s="332"/>
      <c r="F5" s="332"/>
      <c r="G5" s="333"/>
      <c r="H5" s="334"/>
      <c r="I5" s="335"/>
      <c r="J5" s="7"/>
    </row>
    <row r="6" spans="1:10" ht="16.5" x14ac:dyDescent="0.25">
      <c r="A6" s="2"/>
      <c r="B6" s="6"/>
      <c r="C6" s="351" t="s">
        <v>18</v>
      </c>
      <c r="D6" s="352"/>
      <c r="E6" s="352"/>
      <c r="F6" s="352"/>
      <c r="G6" s="352"/>
      <c r="H6" s="352"/>
      <c r="I6" s="353"/>
      <c r="J6" s="7"/>
    </row>
    <row r="7" spans="1:10" ht="15.75" x14ac:dyDescent="0.25">
      <c r="A7" s="2"/>
      <c r="B7" s="6"/>
      <c r="C7" s="8"/>
      <c r="D7" s="8"/>
      <c r="E7" s="8"/>
      <c r="F7" s="9"/>
      <c r="G7" s="9"/>
      <c r="H7" s="8"/>
      <c r="I7" s="8"/>
      <c r="J7" s="7"/>
    </row>
    <row r="8" spans="1:10" ht="16.5" x14ac:dyDescent="0.25">
      <c r="A8" s="10"/>
      <c r="B8" s="11"/>
      <c r="C8" s="12" t="s">
        <v>19</v>
      </c>
      <c r="D8" s="354" t="s">
        <v>20</v>
      </c>
      <c r="E8" s="355"/>
      <c r="F8" s="355"/>
      <c r="G8" s="355"/>
      <c r="H8" s="355"/>
      <c r="I8" s="356"/>
      <c r="J8" s="13"/>
    </row>
    <row r="9" spans="1:10" ht="16.5" x14ac:dyDescent="0.25">
      <c r="A9" s="2"/>
      <c r="B9" s="6"/>
      <c r="C9" s="14">
        <v>1</v>
      </c>
      <c r="D9" s="357" t="s">
        <v>11</v>
      </c>
      <c r="E9" s="358"/>
      <c r="F9" s="358"/>
      <c r="G9" s="358"/>
      <c r="H9" s="358"/>
      <c r="I9" s="359"/>
      <c r="J9" s="7"/>
    </row>
    <row r="10" spans="1:10" ht="16.5" x14ac:dyDescent="0.25">
      <c r="A10" s="10"/>
      <c r="B10" s="11"/>
      <c r="C10" s="12" t="s">
        <v>21</v>
      </c>
      <c r="D10" s="354" t="s">
        <v>22</v>
      </c>
      <c r="E10" s="355"/>
      <c r="F10" s="355"/>
      <c r="G10" s="355"/>
      <c r="H10" s="355"/>
      <c r="I10" s="356"/>
      <c r="J10" s="13"/>
    </row>
    <row r="11" spans="1:10" ht="16.5" x14ac:dyDescent="0.25">
      <c r="A11" s="2"/>
      <c r="B11" s="6"/>
      <c r="C11" s="14">
        <v>1.3</v>
      </c>
      <c r="D11" s="357" t="s">
        <v>50</v>
      </c>
      <c r="E11" s="358"/>
      <c r="F11" s="358"/>
      <c r="G11" s="358"/>
      <c r="H11" s="358"/>
      <c r="I11" s="359"/>
      <c r="J11" s="7"/>
    </row>
    <row r="12" spans="1:10" ht="16.5" x14ac:dyDescent="0.25">
      <c r="A12" s="10"/>
      <c r="B12" s="11"/>
      <c r="C12" s="15"/>
      <c r="D12" s="360" t="s">
        <v>23</v>
      </c>
      <c r="E12" s="361"/>
      <c r="F12" s="361"/>
      <c r="G12" s="361"/>
      <c r="H12" s="362"/>
      <c r="I12" s="366" t="s">
        <v>24</v>
      </c>
      <c r="J12" s="13"/>
    </row>
    <row r="13" spans="1:10" ht="16.5" x14ac:dyDescent="0.25">
      <c r="A13" s="2"/>
      <c r="B13" s="6"/>
      <c r="C13" s="16"/>
      <c r="D13" s="363"/>
      <c r="E13" s="364"/>
      <c r="F13" s="364"/>
      <c r="G13" s="364"/>
      <c r="H13" s="365"/>
      <c r="I13" s="367"/>
      <c r="J13" s="7"/>
    </row>
    <row r="14" spans="1:10" ht="59.25" customHeight="1" x14ac:dyDescent="0.25">
      <c r="A14" s="10"/>
      <c r="B14" s="11"/>
      <c r="C14" s="15"/>
      <c r="D14" s="368" t="s">
        <v>204</v>
      </c>
      <c r="E14" s="369"/>
      <c r="F14" s="369"/>
      <c r="G14" s="369"/>
      <c r="H14" s="370"/>
      <c r="I14" s="374" t="s">
        <v>1</v>
      </c>
      <c r="J14" s="13"/>
    </row>
    <row r="15" spans="1:10" ht="59.25" customHeight="1" x14ac:dyDescent="0.25">
      <c r="A15" s="2"/>
      <c r="B15" s="6"/>
      <c r="C15" s="16"/>
      <c r="D15" s="371"/>
      <c r="E15" s="372"/>
      <c r="F15" s="372"/>
      <c r="G15" s="372"/>
      <c r="H15" s="373"/>
      <c r="I15" s="375"/>
      <c r="J15" s="7"/>
    </row>
    <row r="16" spans="1:10" ht="15.75" x14ac:dyDescent="0.25">
      <c r="A16" s="2"/>
      <c r="B16" s="6"/>
      <c r="C16" s="376"/>
      <c r="D16" s="376"/>
      <c r="E16" s="376"/>
      <c r="F16" s="376"/>
      <c r="G16" s="376"/>
      <c r="H16" s="376"/>
      <c r="I16" s="376"/>
      <c r="J16" s="7"/>
    </row>
    <row r="17" spans="1:10" ht="15.75" x14ac:dyDescent="0.25">
      <c r="A17" s="2"/>
      <c r="B17" s="6"/>
      <c r="C17" s="377" t="s">
        <v>25</v>
      </c>
      <c r="D17" s="378"/>
      <c r="E17" s="378"/>
      <c r="F17" s="378"/>
      <c r="G17" s="378"/>
      <c r="H17" s="378"/>
      <c r="I17" s="379"/>
      <c r="J17" s="7"/>
    </row>
    <row r="18" spans="1:10" ht="15.75" x14ac:dyDescent="0.25">
      <c r="A18" s="2"/>
      <c r="B18" s="6"/>
      <c r="C18" s="380" t="s">
        <v>26</v>
      </c>
      <c r="D18" s="381"/>
      <c r="E18" s="381"/>
      <c r="F18" s="17" t="s">
        <v>24</v>
      </c>
      <c r="G18" s="17" t="s">
        <v>27</v>
      </c>
      <c r="H18" s="18" t="s">
        <v>28</v>
      </c>
      <c r="I18" s="19" t="s">
        <v>29</v>
      </c>
      <c r="J18" s="7"/>
    </row>
    <row r="19" spans="1:10" ht="30.75" customHeight="1" x14ac:dyDescent="0.25">
      <c r="A19" s="2"/>
      <c r="B19" s="6"/>
      <c r="C19" s="349" t="s">
        <v>71</v>
      </c>
      <c r="D19" s="350"/>
      <c r="E19" s="350"/>
      <c r="F19" s="20" t="s">
        <v>1</v>
      </c>
      <c r="G19" s="93">
        <v>29000</v>
      </c>
      <c r="H19" s="110">
        <v>3</v>
      </c>
      <c r="I19" s="22">
        <f>ROUND((+IF(C19="","",G19*H19)),2)</f>
        <v>87000</v>
      </c>
      <c r="J19" s="7"/>
    </row>
    <row r="20" spans="1:10" ht="27.75" customHeight="1" x14ac:dyDescent="0.25">
      <c r="A20" s="2"/>
      <c r="B20" s="6"/>
      <c r="C20" s="384" t="s">
        <v>72</v>
      </c>
      <c r="D20" s="385"/>
      <c r="E20" s="385"/>
      <c r="F20" s="23" t="s">
        <v>1</v>
      </c>
      <c r="G20" s="94">
        <v>49000</v>
      </c>
      <c r="H20" s="111">
        <v>3</v>
      </c>
      <c r="I20" s="26">
        <f t="shared" ref="I20:I25" si="0">+IF(C20="","",G20*H20)</f>
        <v>147000</v>
      </c>
      <c r="J20" s="7"/>
    </row>
    <row r="21" spans="1:10" ht="15.75" x14ac:dyDescent="0.25">
      <c r="A21" s="2"/>
      <c r="B21" s="6"/>
      <c r="C21" s="384" t="s">
        <v>73</v>
      </c>
      <c r="D21" s="385"/>
      <c r="E21" s="385"/>
      <c r="F21" s="23" t="s">
        <v>1</v>
      </c>
      <c r="G21" s="95">
        <v>10000</v>
      </c>
      <c r="H21" s="111">
        <v>15</v>
      </c>
      <c r="I21" s="26">
        <f t="shared" si="0"/>
        <v>150000</v>
      </c>
      <c r="J21" s="7"/>
    </row>
    <row r="22" spans="1:10" ht="15.75" x14ac:dyDescent="0.25">
      <c r="A22" s="2"/>
      <c r="B22" s="6"/>
      <c r="C22" s="384" t="s">
        <v>74</v>
      </c>
      <c r="D22" s="385"/>
      <c r="E22" s="385"/>
      <c r="F22" s="23" t="s">
        <v>1</v>
      </c>
      <c r="G22" s="96">
        <v>20000</v>
      </c>
      <c r="H22" s="111">
        <v>15</v>
      </c>
      <c r="I22" s="26">
        <f t="shared" si="0"/>
        <v>300000</v>
      </c>
      <c r="J22" s="7"/>
    </row>
    <row r="23" spans="1:10" ht="15.75" x14ac:dyDescent="0.25">
      <c r="A23" s="2"/>
      <c r="B23" s="6"/>
      <c r="C23" s="384" t="s">
        <v>75</v>
      </c>
      <c r="D23" s="385"/>
      <c r="E23" s="385"/>
      <c r="F23" s="23" t="s">
        <v>1</v>
      </c>
      <c r="G23" s="96">
        <v>210000</v>
      </c>
      <c r="H23" s="111">
        <v>2</v>
      </c>
      <c r="I23" s="26">
        <f t="shared" si="0"/>
        <v>420000</v>
      </c>
      <c r="J23" s="7"/>
    </row>
    <row r="24" spans="1:10" ht="15.75" x14ac:dyDescent="0.25">
      <c r="A24" s="2"/>
      <c r="B24" s="6"/>
      <c r="C24" s="384" t="s">
        <v>76</v>
      </c>
      <c r="D24" s="385"/>
      <c r="E24" s="385"/>
      <c r="F24" s="23" t="s">
        <v>59</v>
      </c>
      <c r="G24" s="96">
        <v>12000</v>
      </c>
      <c r="H24" s="111">
        <v>15</v>
      </c>
      <c r="I24" s="89">
        <f t="shared" si="0"/>
        <v>180000</v>
      </c>
      <c r="J24" s="7"/>
    </row>
    <row r="25" spans="1:10" ht="15.75" x14ac:dyDescent="0.25">
      <c r="A25" s="2"/>
      <c r="B25" s="6"/>
      <c r="C25" s="386" t="s">
        <v>77</v>
      </c>
      <c r="D25" s="387"/>
      <c r="E25" s="387"/>
      <c r="F25" s="27" t="s">
        <v>1</v>
      </c>
      <c r="G25" s="97">
        <v>1800</v>
      </c>
      <c r="H25" s="112">
        <v>15</v>
      </c>
      <c r="I25" s="30">
        <f t="shared" si="0"/>
        <v>27000</v>
      </c>
      <c r="J25" s="7"/>
    </row>
    <row r="26" spans="1:10" ht="15.75" x14ac:dyDescent="0.25">
      <c r="A26" s="2"/>
      <c r="B26" s="6"/>
      <c r="C26" s="2"/>
      <c r="D26" s="2"/>
      <c r="E26" s="2"/>
      <c r="F26" s="388" t="s">
        <v>31</v>
      </c>
      <c r="G26" s="388"/>
      <c r="H26" s="389"/>
      <c r="I26" s="31">
        <f>+ROUND(SUM(I19:I25),2)</f>
        <v>1311000</v>
      </c>
      <c r="J26" s="7"/>
    </row>
    <row r="27" spans="1:10" ht="15.75" x14ac:dyDescent="0.25">
      <c r="A27" s="2"/>
      <c r="B27" s="6"/>
      <c r="C27" s="2"/>
      <c r="D27" s="2"/>
      <c r="E27" s="2"/>
      <c r="F27" s="32"/>
      <c r="G27" s="32"/>
      <c r="H27" s="33"/>
      <c r="I27" s="34"/>
      <c r="J27" s="7"/>
    </row>
    <row r="28" spans="1:10" ht="15.75" x14ac:dyDescent="0.25">
      <c r="A28" s="2"/>
      <c r="B28" s="6"/>
      <c r="C28" s="377" t="s">
        <v>32</v>
      </c>
      <c r="D28" s="378"/>
      <c r="E28" s="378"/>
      <c r="F28" s="378"/>
      <c r="G28" s="378"/>
      <c r="H28" s="378"/>
      <c r="I28" s="379"/>
      <c r="J28" s="7"/>
    </row>
    <row r="29" spans="1:10" ht="15.75" x14ac:dyDescent="0.25">
      <c r="A29" s="2"/>
      <c r="B29" s="6"/>
      <c r="C29" s="390" t="s">
        <v>26</v>
      </c>
      <c r="D29" s="390"/>
      <c r="E29" s="390"/>
      <c r="F29" s="17" t="s">
        <v>24</v>
      </c>
      <c r="G29" s="17" t="s">
        <v>27</v>
      </c>
      <c r="H29" s="17" t="s">
        <v>28</v>
      </c>
      <c r="I29" s="17" t="s">
        <v>29</v>
      </c>
      <c r="J29" s="7"/>
    </row>
    <row r="30" spans="1:10" ht="15.75" x14ac:dyDescent="0.25">
      <c r="A30" s="2"/>
      <c r="B30" s="6"/>
      <c r="C30" s="391" t="s">
        <v>67</v>
      </c>
      <c r="D30" s="392"/>
      <c r="E30" s="392"/>
      <c r="F30" s="35" t="s">
        <v>1</v>
      </c>
      <c r="G30" s="125">
        <v>50000</v>
      </c>
      <c r="H30" s="322">
        <v>0.2</v>
      </c>
      <c r="I30" s="101">
        <f>+IF(C30="","",G30*H30)</f>
        <v>10000</v>
      </c>
      <c r="J30" s="7"/>
    </row>
    <row r="31" spans="1:10" ht="15.75" x14ac:dyDescent="0.25">
      <c r="A31" s="2"/>
      <c r="B31" s="6"/>
      <c r="C31" s="393" t="s">
        <v>68</v>
      </c>
      <c r="D31" s="394"/>
      <c r="E31" s="395"/>
      <c r="F31" s="35" t="s">
        <v>1</v>
      </c>
      <c r="G31" s="126">
        <v>50000</v>
      </c>
      <c r="H31" s="322">
        <v>0.2</v>
      </c>
      <c r="I31" s="102">
        <f>+IF(C31="","",G31*H31)</f>
        <v>10000</v>
      </c>
      <c r="J31" s="7"/>
    </row>
    <row r="32" spans="1:10" ht="15.75" x14ac:dyDescent="0.25">
      <c r="A32" s="2"/>
      <c r="B32" s="6"/>
      <c r="C32" s="86" t="s">
        <v>70</v>
      </c>
      <c r="D32" s="87"/>
      <c r="E32" s="88"/>
      <c r="F32" s="35" t="s">
        <v>1</v>
      </c>
      <c r="G32" s="126">
        <v>35000</v>
      </c>
      <c r="H32" s="322">
        <v>0.2</v>
      </c>
      <c r="I32" s="103">
        <f>+IF(C32="","",G32*H32)</f>
        <v>7000</v>
      </c>
      <c r="J32" s="7"/>
    </row>
    <row r="33" spans="1:10" ht="15.75" customHeight="1" x14ac:dyDescent="0.25">
      <c r="A33" s="2"/>
      <c r="B33" s="6"/>
      <c r="C33" s="391" t="s">
        <v>33</v>
      </c>
      <c r="D33" s="392"/>
      <c r="E33" s="392"/>
      <c r="F33" s="35" t="s">
        <v>34</v>
      </c>
      <c r="G33" s="36">
        <v>8767.41</v>
      </c>
      <c r="H33" s="322">
        <v>0.2</v>
      </c>
      <c r="I33" s="144">
        <f>G33*H33</f>
        <v>1753.482</v>
      </c>
      <c r="J33" s="7"/>
    </row>
    <row r="34" spans="1:10" ht="15.75" x14ac:dyDescent="0.25">
      <c r="A34" s="2"/>
      <c r="B34" s="6"/>
      <c r="C34" s="382" t="s">
        <v>69</v>
      </c>
      <c r="D34" s="383"/>
      <c r="E34" s="383"/>
      <c r="F34" s="38" t="s">
        <v>1</v>
      </c>
      <c r="G34" s="127">
        <v>60000</v>
      </c>
      <c r="H34" s="322">
        <v>0.2</v>
      </c>
      <c r="I34" s="99">
        <f>+IF(C34="","",G34*H34)</f>
        <v>12000</v>
      </c>
      <c r="J34" s="7"/>
    </row>
    <row r="35" spans="1:10" ht="15.75" x14ac:dyDescent="0.25">
      <c r="A35" s="2"/>
      <c r="B35" s="6"/>
      <c r="C35" s="2"/>
      <c r="D35" s="2"/>
      <c r="E35" s="2"/>
      <c r="F35" s="388" t="s">
        <v>35</v>
      </c>
      <c r="G35" s="388"/>
      <c r="H35" s="389"/>
      <c r="I35" s="105">
        <f>ROUND(SUM(I30:I34),2)</f>
        <v>40753.480000000003</v>
      </c>
      <c r="J35" s="7"/>
    </row>
    <row r="36" spans="1:10" ht="15.75" x14ac:dyDescent="0.25">
      <c r="A36" s="2"/>
      <c r="B36" s="6"/>
      <c r="C36" s="336"/>
      <c r="D36" s="336"/>
      <c r="E36" s="336"/>
      <c r="F36" s="336"/>
      <c r="G36" s="336"/>
      <c r="H36" s="336"/>
      <c r="I36" s="336"/>
      <c r="J36" s="7"/>
    </row>
    <row r="37" spans="1:10" ht="15.75" x14ac:dyDescent="0.25">
      <c r="A37" s="2"/>
      <c r="B37" s="6"/>
      <c r="C37" s="399" t="s">
        <v>36</v>
      </c>
      <c r="D37" s="400"/>
      <c r="E37" s="400"/>
      <c r="F37" s="400"/>
      <c r="G37" s="400"/>
      <c r="H37" s="400"/>
      <c r="I37" s="401"/>
      <c r="J37" s="7"/>
    </row>
    <row r="38" spans="1:10" ht="15.75" x14ac:dyDescent="0.25">
      <c r="A38" s="43"/>
      <c r="B38" s="44"/>
      <c r="C38" s="402" t="s">
        <v>26</v>
      </c>
      <c r="D38" s="403"/>
      <c r="E38" s="403"/>
      <c r="F38" s="17" t="s">
        <v>24</v>
      </c>
      <c r="G38" s="17" t="s">
        <v>27</v>
      </c>
      <c r="H38" s="45" t="s">
        <v>28</v>
      </c>
      <c r="I38" s="46" t="s">
        <v>29</v>
      </c>
      <c r="J38" s="47"/>
    </row>
    <row r="39" spans="1:10" ht="15.75" x14ac:dyDescent="0.25">
      <c r="A39" s="2"/>
      <c r="B39" s="6"/>
      <c r="C39" s="404" t="s">
        <v>64</v>
      </c>
      <c r="D39" s="405"/>
      <c r="E39" s="405"/>
      <c r="F39" s="48" t="s">
        <v>57</v>
      </c>
      <c r="G39" s="90">
        <v>10375</v>
      </c>
      <c r="H39" s="50">
        <v>20</v>
      </c>
      <c r="I39" s="100">
        <f>(+IF(C39="","",(G39*H39)))</f>
        <v>207500</v>
      </c>
      <c r="J39" s="7"/>
    </row>
    <row r="40" spans="1:10" ht="15.75" x14ac:dyDescent="0.25">
      <c r="A40" s="2"/>
      <c r="B40" s="6"/>
      <c r="C40" s="404" t="s">
        <v>65</v>
      </c>
      <c r="D40" s="405"/>
      <c r="E40" s="405"/>
      <c r="F40" s="48" t="s">
        <v>57</v>
      </c>
      <c r="G40" s="49">
        <v>14875</v>
      </c>
      <c r="H40" s="50">
        <v>20</v>
      </c>
      <c r="I40" s="91">
        <f>(+IF(C40="","",(G40*H40)))</f>
        <v>297500</v>
      </c>
      <c r="J40" s="7"/>
    </row>
    <row r="41" spans="1:10" ht="15.75" x14ac:dyDescent="0.25">
      <c r="A41" s="2"/>
      <c r="B41" s="6"/>
      <c r="C41" s="404"/>
      <c r="D41" s="405"/>
      <c r="E41" s="405"/>
      <c r="F41" s="48"/>
      <c r="G41" s="49"/>
      <c r="H41" s="50"/>
      <c r="I41" s="51" t="str">
        <f>(+IF(C41="","",(G41*H41)))</f>
        <v/>
      </c>
      <c r="J41" s="7"/>
    </row>
    <row r="42" spans="1:10" ht="15.75" x14ac:dyDescent="0.25">
      <c r="A42" s="2"/>
      <c r="B42" s="6"/>
      <c r="C42" s="406"/>
      <c r="D42" s="407"/>
      <c r="E42" s="407"/>
      <c r="F42" s="52"/>
      <c r="G42" s="53"/>
      <c r="H42" s="54"/>
      <c r="I42" s="55"/>
      <c r="J42" s="7"/>
    </row>
    <row r="43" spans="1:10" ht="15.75" x14ac:dyDescent="0.25">
      <c r="A43" s="2"/>
      <c r="B43" s="6"/>
      <c r="C43" s="2"/>
      <c r="D43" s="2"/>
      <c r="E43" s="2"/>
      <c r="F43" s="408" t="s">
        <v>38</v>
      </c>
      <c r="G43" s="408"/>
      <c r="H43" s="409"/>
      <c r="I43" s="106">
        <f>+ROUND(SUM(I39:I42),2)</f>
        <v>505000</v>
      </c>
      <c r="J43" s="7"/>
    </row>
    <row r="44" spans="1:10" ht="15.75" x14ac:dyDescent="0.25">
      <c r="A44" s="2"/>
      <c r="B44" s="6"/>
      <c r="C44" s="2"/>
      <c r="D44" s="2"/>
      <c r="E44" s="2"/>
      <c r="F44" s="3"/>
      <c r="G44" s="56"/>
      <c r="H44" s="2"/>
      <c r="I44" s="2"/>
      <c r="J44" s="7"/>
    </row>
    <row r="45" spans="1:10" ht="15.75" x14ac:dyDescent="0.25">
      <c r="A45" s="2"/>
      <c r="B45" s="6"/>
      <c r="C45" s="396" t="s">
        <v>39</v>
      </c>
      <c r="D45" s="397"/>
      <c r="E45" s="397"/>
      <c r="F45" s="397"/>
      <c r="G45" s="397"/>
      <c r="H45" s="398"/>
      <c r="I45" s="57">
        <f>ROUND((SUM(+I26+I35+I43)),2)</f>
        <v>1856753.48</v>
      </c>
      <c r="J45" s="7"/>
    </row>
    <row r="46" spans="1:10" ht="15.75" x14ac:dyDescent="0.25">
      <c r="A46" s="2"/>
      <c r="B46" s="6"/>
      <c r="C46" s="2"/>
      <c r="D46" s="2"/>
      <c r="E46" s="2"/>
      <c r="F46" s="3"/>
      <c r="G46" s="56"/>
      <c r="H46" s="2"/>
      <c r="I46" s="2"/>
      <c r="J46" s="7"/>
    </row>
    <row r="47" spans="1:10" ht="15.75" x14ac:dyDescent="0.25">
      <c r="A47" s="58"/>
      <c r="B47" s="59"/>
      <c r="C47" s="410" t="s">
        <v>40</v>
      </c>
      <c r="D47" s="411"/>
      <c r="E47" s="412"/>
      <c r="F47" s="60"/>
      <c r="G47" s="61"/>
      <c r="H47" s="62">
        <v>0</v>
      </c>
      <c r="I47" s="63">
        <f>+I45*H47</f>
        <v>0</v>
      </c>
      <c r="J47" s="64"/>
    </row>
    <row r="48" spans="1:10" ht="15.75" x14ac:dyDescent="0.25">
      <c r="A48" s="2"/>
      <c r="B48" s="6"/>
      <c r="C48" s="396" t="s">
        <v>41</v>
      </c>
      <c r="D48" s="397"/>
      <c r="E48" s="397"/>
      <c r="F48" s="397"/>
      <c r="G48" s="397"/>
      <c r="H48" s="398"/>
      <c r="I48" s="57">
        <f>ROUND(I47+I45,2)</f>
        <v>1856753.48</v>
      </c>
      <c r="J48" s="7"/>
    </row>
    <row r="49" spans="1:10" ht="15.75" x14ac:dyDescent="0.25">
      <c r="A49" s="2"/>
      <c r="B49" s="6"/>
      <c r="C49" s="2"/>
      <c r="D49" s="2"/>
      <c r="E49" s="2"/>
      <c r="F49" s="3"/>
      <c r="G49" s="56"/>
      <c r="H49" s="2"/>
      <c r="I49" s="2"/>
      <c r="J49" s="7"/>
    </row>
    <row r="50" spans="1:10" ht="15.75" x14ac:dyDescent="0.25">
      <c r="A50" s="58"/>
      <c r="B50" s="59"/>
      <c r="C50" s="419" t="s">
        <v>42</v>
      </c>
      <c r="D50" s="420"/>
      <c r="E50" s="421"/>
      <c r="F50" s="65"/>
      <c r="G50" s="66"/>
      <c r="H50" s="67">
        <v>0</v>
      </c>
      <c r="I50" s="68">
        <f>+I48*H50</f>
        <v>0</v>
      </c>
      <c r="J50" s="64"/>
    </row>
    <row r="51" spans="1:10" ht="15.75" x14ac:dyDescent="0.25">
      <c r="A51" s="58"/>
      <c r="B51" s="59"/>
      <c r="C51" s="422" t="s">
        <v>43</v>
      </c>
      <c r="D51" s="423"/>
      <c r="E51" s="424"/>
      <c r="F51" s="65"/>
      <c r="G51" s="66"/>
      <c r="H51" s="69">
        <v>0</v>
      </c>
      <c r="I51" s="70">
        <f>+I48*H51</f>
        <v>0</v>
      </c>
      <c r="J51" s="64"/>
    </row>
    <row r="52" spans="1:10" ht="15.75" x14ac:dyDescent="0.25">
      <c r="A52" s="58"/>
      <c r="B52" s="59"/>
      <c r="C52" s="422" t="s">
        <v>44</v>
      </c>
      <c r="D52" s="423"/>
      <c r="E52" s="424"/>
      <c r="F52" s="71"/>
      <c r="G52" s="72"/>
      <c r="H52" s="69">
        <v>0</v>
      </c>
      <c r="I52" s="70">
        <f>+I48*H52</f>
        <v>0</v>
      </c>
      <c r="J52" s="64"/>
    </row>
    <row r="53" spans="1:10" ht="15.75" x14ac:dyDescent="0.25">
      <c r="A53" s="2"/>
      <c r="B53" s="6"/>
      <c r="C53" s="425" t="s">
        <v>45</v>
      </c>
      <c r="D53" s="426"/>
      <c r="E53" s="426"/>
      <c r="F53" s="426"/>
      <c r="G53" s="426"/>
      <c r="H53" s="427"/>
      <c r="I53" s="73">
        <f>ROUND(SUM(I50:I52),2)</f>
        <v>0</v>
      </c>
      <c r="J53" s="7"/>
    </row>
    <row r="54" spans="1:10" ht="15.75" x14ac:dyDescent="0.25">
      <c r="A54" s="2"/>
      <c r="B54" s="6"/>
      <c r="C54" s="428"/>
      <c r="D54" s="428"/>
      <c r="E54" s="428"/>
      <c r="F54" s="428"/>
      <c r="G54" s="428"/>
      <c r="H54" s="428"/>
      <c r="I54" s="428"/>
      <c r="J54" s="7"/>
    </row>
    <row r="55" spans="1:10" ht="15.75" x14ac:dyDescent="0.25">
      <c r="A55" s="2"/>
      <c r="B55" s="6"/>
      <c r="C55" s="429" t="s">
        <v>46</v>
      </c>
      <c r="D55" s="430"/>
      <c r="E55" s="430"/>
      <c r="F55" s="430"/>
      <c r="G55" s="430"/>
      <c r="H55" s="431"/>
      <c r="I55" s="74">
        <f>SUM(I48+I53)</f>
        <v>1856753.48</v>
      </c>
      <c r="J55" s="7"/>
    </row>
    <row r="56" spans="1:10" ht="15.75" x14ac:dyDescent="0.25">
      <c r="A56" s="2"/>
      <c r="B56" s="6"/>
      <c r="C56" s="428"/>
      <c r="D56" s="428"/>
      <c r="E56" s="428"/>
      <c r="F56" s="428"/>
      <c r="G56" s="428"/>
      <c r="H56" s="428"/>
      <c r="I56" s="428"/>
      <c r="J56" s="7"/>
    </row>
    <row r="57" spans="1:10" ht="15.75" x14ac:dyDescent="0.25">
      <c r="A57" s="2"/>
      <c r="B57" s="6"/>
      <c r="C57" s="432" t="s">
        <v>47</v>
      </c>
      <c r="D57" s="433"/>
      <c r="E57" s="434"/>
      <c r="F57" s="435"/>
      <c r="G57" s="436"/>
      <c r="H57" s="436"/>
      <c r="I57" s="437"/>
      <c r="J57" s="7"/>
    </row>
    <row r="58" spans="1:10" ht="15.75" x14ac:dyDescent="0.25">
      <c r="A58" s="2"/>
      <c r="B58" s="6"/>
      <c r="C58" s="413"/>
      <c r="D58" s="414"/>
      <c r="E58" s="415"/>
      <c r="F58" s="416"/>
      <c r="G58" s="417"/>
      <c r="H58" s="417"/>
      <c r="I58" s="418"/>
      <c r="J58" s="7"/>
    </row>
    <row r="59" spans="1:10" ht="15.75" x14ac:dyDescent="0.25">
      <c r="A59" s="2"/>
      <c r="B59" s="6"/>
      <c r="C59" s="413"/>
      <c r="D59" s="414"/>
      <c r="E59" s="415"/>
      <c r="F59" s="416" t="str">
        <f>REALIZO</f>
        <v xml:space="preserve"> </v>
      </c>
      <c r="G59" s="417"/>
      <c r="H59" s="417"/>
      <c r="I59" s="418"/>
      <c r="J59" s="7"/>
    </row>
    <row r="60" spans="1:10" ht="15.75" x14ac:dyDescent="0.25">
      <c r="A60" s="2"/>
      <c r="B60" s="6"/>
      <c r="C60" s="413"/>
      <c r="D60" s="414"/>
      <c r="E60" s="415"/>
      <c r="F60" s="416" t="s">
        <v>48</v>
      </c>
      <c r="G60" s="438"/>
      <c r="H60" s="438"/>
      <c r="I60" s="439"/>
      <c r="J60" s="7"/>
    </row>
    <row r="61" spans="1:10" ht="15.75" x14ac:dyDescent="0.25">
      <c r="A61" s="2"/>
      <c r="B61" s="6"/>
      <c r="C61" s="413"/>
      <c r="D61" s="414"/>
      <c r="E61" s="415"/>
      <c r="F61" s="416" t="s">
        <v>6</v>
      </c>
      <c r="G61" s="438"/>
      <c r="H61" s="438"/>
      <c r="I61" s="439"/>
      <c r="J61" s="7"/>
    </row>
    <row r="62" spans="1:10" ht="15.75" x14ac:dyDescent="0.25">
      <c r="A62" s="2"/>
      <c r="B62" s="6"/>
      <c r="C62" s="413"/>
      <c r="D62" s="414"/>
      <c r="E62" s="415"/>
      <c r="F62" s="416" t="str">
        <f>APROBO</f>
        <v xml:space="preserve"> </v>
      </c>
      <c r="G62" s="438"/>
      <c r="H62" s="438"/>
      <c r="I62" s="439"/>
      <c r="J62" s="7"/>
    </row>
    <row r="63" spans="1:10" ht="15.75" x14ac:dyDescent="0.25">
      <c r="A63" s="2"/>
      <c r="B63" s="6"/>
      <c r="C63" s="440"/>
      <c r="D63" s="441"/>
      <c r="E63" s="442"/>
      <c r="F63" s="443" t="s">
        <v>49</v>
      </c>
      <c r="G63" s="444"/>
      <c r="H63" s="444"/>
      <c r="I63" s="445"/>
      <c r="J63" s="7"/>
    </row>
    <row r="64" spans="1:10" ht="15.75" x14ac:dyDescent="0.25">
      <c r="A64" s="2"/>
      <c r="B64" s="75"/>
      <c r="C64" s="76"/>
      <c r="D64" s="76"/>
      <c r="E64" s="76"/>
      <c r="F64" s="77"/>
      <c r="G64" s="78"/>
      <c r="H64" s="76"/>
      <c r="I64" s="76"/>
      <c r="J64" s="79"/>
    </row>
    <row r="65" spans="1:10" ht="15.75" x14ac:dyDescent="0.25">
      <c r="A65" s="2"/>
      <c r="B65" s="2"/>
      <c r="C65" s="2"/>
      <c r="D65" s="2"/>
      <c r="E65" s="2"/>
      <c r="F65" s="3"/>
      <c r="G65" s="4"/>
      <c r="H65" s="2"/>
      <c r="I65" s="2"/>
      <c r="J65" s="2"/>
    </row>
  </sheetData>
  <mergeCells count="68">
    <mergeCell ref="C5:G5"/>
    <mergeCell ref="H5:I5"/>
    <mergeCell ref="C2:J2"/>
    <mergeCell ref="C3:D4"/>
    <mergeCell ref="E3:G4"/>
    <mergeCell ref="H3:I3"/>
    <mergeCell ref="H4:I4"/>
    <mergeCell ref="C19:E19"/>
    <mergeCell ref="C6:I6"/>
    <mergeCell ref="D8:I8"/>
    <mergeCell ref="D9:I9"/>
    <mergeCell ref="D10:I10"/>
    <mergeCell ref="D11:I11"/>
    <mergeCell ref="D12:H13"/>
    <mergeCell ref="I12:I13"/>
    <mergeCell ref="D14:H15"/>
    <mergeCell ref="I14:I15"/>
    <mergeCell ref="C16:I16"/>
    <mergeCell ref="C17:I17"/>
    <mergeCell ref="C18:E18"/>
    <mergeCell ref="C34:E34"/>
    <mergeCell ref="C20:E20"/>
    <mergeCell ref="C21:E21"/>
    <mergeCell ref="C22:E22"/>
    <mergeCell ref="C23:E23"/>
    <mergeCell ref="C24:E24"/>
    <mergeCell ref="C25:E25"/>
    <mergeCell ref="C33:E33"/>
    <mergeCell ref="F26:H26"/>
    <mergeCell ref="C28:I28"/>
    <mergeCell ref="C29:E29"/>
    <mergeCell ref="C30:E30"/>
    <mergeCell ref="C31:E31"/>
    <mergeCell ref="C48:H48"/>
    <mergeCell ref="F35:H35"/>
    <mergeCell ref="C36:I36"/>
    <mergeCell ref="C37:I37"/>
    <mergeCell ref="C38:E38"/>
    <mergeCell ref="C39:E39"/>
    <mergeCell ref="C40:E40"/>
    <mergeCell ref="C41:E41"/>
    <mergeCell ref="C42:E42"/>
    <mergeCell ref="F43:H43"/>
    <mergeCell ref="C45:H45"/>
    <mergeCell ref="C47:E47"/>
    <mergeCell ref="C58:E58"/>
    <mergeCell ref="F58:I58"/>
    <mergeCell ref="C50:E50"/>
    <mergeCell ref="C51:E51"/>
    <mergeCell ref="C52:E52"/>
    <mergeCell ref="C53:H53"/>
    <mergeCell ref="C54:E54"/>
    <mergeCell ref="F54:I54"/>
    <mergeCell ref="C55:H55"/>
    <mergeCell ref="C56:E56"/>
    <mergeCell ref="F56:I56"/>
    <mergeCell ref="C57:E57"/>
    <mergeCell ref="F57:I57"/>
    <mergeCell ref="C62:E62"/>
    <mergeCell ref="F62:I62"/>
    <mergeCell ref="C63:E63"/>
    <mergeCell ref="F63:I63"/>
    <mergeCell ref="C59:E59"/>
    <mergeCell ref="F59:I59"/>
    <mergeCell ref="C60:E60"/>
    <mergeCell ref="F60:I60"/>
    <mergeCell ref="C61:E61"/>
    <mergeCell ref="F61:I6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CED1E8-0866-49CD-A390-191AFA54B64A}">
  <dimension ref="A1:L69"/>
  <sheetViews>
    <sheetView topLeftCell="A19" workbookViewId="0">
      <selection activeCell="H38" sqref="H38"/>
    </sheetView>
  </sheetViews>
  <sheetFormatPr baseColWidth="10" defaultRowHeight="15" x14ac:dyDescent="0.25"/>
  <cols>
    <col min="3" max="3" width="20.85546875" customWidth="1"/>
    <col min="7" max="7" width="15.7109375" customWidth="1"/>
    <col min="8" max="8" width="13.28515625" bestFit="1" customWidth="1"/>
    <col min="9" max="9" width="24.140625" customWidth="1"/>
    <col min="13" max="13" width="20" customWidth="1"/>
  </cols>
  <sheetData>
    <row r="1" spans="1:10" ht="15.75" x14ac:dyDescent="0.25">
      <c r="A1" s="2"/>
      <c r="B1" s="2"/>
      <c r="C1" s="2"/>
      <c r="D1" s="2"/>
      <c r="E1" s="2"/>
      <c r="F1" s="3"/>
      <c r="G1" s="4"/>
      <c r="H1" s="2"/>
      <c r="I1" s="2"/>
      <c r="J1" s="2"/>
    </row>
    <row r="2" spans="1:10" ht="15.75" x14ac:dyDescent="0.25">
      <c r="A2" s="2"/>
      <c r="B2" s="5"/>
      <c r="C2" s="336"/>
      <c r="D2" s="336"/>
      <c r="E2" s="336"/>
      <c r="F2" s="336"/>
      <c r="G2" s="336"/>
      <c r="H2" s="336"/>
      <c r="I2" s="336"/>
      <c r="J2" s="336"/>
    </row>
    <row r="3" spans="1:10" ht="15.75" x14ac:dyDescent="0.25">
      <c r="A3" s="2"/>
      <c r="B3" s="6"/>
      <c r="C3" s="337"/>
      <c r="D3" s="338"/>
      <c r="E3" s="341"/>
      <c r="F3" s="342"/>
      <c r="G3" s="343"/>
      <c r="H3" s="347"/>
      <c r="I3" s="348"/>
      <c r="J3" s="7"/>
    </row>
    <row r="4" spans="1:10" ht="15.75" x14ac:dyDescent="0.25">
      <c r="A4" s="2"/>
      <c r="B4" s="6"/>
      <c r="C4" s="339"/>
      <c r="D4" s="340"/>
      <c r="E4" s="344"/>
      <c r="F4" s="345"/>
      <c r="G4" s="346"/>
      <c r="H4" s="334"/>
      <c r="I4" s="335"/>
      <c r="J4" s="7"/>
    </row>
    <row r="5" spans="1:10" ht="16.5" x14ac:dyDescent="0.25">
      <c r="A5" s="2"/>
      <c r="B5" s="6"/>
      <c r="C5" s="331"/>
      <c r="D5" s="332"/>
      <c r="E5" s="332"/>
      <c r="F5" s="332"/>
      <c r="G5" s="333"/>
      <c r="H5" s="334"/>
      <c r="I5" s="335"/>
      <c r="J5" s="7"/>
    </row>
    <row r="6" spans="1:10" ht="16.5" x14ac:dyDescent="0.25">
      <c r="A6" s="2"/>
      <c r="B6" s="6"/>
      <c r="C6" s="351" t="s">
        <v>18</v>
      </c>
      <c r="D6" s="352"/>
      <c r="E6" s="352"/>
      <c r="F6" s="352"/>
      <c r="G6" s="352"/>
      <c r="H6" s="352"/>
      <c r="I6" s="353"/>
      <c r="J6" s="7"/>
    </row>
    <row r="7" spans="1:10" ht="15.75" x14ac:dyDescent="0.25">
      <c r="A7" s="2"/>
      <c r="B7" s="6"/>
      <c r="C7" s="8"/>
      <c r="D7" s="8"/>
      <c r="E7" s="8"/>
      <c r="F7" s="9"/>
      <c r="G7" s="9"/>
      <c r="H7" s="8"/>
      <c r="I7" s="8"/>
      <c r="J7" s="7"/>
    </row>
    <row r="8" spans="1:10" ht="16.5" x14ac:dyDescent="0.25">
      <c r="A8" s="10"/>
      <c r="B8" s="11"/>
      <c r="C8" s="12" t="s">
        <v>19</v>
      </c>
      <c r="D8" s="354" t="s">
        <v>20</v>
      </c>
      <c r="E8" s="355"/>
      <c r="F8" s="355"/>
      <c r="G8" s="355"/>
      <c r="H8" s="355"/>
      <c r="I8" s="356"/>
      <c r="J8" s="13"/>
    </row>
    <row r="9" spans="1:10" ht="16.5" x14ac:dyDescent="0.25">
      <c r="A9" s="2"/>
      <c r="B9" s="6"/>
      <c r="C9" s="14">
        <v>2</v>
      </c>
      <c r="D9" s="357" t="s">
        <v>63</v>
      </c>
      <c r="E9" s="358"/>
      <c r="F9" s="358"/>
      <c r="G9" s="358"/>
      <c r="H9" s="358"/>
      <c r="I9" s="359"/>
      <c r="J9" s="7"/>
    </row>
    <row r="10" spans="1:10" ht="16.5" x14ac:dyDescent="0.25">
      <c r="A10" s="10"/>
      <c r="B10" s="11"/>
      <c r="C10" s="12" t="s">
        <v>21</v>
      </c>
      <c r="D10" s="354" t="s">
        <v>22</v>
      </c>
      <c r="E10" s="355"/>
      <c r="F10" s="355"/>
      <c r="G10" s="355"/>
      <c r="H10" s="355"/>
      <c r="I10" s="356"/>
      <c r="J10" s="13"/>
    </row>
    <row r="11" spans="1:10" ht="16.5" x14ac:dyDescent="0.25">
      <c r="A11" s="2"/>
      <c r="B11" s="6"/>
      <c r="C11" s="14">
        <v>2.1</v>
      </c>
      <c r="D11" s="357" t="s">
        <v>50</v>
      </c>
      <c r="E11" s="358"/>
      <c r="F11" s="358"/>
      <c r="G11" s="358"/>
      <c r="H11" s="358"/>
      <c r="I11" s="359"/>
      <c r="J11" s="7"/>
    </row>
    <row r="12" spans="1:10" ht="16.5" x14ac:dyDescent="0.25">
      <c r="A12" s="10"/>
      <c r="B12" s="11"/>
      <c r="C12" s="15"/>
      <c r="D12" s="360" t="s">
        <v>23</v>
      </c>
      <c r="E12" s="361"/>
      <c r="F12" s="361"/>
      <c r="G12" s="361"/>
      <c r="H12" s="362"/>
      <c r="I12" s="366" t="s">
        <v>24</v>
      </c>
      <c r="J12" s="13"/>
    </row>
    <row r="13" spans="1:10" ht="16.5" x14ac:dyDescent="0.25">
      <c r="A13" s="2"/>
      <c r="B13" s="6"/>
      <c r="C13" s="16"/>
      <c r="D13" s="363"/>
      <c r="E13" s="364"/>
      <c r="F13" s="364"/>
      <c r="G13" s="364"/>
      <c r="H13" s="365"/>
      <c r="I13" s="367"/>
      <c r="J13" s="7"/>
    </row>
    <row r="14" spans="1:10" ht="59.25" customHeight="1" x14ac:dyDescent="0.25">
      <c r="A14" s="10"/>
      <c r="B14" s="11"/>
      <c r="C14" s="15"/>
      <c r="D14" s="368" t="s">
        <v>206</v>
      </c>
      <c r="E14" s="369"/>
      <c r="F14" s="369"/>
      <c r="G14" s="369"/>
      <c r="H14" s="370"/>
      <c r="I14" s="374" t="s">
        <v>53</v>
      </c>
      <c r="J14" s="13"/>
    </row>
    <row r="15" spans="1:10" ht="132.75" customHeight="1" x14ac:dyDescent="0.25">
      <c r="A15" s="2"/>
      <c r="B15" s="6"/>
      <c r="C15" s="16"/>
      <c r="D15" s="371"/>
      <c r="E15" s="372"/>
      <c r="F15" s="372"/>
      <c r="G15" s="372"/>
      <c r="H15" s="373"/>
      <c r="I15" s="375"/>
      <c r="J15" s="7"/>
    </row>
    <row r="16" spans="1:10" ht="15.75" x14ac:dyDescent="0.25">
      <c r="A16" s="2"/>
      <c r="B16" s="6"/>
      <c r="C16" s="376"/>
      <c r="D16" s="376"/>
      <c r="E16" s="376"/>
      <c r="F16" s="376"/>
      <c r="G16" s="376"/>
      <c r="H16" s="376"/>
      <c r="I16" s="376"/>
      <c r="J16" s="7"/>
    </row>
    <row r="17" spans="1:10" ht="15.75" x14ac:dyDescent="0.25">
      <c r="A17" s="2"/>
      <c r="B17" s="6"/>
      <c r="C17" s="377" t="s">
        <v>25</v>
      </c>
      <c r="D17" s="378"/>
      <c r="E17" s="378"/>
      <c r="F17" s="378"/>
      <c r="G17" s="378"/>
      <c r="H17" s="378"/>
      <c r="I17" s="379"/>
      <c r="J17" s="7"/>
    </row>
    <row r="18" spans="1:10" ht="15.75" x14ac:dyDescent="0.25">
      <c r="A18" s="2"/>
      <c r="B18" s="6"/>
      <c r="C18" s="380" t="s">
        <v>26</v>
      </c>
      <c r="D18" s="381"/>
      <c r="E18" s="381"/>
      <c r="F18" s="17" t="s">
        <v>24</v>
      </c>
      <c r="G18" s="17" t="s">
        <v>27</v>
      </c>
      <c r="H18" s="18" t="s">
        <v>28</v>
      </c>
      <c r="I18" s="19" t="s">
        <v>29</v>
      </c>
      <c r="J18" s="7"/>
    </row>
    <row r="19" spans="1:10" ht="30.75" customHeight="1" x14ac:dyDescent="0.25">
      <c r="A19" s="2"/>
      <c r="B19" s="6"/>
      <c r="C19" s="349" t="s">
        <v>81</v>
      </c>
      <c r="D19" s="350"/>
      <c r="E19" s="350"/>
      <c r="F19" s="20" t="s">
        <v>1</v>
      </c>
      <c r="G19" s="84">
        <v>20000</v>
      </c>
      <c r="H19" s="21">
        <v>11</v>
      </c>
      <c r="I19" s="98">
        <f>ROUND((+IF(C19="","",G19*H19)),2)</f>
        <v>220000</v>
      </c>
      <c r="J19" s="7"/>
    </row>
    <row r="20" spans="1:10" ht="27.75" customHeight="1" x14ac:dyDescent="0.25">
      <c r="A20" s="2"/>
      <c r="B20" s="6"/>
      <c r="C20" s="384" t="s">
        <v>82</v>
      </c>
      <c r="D20" s="385"/>
      <c r="E20" s="385"/>
      <c r="F20" s="23" t="s">
        <v>78</v>
      </c>
      <c r="G20" s="81">
        <v>20000</v>
      </c>
      <c r="H20" s="25">
        <v>12</v>
      </c>
      <c r="I20" s="113">
        <f t="shared" ref="I20:I26" si="0">+IF(C20="","",G20*H20)</f>
        <v>240000</v>
      </c>
      <c r="J20" s="7"/>
    </row>
    <row r="21" spans="1:10" ht="15.75" x14ac:dyDescent="0.25">
      <c r="A21" s="2"/>
      <c r="B21" s="6"/>
      <c r="C21" s="384" t="s">
        <v>83</v>
      </c>
      <c r="D21" s="385"/>
      <c r="E21" s="385"/>
      <c r="F21" s="23" t="s">
        <v>53</v>
      </c>
      <c r="G21" s="83">
        <v>11000</v>
      </c>
      <c r="H21" s="25">
        <v>15</v>
      </c>
      <c r="I21" s="113">
        <f t="shared" si="0"/>
        <v>165000</v>
      </c>
      <c r="J21" s="7"/>
    </row>
    <row r="22" spans="1:10" ht="15.75" x14ac:dyDescent="0.25">
      <c r="A22" s="2"/>
      <c r="B22" s="6"/>
      <c r="C22" s="384" t="s">
        <v>84</v>
      </c>
      <c r="D22" s="385"/>
      <c r="E22" s="385"/>
      <c r="F22" s="23" t="s">
        <v>1</v>
      </c>
      <c r="G22" s="24">
        <v>25000</v>
      </c>
      <c r="H22" s="25">
        <v>3</v>
      </c>
      <c r="I22" s="113">
        <f t="shared" si="0"/>
        <v>75000</v>
      </c>
      <c r="J22" s="7"/>
    </row>
    <row r="23" spans="1:10" ht="15.75" x14ac:dyDescent="0.25">
      <c r="A23" s="2"/>
      <c r="B23" s="6"/>
      <c r="C23" s="384" t="s">
        <v>85</v>
      </c>
      <c r="D23" s="385"/>
      <c r="E23" s="385"/>
      <c r="F23" s="23" t="s">
        <v>1</v>
      </c>
      <c r="G23" s="141">
        <v>7000</v>
      </c>
      <c r="H23" s="25">
        <v>12</v>
      </c>
      <c r="I23" s="113">
        <f t="shared" si="0"/>
        <v>84000</v>
      </c>
      <c r="J23" s="7"/>
    </row>
    <row r="24" spans="1:10" ht="15.75" x14ac:dyDescent="0.25">
      <c r="A24" s="2"/>
      <c r="B24" s="6"/>
      <c r="C24" s="384" t="s">
        <v>89</v>
      </c>
      <c r="D24" s="385"/>
      <c r="E24" s="385"/>
      <c r="F24" s="23" t="s">
        <v>53</v>
      </c>
      <c r="G24" s="24">
        <v>15000</v>
      </c>
      <c r="H24" s="25">
        <v>15</v>
      </c>
      <c r="I24" s="113">
        <f t="shared" si="0"/>
        <v>225000</v>
      </c>
      <c r="J24" s="7"/>
    </row>
    <row r="25" spans="1:10" ht="15.75" x14ac:dyDescent="0.25">
      <c r="A25" s="2"/>
      <c r="B25" s="6"/>
      <c r="C25" s="384" t="s">
        <v>107</v>
      </c>
      <c r="D25" s="385"/>
      <c r="E25" s="385"/>
      <c r="F25" s="23" t="s">
        <v>1</v>
      </c>
      <c r="G25" s="24">
        <v>50000</v>
      </c>
      <c r="H25" s="25">
        <v>10</v>
      </c>
      <c r="I25" s="118">
        <f>G25*H25</f>
        <v>500000</v>
      </c>
      <c r="J25" s="7"/>
    </row>
    <row r="26" spans="1:10" ht="15.75" x14ac:dyDescent="0.25">
      <c r="A26" s="2"/>
      <c r="B26" s="6"/>
      <c r="C26" s="384" t="s">
        <v>108</v>
      </c>
      <c r="D26" s="385"/>
      <c r="E26" s="385"/>
      <c r="F26" s="23" t="s">
        <v>105</v>
      </c>
      <c r="G26" s="24">
        <v>12000</v>
      </c>
      <c r="H26" s="25">
        <v>10</v>
      </c>
      <c r="I26" s="30">
        <f t="shared" si="0"/>
        <v>120000</v>
      </c>
      <c r="J26" s="7"/>
    </row>
    <row r="27" spans="1:10" ht="15.75" x14ac:dyDescent="0.25">
      <c r="A27" s="2"/>
      <c r="B27" s="6"/>
      <c r="C27" s="2"/>
      <c r="D27" s="2"/>
      <c r="E27" s="2"/>
      <c r="F27" s="388" t="s">
        <v>31</v>
      </c>
      <c r="G27" s="388"/>
      <c r="H27" s="389"/>
      <c r="I27" s="114">
        <f>+ROUND(SUM(I19:I26),2)</f>
        <v>1629000</v>
      </c>
      <c r="J27" s="7"/>
    </row>
    <row r="28" spans="1:10" ht="15.75" x14ac:dyDescent="0.25">
      <c r="A28" s="2"/>
      <c r="B28" s="6"/>
      <c r="C28" s="2"/>
      <c r="D28" s="2"/>
      <c r="E28" s="2"/>
      <c r="F28" s="32"/>
      <c r="G28" s="32"/>
      <c r="H28" s="33"/>
      <c r="I28" s="34"/>
      <c r="J28" s="7"/>
    </row>
    <row r="29" spans="1:10" ht="15.75" x14ac:dyDescent="0.25">
      <c r="A29" s="2"/>
      <c r="B29" s="6"/>
      <c r="C29" s="377" t="s">
        <v>32</v>
      </c>
      <c r="D29" s="378"/>
      <c r="E29" s="378"/>
      <c r="F29" s="378"/>
      <c r="G29" s="378"/>
      <c r="H29" s="378"/>
      <c r="I29" s="379"/>
      <c r="J29" s="7"/>
    </row>
    <row r="30" spans="1:10" ht="15.75" x14ac:dyDescent="0.25">
      <c r="A30" s="2"/>
      <c r="B30" s="6"/>
      <c r="C30" s="390" t="s">
        <v>26</v>
      </c>
      <c r="D30" s="390"/>
      <c r="E30" s="390"/>
      <c r="F30" s="131" t="s">
        <v>24</v>
      </c>
      <c r="G30" s="17" t="s">
        <v>27</v>
      </c>
      <c r="H30" s="17" t="s">
        <v>28</v>
      </c>
      <c r="I30" s="17" t="s">
        <v>29</v>
      </c>
      <c r="J30" s="7"/>
    </row>
    <row r="31" spans="1:10" ht="15.75" x14ac:dyDescent="0.25">
      <c r="A31" s="2"/>
      <c r="B31" s="6"/>
      <c r="C31" s="446" t="s">
        <v>55</v>
      </c>
      <c r="D31" s="447"/>
      <c r="E31" s="447"/>
      <c r="F31" s="133" t="s">
        <v>57</v>
      </c>
      <c r="G31" s="134">
        <v>60</v>
      </c>
      <c r="H31" s="314">
        <v>0.6</v>
      </c>
      <c r="I31" s="138">
        <f t="shared" ref="I31:I38" si="1">+IF(C31="","",G31*H31)</f>
        <v>36</v>
      </c>
      <c r="J31" s="7"/>
    </row>
    <row r="32" spans="1:10" ht="15.75" x14ac:dyDescent="0.25">
      <c r="A32" s="2"/>
      <c r="B32" s="6"/>
      <c r="C32" s="446" t="s">
        <v>86</v>
      </c>
      <c r="D32" s="446"/>
      <c r="E32" s="446"/>
      <c r="F32" s="133" t="s">
        <v>57</v>
      </c>
      <c r="G32" s="135">
        <v>25</v>
      </c>
      <c r="H32" s="136">
        <v>0.5</v>
      </c>
      <c r="I32" s="138">
        <f t="shared" si="1"/>
        <v>12.5</v>
      </c>
      <c r="J32" s="7"/>
    </row>
    <row r="33" spans="1:10" ht="15.75" customHeight="1" x14ac:dyDescent="0.25">
      <c r="A33" s="2"/>
      <c r="B33" s="6"/>
      <c r="C33" s="451" t="s">
        <v>88</v>
      </c>
      <c r="D33" s="451"/>
      <c r="E33" s="451"/>
      <c r="F33" s="133" t="s">
        <v>57</v>
      </c>
      <c r="G33" s="135">
        <v>8</v>
      </c>
      <c r="H33" s="136">
        <v>0.5</v>
      </c>
      <c r="I33" s="138">
        <f t="shared" si="1"/>
        <v>4</v>
      </c>
      <c r="J33" s="7"/>
    </row>
    <row r="34" spans="1:10" ht="15.75" customHeight="1" x14ac:dyDescent="0.25">
      <c r="A34" s="2"/>
      <c r="B34" s="6"/>
      <c r="C34" s="446" t="s">
        <v>101</v>
      </c>
      <c r="D34" s="447"/>
      <c r="E34" s="447"/>
      <c r="F34" s="133" t="s">
        <v>57</v>
      </c>
      <c r="G34" s="137">
        <v>60000</v>
      </c>
      <c r="H34" s="136">
        <v>0.8</v>
      </c>
      <c r="I34" s="138">
        <f t="shared" si="1"/>
        <v>48000</v>
      </c>
      <c r="J34" s="7"/>
    </row>
    <row r="35" spans="1:10" ht="15.75" customHeight="1" x14ac:dyDescent="0.25">
      <c r="A35" s="2"/>
      <c r="B35" s="6"/>
      <c r="C35" s="446" t="s">
        <v>88</v>
      </c>
      <c r="D35" s="446"/>
      <c r="E35" s="446"/>
      <c r="F35" s="133" t="s">
        <v>57</v>
      </c>
      <c r="G35" s="135">
        <v>70000</v>
      </c>
      <c r="H35" s="136">
        <v>0.8</v>
      </c>
      <c r="I35" s="138">
        <f t="shared" si="1"/>
        <v>56000</v>
      </c>
      <c r="J35" s="7"/>
    </row>
    <row r="36" spans="1:10" ht="15.75" customHeight="1" x14ac:dyDescent="0.25">
      <c r="A36" s="2"/>
      <c r="B36" s="6"/>
      <c r="C36" s="448" t="s">
        <v>87</v>
      </c>
      <c r="D36" s="449"/>
      <c r="E36" s="450"/>
      <c r="F36" s="133" t="s">
        <v>57</v>
      </c>
      <c r="G36" s="135">
        <v>100000</v>
      </c>
      <c r="H36" s="136">
        <v>0.8</v>
      </c>
      <c r="I36" s="138">
        <f t="shared" si="1"/>
        <v>80000</v>
      </c>
      <c r="J36" s="7"/>
    </row>
    <row r="37" spans="1:10" ht="15.75" customHeight="1" x14ac:dyDescent="0.25">
      <c r="A37" s="2"/>
      <c r="B37" s="6"/>
      <c r="C37" s="446" t="s">
        <v>109</v>
      </c>
      <c r="D37" s="447"/>
      <c r="E37" s="447"/>
      <c r="F37" s="133" t="s">
        <v>57</v>
      </c>
      <c r="G37" s="134">
        <v>80000</v>
      </c>
      <c r="H37" s="136">
        <v>0.8</v>
      </c>
      <c r="I37" s="138">
        <f t="shared" si="1"/>
        <v>64000</v>
      </c>
      <c r="J37" s="7"/>
    </row>
    <row r="38" spans="1:10" ht="15.75" x14ac:dyDescent="0.25">
      <c r="A38" s="2"/>
      <c r="B38" s="6"/>
      <c r="C38" s="446" t="s">
        <v>33</v>
      </c>
      <c r="D38" s="447"/>
      <c r="E38" s="447"/>
      <c r="F38" s="133" t="s">
        <v>34</v>
      </c>
      <c r="G38" s="139">
        <v>65463.31</v>
      </c>
      <c r="H38" s="136">
        <v>50</v>
      </c>
      <c r="I38" s="138">
        <f t="shared" si="1"/>
        <v>3273165.5</v>
      </c>
      <c r="J38" s="7"/>
    </row>
    <row r="39" spans="1:10" ht="15.75" customHeight="1" x14ac:dyDescent="0.25">
      <c r="A39" s="2"/>
      <c r="B39" s="6"/>
      <c r="C39" s="2"/>
      <c r="D39" s="2"/>
      <c r="E39" s="2"/>
      <c r="F39" s="388" t="s">
        <v>35</v>
      </c>
      <c r="G39" s="388"/>
      <c r="H39" s="389"/>
      <c r="I39" s="115">
        <f>ROUND(+SUM(I31:I38),2)</f>
        <v>3521218</v>
      </c>
      <c r="J39" s="7"/>
    </row>
    <row r="40" spans="1:10" ht="15.75" x14ac:dyDescent="0.25">
      <c r="A40" s="2"/>
      <c r="B40" s="6"/>
      <c r="C40" s="376"/>
      <c r="D40" s="376"/>
      <c r="E40" s="376"/>
      <c r="F40" s="376"/>
      <c r="G40" s="376"/>
      <c r="H40" s="376"/>
      <c r="I40" s="376"/>
      <c r="J40" s="7"/>
    </row>
    <row r="41" spans="1:10" ht="15.75" customHeight="1" x14ac:dyDescent="0.25">
      <c r="A41" s="2"/>
      <c r="B41" s="6"/>
      <c r="C41" s="377" t="s">
        <v>36</v>
      </c>
      <c r="D41" s="378"/>
      <c r="E41" s="378"/>
      <c r="F41" s="378"/>
      <c r="G41" s="378"/>
      <c r="H41" s="378"/>
      <c r="I41" s="379"/>
      <c r="J41" s="7"/>
    </row>
    <row r="42" spans="1:10" ht="15.75" x14ac:dyDescent="0.25">
      <c r="A42" s="43"/>
      <c r="B42" s="44"/>
      <c r="C42" s="402" t="s">
        <v>26</v>
      </c>
      <c r="D42" s="403"/>
      <c r="E42" s="403"/>
      <c r="F42" s="17" t="s">
        <v>24</v>
      </c>
      <c r="G42" s="17" t="s">
        <v>27</v>
      </c>
      <c r="H42" s="45" t="s">
        <v>28</v>
      </c>
      <c r="I42" s="46" t="s">
        <v>29</v>
      </c>
      <c r="J42" s="47"/>
    </row>
    <row r="43" spans="1:10" ht="15.75" x14ac:dyDescent="0.25">
      <c r="A43" s="2"/>
      <c r="B43" s="6"/>
      <c r="C43" s="404" t="s">
        <v>79</v>
      </c>
      <c r="D43" s="405"/>
      <c r="E43" s="405"/>
      <c r="F43" s="48" t="s">
        <v>57</v>
      </c>
      <c r="G43" s="320">
        <v>21041.78</v>
      </c>
      <c r="H43" s="50">
        <v>15</v>
      </c>
      <c r="I43" s="92">
        <f>(+IF(C43="","",(G43*H43)))</f>
        <v>315626.69999999995</v>
      </c>
      <c r="J43" s="7"/>
    </row>
    <row r="44" spans="1:10" ht="15.75" x14ac:dyDescent="0.25">
      <c r="A44" s="2"/>
      <c r="B44" s="6"/>
      <c r="C44" s="404" t="s">
        <v>80</v>
      </c>
      <c r="D44" s="405"/>
      <c r="E44" s="405"/>
      <c r="F44" s="48" t="s">
        <v>57</v>
      </c>
      <c r="G44" s="320">
        <v>14027.85</v>
      </c>
      <c r="H44" s="50">
        <v>15</v>
      </c>
      <c r="I44" s="92">
        <f>(+IF(C44="","",(G44*H44)))</f>
        <v>210417.75</v>
      </c>
      <c r="J44" s="7"/>
    </row>
    <row r="45" spans="1:10" ht="15.75" x14ac:dyDescent="0.25">
      <c r="A45" s="2"/>
      <c r="B45" s="6"/>
      <c r="C45" s="404" t="s">
        <v>110</v>
      </c>
      <c r="D45" s="405"/>
      <c r="E45" s="405"/>
      <c r="F45" s="48" t="s">
        <v>57</v>
      </c>
      <c r="G45" s="321">
        <v>300000</v>
      </c>
      <c r="H45" s="50">
        <v>15</v>
      </c>
      <c r="I45" s="51">
        <f>(+IF(C45="","",(G45*H45)))</f>
        <v>4500000</v>
      </c>
      <c r="J45" s="7"/>
    </row>
    <row r="46" spans="1:10" ht="15.75" x14ac:dyDescent="0.25">
      <c r="A46" s="2"/>
      <c r="B46" s="6"/>
      <c r="C46" s="404" t="s">
        <v>111</v>
      </c>
      <c r="D46" s="405"/>
      <c r="E46" s="405"/>
      <c r="F46" s="48" t="s">
        <v>57</v>
      </c>
      <c r="G46" s="321">
        <v>190000</v>
      </c>
      <c r="H46" s="50">
        <v>15</v>
      </c>
      <c r="I46" s="51">
        <f>(+IF(C46="","",(G46*H46)))</f>
        <v>2850000</v>
      </c>
      <c r="J46" s="7"/>
    </row>
    <row r="47" spans="1:10" ht="15.75" x14ac:dyDescent="0.25">
      <c r="A47" s="2"/>
      <c r="B47" s="6"/>
      <c r="C47" s="2"/>
      <c r="D47" s="2"/>
      <c r="E47" s="2"/>
      <c r="F47" s="408" t="s">
        <v>38</v>
      </c>
      <c r="G47" s="408"/>
      <c r="H47" s="409"/>
      <c r="I47" s="31">
        <f>+ROUND(SUM(I43:I46),2)</f>
        <v>7876044.4500000002</v>
      </c>
      <c r="J47" s="7"/>
    </row>
    <row r="48" spans="1:10" ht="15.75" x14ac:dyDescent="0.25">
      <c r="A48" s="2"/>
      <c r="B48" s="6"/>
      <c r="C48" s="2"/>
      <c r="D48" s="2"/>
      <c r="E48" s="2"/>
      <c r="F48" s="3"/>
      <c r="G48" s="56"/>
      <c r="H48" s="2"/>
      <c r="I48" s="2"/>
      <c r="J48" s="7"/>
    </row>
    <row r="49" spans="1:12" ht="15.75" x14ac:dyDescent="0.25">
      <c r="A49" s="2"/>
      <c r="B49" s="6"/>
      <c r="C49" s="396" t="s">
        <v>39</v>
      </c>
      <c r="D49" s="397"/>
      <c r="E49" s="397"/>
      <c r="F49" s="397"/>
      <c r="G49" s="397"/>
      <c r="H49" s="398"/>
      <c r="I49" s="57">
        <f>ROUND((SUM(+I27+I39+I47)),2)</f>
        <v>13026262.449999999</v>
      </c>
      <c r="J49" s="7"/>
    </row>
    <row r="50" spans="1:12" ht="15.75" x14ac:dyDescent="0.25">
      <c r="A50" s="2"/>
      <c r="B50" s="6"/>
      <c r="C50" s="2"/>
      <c r="D50" s="2"/>
      <c r="E50" s="2"/>
      <c r="F50" s="3"/>
      <c r="G50" s="56"/>
      <c r="H50" s="2"/>
      <c r="I50" s="2"/>
      <c r="J50" s="7"/>
    </row>
    <row r="51" spans="1:12" ht="15.75" x14ac:dyDescent="0.25">
      <c r="A51" s="58"/>
      <c r="B51" s="59"/>
      <c r="C51" s="410" t="s">
        <v>40</v>
      </c>
      <c r="D51" s="411"/>
      <c r="E51" s="412"/>
      <c r="F51" s="60"/>
      <c r="G51" s="61"/>
      <c r="H51" s="62">
        <v>0</v>
      </c>
      <c r="I51" s="116">
        <f>+I49*H51</f>
        <v>0</v>
      </c>
      <c r="J51" s="64"/>
    </row>
    <row r="52" spans="1:12" ht="15.75" x14ac:dyDescent="0.25">
      <c r="A52" s="2"/>
      <c r="B52" s="6"/>
      <c r="C52" s="396" t="s">
        <v>41</v>
      </c>
      <c r="D52" s="397"/>
      <c r="E52" s="397"/>
      <c r="F52" s="397"/>
      <c r="G52" s="397"/>
      <c r="H52" s="398"/>
      <c r="I52" s="57">
        <f>ROUND(I51+I49,2)</f>
        <v>13026262.449999999</v>
      </c>
      <c r="J52" s="7"/>
    </row>
    <row r="53" spans="1:12" ht="15.75" x14ac:dyDescent="0.25">
      <c r="A53" s="2"/>
      <c r="B53" s="6"/>
      <c r="C53" s="2"/>
      <c r="D53" s="2"/>
      <c r="E53" s="2"/>
      <c r="F53" s="3"/>
      <c r="G53" s="56"/>
      <c r="H53" s="2"/>
      <c r="I53" s="2"/>
      <c r="J53" s="7"/>
    </row>
    <row r="54" spans="1:12" ht="15.75" x14ac:dyDescent="0.25">
      <c r="A54" s="58"/>
      <c r="B54" s="59"/>
      <c r="C54" s="419" t="s">
        <v>42</v>
      </c>
      <c r="D54" s="420"/>
      <c r="E54" s="421"/>
      <c r="F54" s="65"/>
      <c r="G54" s="66"/>
      <c r="H54" s="67">
        <v>0</v>
      </c>
      <c r="I54" s="68">
        <f>+I52*H54</f>
        <v>0</v>
      </c>
      <c r="J54" s="64"/>
    </row>
    <row r="55" spans="1:12" ht="15.75" x14ac:dyDescent="0.25">
      <c r="A55" s="58"/>
      <c r="B55" s="59"/>
      <c r="C55" s="422" t="s">
        <v>43</v>
      </c>
      <c r="D55" s="423"/>
      <c r="E55" s="424"/>
      <c r="F55" s="65"/>
      <c r="G55" s="66"/>
      <c r="H55" s="69">
        <v>0</v>
      </c>
      <c r="I55" s="70">
        <f>+I52*H55</f>
        <v>0</v>
      </c>
      <c r="J55" s="64"/>
    </row>
    <row r="56" spans="1:12" ht="15.75" x14ac:dyDescent="0.25">
      <c r="A56" s="58"/>
      <c r="B56" s="59"/>
      <c r="C56" s="422" t="s">
        <v>44</v>
      </c>
      <c r="D56" s="423"/>
      <c r="E56" s="424"/>
      <c r="F56" s="71"/>
      <c r="G56" s="72"/>
      <c r="H56" s="69">
        <v>0</v>
      </c>
      <c r="I56" s="70">
        <f>+I52*H56</f>
        <v>0</v>
      </c>
      <c r="J56" s="64"/>
    </row>
    <row r="57" spans="1:12" ht="15.75" x14ac:dyDescent="0.25">
      <c r="A57" s="2"/>
      <c r="B57" s="6"/>
      <c r="C57" s="425" t="s">
        <v>45</v>
      </c>
      <c r="D57" s="426"/>
      <c r="E57" s="426"/>
      <c r="F57" s="426"/>
      <c r="G57" s="426"/>
      <c r="H57" s="427"/>
      <c r="I57" s="73">
        <f>ROUND(SUM(I54:I56),2)</f>
        <v>0</v>
      </c>
      <c r="J57" s="7"/>
      <c r="L57" s="128"/>
    </row>
    <row r="58" spans="1:12" ht="15.75" x14ac:dyDescent="0.25">
      <c r="A58" s="2"/>
      <c r="B58" s="6"/>
      <c r="C58" s="428"/>
      <c r="D58" s="428"/>
      <c r="E58" s="428"/>
      <c r="F58" s="428"/>
      <c r="G58" s="428"/>
      <c r="H58" s="428"/>
      <c r="I58" s="428"/>
      <c r="J58" s="7"/>
    </row>
    <row r="59" spans="1:12" ht="15.75" x14ac:dyDescent="0.25">
      <c r="A59" s="2"/>
      <c r="B59" s="6"/>
      <c r="C59" s="429" t="s">
        <v>46</v>
      </c>
      <c r="D59" s="430"/>
      <c r="E59" s="430"/>
      <c r="F59" s="430"/>
      <c r="G59" s="430"/>
      <c r="H59" s="431"/>
      <c r="I59" s="74">
        <f>SUM(I52+I57)*2</f>
        <v>26052524.899999999</v>
      </c>
      <c r="J59" s="7"/>
    </row>
    <row r="60" spans="1:12" ht="15.75" x14ac:dyDescent="0.25">
      <c r="A60" s="2"/>
      <c r="B60" s="6"/>
      <c r="C60" s="428"/>
      <c r="D60" s="428"/>
      <c r="E60" s="428"/>
      <c r="F60" s="428"/>
      <c r="G60" s="428"/>
      <c r="H60" s="428"/>
      <c r="I60" s="428"/>
      <c r="J60" s="7"/>
    </row>
    <row r="61" spans="1:12" ht="15.75" x14ac:dyDescent="0.25">
      <c r="A61" s="2"/>
      <c r="B61" s="6"/>
      <c r="C61" s="432" t="s">
        <v>47</v>
      </c>
      <c r="D61" s="433"/>
      <c r="E61" s="434"/>
      <c r="F61" s="435"/>
      <c r="G61" s="436"/>
      <c r="H61" s="436"/>
      <c r="I61" s="437"/>
      <c r="J61" s="7"/>
    </row>
    <row r="62" spans="1:12" ht="15.75" x14ac:dyDescent="0.25">
      <c r="A62" s="2"/>
      <c r="B62" s="6"/>
      <c r="C62" s="413"/>
      <c r="D62" s="414"/>
      <c r="E62" s="415"/>
      <c r="F62" s="416"/>
      <c r="G62" s="417"/>
      <c r="H62" s="417"/>
      <c r="I62" s="418"/>
      <c r="J62" s="7"/>
    </row>
    <row r="63" spans="1:12" ht="15.75" x14ac:dyDescent="0.25">
      <c r="A63" s="2"/>
      <c r="B63" s="6"/>
      <c r="C63" s="413"/>
      <c r="D63" s="414"/>
      <c r="E63" s="415"/>
      <c r="F63" s="416" t="str">
        <f>REALIZO</f>
        <v xml:space="preserve"> </v>
      </c>
      <c r="G63" s="417"/>
      <c r="H63" s="417"/>
      <c r="I63" s="418"/>
      <c r="J63" s="7"/>
    </row>
    <row r="64" spans="1:12" ht="15.75" x14ac:dyDescent="0.25">
      <c r="A64" s="2"/>
      <c r="B64" s="6"/>
      <c r="C64" s="413"/>
      <c r="D64" s="414"/>
      <c r="E64" s="415"/>
      <c r="F64" s="416" t="s">
        <v>48</v>
      </c>
      <c r="G64" s="417"/>
      <c r="H64" s="417"/>
      <c r="I64" s="418"/>
      <c r="J64" s="7"/>
    </row>
    <row r="65" spans="1:10" ht="15.75" x14ac:dyDescent="0.25">
      <c r="A65" s="2"/>
      <c r="B65" s="6"/>
      <c r="C65" s="413"/>
      <c r="D65" s="414"/>
      <c r="E65" s="415"/>
      <c r="F65" s="416" t="s">
        <v>6</v>
      </c>
      <c r="G65" s="417"/>
      <c r="H65" s="417"/>
      <c r="I65" s="418"/>
      <c r="J65" s="7"/>
    </row>
    <row r="66" spans="1:10" ht="15.75" x14ac:dyDescent="0.25">
      <c r="A66" s="2"/>
      <c r="B66" s="6"/>
      <c r="C66" s="413"/>
      <c r="D66" s="414"/>
      <c r="E66" s="415"/>
      <c r="F66" s="416" t="str">
        <f>APROBO</f>
        <v xml:space="preserve"> </v>
      </c>
      <c r="G66" s="417"/>
      <c r="H66" s="417"/>
      <c r="I66" s="418"/>
      <c r="J66" s="7"/>
    </row>
    <row r="67" spans="1:10" ht="15.75" x14ac:dyDescent="0.25">
      <c r="A67" s="2"/>
      <c r="B67" s="6"/>
      <c r="C67" s="440"/>
      <c r="D67" s="441"/>
      <c r="E67" s="442"/>
      <c r="F67" s="443" t="s">
        <v>49</v>
      </c>
      <c r="G67" s="452"/>
      <c r="H67" s="452"/>
      <c r="I67" s="453"/>
      <c r="J67" s="7"/>
    </row>
    <row r="68" spans="1:10" ht="15.75" x14ac:dyDescent="0.25">
      <c r="A68" s="2"/>
      <c r="B68" s="75"/>
      <c r="C68" s="76"/>
      <c r="D68" s="76"/>
      <c r="E68" s="76"/>
      <c r="F68" s="77"/>
      <c r="G68" s="78"/>
      <c r="H68" s="76"/>
      <c r="I68" s="76"/>
      <c r="J68" s="79"/>
    </row>
    <row r="69" spans="1:10" ht="15.75" x14ac:dyDescent="0.25">
      <c r="A69" s="2"/>
      <c r="B69" s="2"/>
      <c r="C69" s="2"/>
      <c r="D69" s="2"/>
      <c r="E69" s="2"/>
      <c r="F69" s="3"/>
      <c r="G69" s="4"/>
      <c r="H69" s="2"/>
      <c r="I69" s="2"/>
      <c r="J69" s="2"/>
    </row>
  </sheetData>
  <mergeCells count="73">
    <mergeCell ref="C67:E67"/>
    <mergeCell ref="C63:E63"/>
    <mergeCell ref="C64:E64"/>
    <mergeCell ref="C65:E65"/>
    <mergeCell ref="F58:I58"/>
    <mergeCell ref="C59:H59"/>
    <mergeCell ref="C60:E60"/>
    <mergeCell ref="C61:E61"/>
    <mergeCell ref="C66:E66"/>
    <mergeCell ref="F67:I67"/>
    <mergeCell ref="F66:I66"/>
    <mergeCell ref="F65:I65"/>
    <mergeCell ref="F64:I64"/>
    <mergeCell ref="F63:I63"/>
    <mergeCell ref="F62:I62"/>
    <mergeCell ref="F61:I61"/>
    <mergeCell ref="C31:E31"/>
    <mergeCell ref="C32:E32"/>
    <mergeCell ref="C52:H52"/>
    <mergeCell ref="F39:H39"/>
    <mergeCell ref="C40:I40"/>
    <mergeCell ref="C41:I41"/>
    <mergeCell ref="C42:E42"/>
    <mergeCell ref="C43:E43"/>
    <mergeCell ref="C44:E44"/>
    <mergeCell ref="C45:E45"/>
    <mergeCell ref="C46:E46"/>
    <mergeCell ref="F47:H47"/>
    <mergeCell ref="C49:H49"/>
    <mergeCell ref="C51:E51"/>
    <mergeCell ref="C38:E38"/>
    <mergeCell ref="C33:E33"/>
    <mergeCell ref="C25:E25"/>
    <mergeCell ref="C26:E26"/>
    <mergeCell ref="F27:H27"/>
    <mergeCell ref="C29:I29"/>
    <mergeCell ref="C30:E30"/>
    <mergeCell ref="C20:E20"/>
    <mergeCell ref="C21:E21"/>
    <mergeCell ref="C22:E22"/>
    <mergeCell ref="C23:E23"/>
    <mergeCell ref="C24:E24"/>
    <mergeCell ref="C5:G5"/>
    <mergeCell ref="H5:I5"/>
    <mergeCell ref="C2:J2"/>
    <mergeCell ref="C3:D4"/>
    <mergeCell ref="E3:G4"/>
    <mergeCell ref="H3:I3"/>
    <mergeCell ref="H4:I4"/>
    <mergeCell ref="C19:E19"/>
    <mergeCell ref="C6:I6"/>
    <mergeCell ref="D8:I8"/>
    <mergeCell ref="D9:I9"/>
    <mergeCell ref="D10:I10"/>
    <mergeCell ref="D11:I11"/>
    <mergeCell ref="D12:H13"/>
    <mergeCell ref="I12:I13"/>
    <mergeCell ref="D14:H15"/>
    <mergeCell ref="I14:I15"/>
    <mergeCell ref="C16:I16"/>
    <mergeCell ref="C17:I17"/>
    <mergeCell ref="C18:E18"/>
    <mergeCell ref="C34:E34"/>
    <mergeCell ref="C35:E35"/>
    <mergeCell ref="C36:E36"/>
    <mergeCell ref="C37:E37"/>
    <mergeCell ref="C62:E62"/>
    <mergeCell ref="C54:E54"/>
    <mergeCell ref="C55:E55"/>
    <mergeCell ref="C56:E56"/>
    <mergeCell ref="C57:H57"/>
    <mergeCell ref="C58:E58"/>
    <mergeCell ref="F60:I60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3A9B71-8E33-4F63-AE91-FE2A6DDEC5F1}">
  <dimension ref="A1:J65"/>
  <sheetViews>
    <sheetView topLeftCell="A16" workbookViewId="0">
      <selection activeCell="L35" sqref="L35"/>
    </sheetView>
  </sheetViews>
  <sheetFormatPr baseColWidth="10" defaultRowHeight="15" x14ac:dyDescent="0.25"/>
  <cols>
    <col min="3" max="3" width="20.85546875" customWidth="1"/>
    <col min="7" max="7" width="15.7109375" customWidth="1"/>
    <col min="9" max="9" width="17.140625" customWidth="1"/>
    <col min="13" max="13" width="20" customWidth="1"/>
  </cols>
  <sheetData>
    <row r="1" spans="1:10" ht="15.75" x14ac:dyDescent="0.25">
      <c r="A1" s="2"/>
      <c r="B1" s="2"/>
      <c r="C1" s="2"/>
      <c r="D1" s="2"/>
      <c r="E1" s="2"/>
      <c r="F1" s="3"/>
      <c r="G1" s="4"/>
      <c r="H1" s="2"/>
      <c r="I1" s="2"/>
      <c r="J1" s="2"/>
    </row>
    <row r="2" spans="1:10" ht="15.75" x14ac:dyDescent="0.25">
      <c r="A2" s="2"/>
      <c r="B2" s="5"/>
      <c r="C2" s="336"/>
      <c r="D2" s="336"/>
      <c r="E2" s="336"/>
      <c r="F2" s="336"/>
      <c r="G2" s="336"/>
      <c r="H2" s="336"/>
      <c r="I2" s="336"/>
      <c r="J2" s="336"/>
    </row>
    <row r="3" spans="1:10" ht="15.75" x14ac:dyDescent="0.25">
      <c r="A3" s="2"/>
      <c r="B3" s="6"/>
      <c r="C3" s="337"/>
      <c r="D3" s="338"/>
      <c r="E3" s="341"/>
      <c r="F3" s="342"/>
      <c r="G3" s="343"/>
      <c r="H3" s="347"/>
      <c r="I3" s="348"/>
      <c r="J3" s="7"/>
    </row>
    <row r="4" spans="1:10" ht="15.75" x14ac:dyDescent="0.25">
      <c r="A4" s="2"/>
      <c r="B4" s="6"/>
      <c r="C4" s="339"/>
      <c r="D4" s="340"/>
      <c r="E4" s="344"/>
      <c r="F4" s="345"/>
      <c r="G4" s="346"/>
      <c r="H4" s="334"/>
      <c r="I4" s="335"/>
      <c r="J4" s="7"/>
    </row>
    <row r="5" spans="1:10" ht="16.5" x14ac:dyDescent="0.25">
      <c r="A5" s="2"/>
      <c r="B5" s="6"/>
      <c r="C5" s="331"/>
      <c r="D5" s="332"/>
      <c r="E5" s="332"/>
      <c r="F5" s="332"/>
      <c r="G5" s="333"/>
      <c r="H5" s="334"/>
      <c r="I5" s="335"/>
      <c r="J5" s="7"/>
    </row>
    <row r="6" spans="1:10" ht="16.5" x14ac:dyDescent="0.25">
      <c r="A6" s="2"/>
      <c r="B6" s="6"/>
      <c r="C6" s="351" t="s">
        <v>18</v>
      </c>
      <c r="D6" s="352"/>
      <c r="E6" s="352"/>
      <c r="F6" s="352"/>
      <c r="G6" s="352"/>
      <c r="H6" s="352"/>
      <c r="I6" s="353"/>
      <c r="J6" s="7"/>
    </row>
    <row r="7" spans="1:10" ht="15.75" x14ac:dyDescent="0.25">
      <c r="A7" s="2"/>
      <c r="B7" s="6"/>
      <c r="C7" s="8"/>
      <c r="D7" s="8"/>
      <c r="E7" s="8"/>
      <c r="F7" s="9"/>
      <c r="G7" s="9"/>
      <c r="H7" s="8"/>
      <c r="I7" s="8"/>
      <c r="J7" s="7"/>
    </row>
    <row r="8" spans="1:10" ht="16.5" x14ac:dyDescent="0.25">
      <c r="A8" s="10"/>
      <c r="B8" s="11"/>
      <c r="C8" s="12" t="s">
        <v>19</v>
      </c>
      <c r="D8" s="354" t="s">
        <v>20</v>
      </c>
      <c r="E8" s="355"/>
      <c r="F8" s="355"/>
      <c r="G8" s="355"/>
      <c r="H8" s="355"/>
      <c r="I8" s="356"/>
      <c r="J8" s="13"/>
    </row>
    <row r="9" spans="1:10" ht="16.5" x14ac:dyDescent="0.25">
      <c r="A9" s="2"/>
      <c r="B9" s="6"/>
      <c r="C9" s="14">
        <v>2</v>
      </c>
      <c r="D9" s="357" t="s">
        <v>63</v>
      </c>
      <c r="E9" s="358"/>
      <c r="F9" s="358"/>
      <c r="G9" s="358"/>
      <c r="H9" s="358"/>
      <c r="I9" s="359"/>
      <c r="J9" s="7"/>
    </row>
    <row r="10" spans="1:10" ht="16.5" x14ac:dyDescent="0.25">
      <c r="A10" s="10"/>
      <c r="B10" s="11"/>
      <c r="C10" s="12" t="s">
        <v>21</v>
      </c>
      <c r="D10" s="354" t="s">
        <v>22</v>
      </c>
      <c r="E10" s="355"/>
      <c r="F10" s="355"/>
      <c r="G10" s="355"/>
      <c r="H10" s="355"/>
      <c r="I10" s="356"/>
      <c r="J10" s="13"/>
    </row>
    <row r="11" spans="1:10" ht="16.5" x14ac:dyDescent="0.25">
      <c r="A11" s="2"/>
      <c r="B11" s="6"/>
      <c r="C11" s="14">
        <v>2.2000000000000002</v>
      </c>
      <c r="D11" s="357" t="s">
        <v>50</v>
      </c>
      <c r="E11" s="358"/>
      <c r="F11" s="358"/>
      <c r="G11" s="358"/>
      <c r="H11" s="358"/>
      <c r="I11" s="359"/>
      <c r="J11" s="7"/>
    </row>
    <row r="12" spans="1:10" ht="16.5" x14ac:dyDescent="0.25">
      <c r="A12" s="10"/>
      <c r="B12" s="11"/>
      <c r="C12" s="15"/>
      <c r="D12" s="360" t="s">
        <v>23</v>
      </c>
      <c r="E12" s="361"/>
      <c r="F12" s="361"/>
      <c r="G12" s="361"/>
      <c r="H12" s="362"/>
      <c r="I12" s="366" t="s">
        <v>24</v>
      </c>
      <c r="J12" s="13"/>
    </row>
    <row r="13" spans="1:10" ht="16.5" x14ac:dyDescent="0.25">
      <c r="A13" s="2"/>
      <c r="B13" s="6"/>
      <c r="C13" s="16"/>
      <c r="D13" s="363"/>
      <c r="E13" s="364"/>
      <c r="F13" s="364"/>
      <c r="G13" s="364"/>
      <c r="H13" s="365"/>
      <c r="I13" s="367"/>
      <c r="J13" s="7"/>
    </row>
    <row r="14" spans="1:10" ht="59.25" customHeight="1" x14ac:dyDescent="0.25">
      <c r="A14" s="10"/>
      <c r="B14" s="11"/>
      <c r="C14" s="15"/>
      <c r="D14" s="368" t="s">
        <v>213</v>
      </c>
      <c r="E14" s="369"/>
      <c r="F14" s="369"/>
      <c r="G14" s="369"/>
      <c r="H14" s="370"/>
      <c r="I14" s="374" t="s">
        <v>1</v>
      </c>
      <c r="J14" s="13"/>
    </row>
    <row r="15" spans="1:10" ht="265.5" customHeight="1" x14ac:dyDescent="0.25">
      <c r="A15" s="2"/>
      <c r="B15" s="6"/>
      <c r="C15" s="16"/>
      <c r="D15" s="371"/>
      <c r="E15" s="372"/>
      <c r="F15" s="372"/>
      <c r="G15" s="372"/>
      <c r="H15" s="373"/>
      <c r="I15" s="375"/>
      <c r="J15" s="7"/>
    </row>
    <row r="16" spans="1:10" ht="15.75" x14ac:dyDescent="0.25">
      <c r="A16" s="2"/>
      <c r="B16" s="6"/>
      <c r="C16" s="376"/>
      <c r="D16" s="376"/>
      <c r="E16" s="376"/>
      <c r="F16" s="376"/>
      <c r="G16" s="376"/>
      <c r="H16" s="376"/>
      <c r="I16" s="376"/>
      <c r="J16" s="7"/>
    </row>
    <row r="17" spans="1:10" ht="15.75" x14ac:dyDescent="0.25">
      <c r="A17" s="2"/>
      <c r="B17" s="6"/>
      <c r="C17" s="377" t="s">
        <v>25</v>
      </c>
      <c r="D17" s="378"/>
      <c r="E17" s="378"/>
      <c r="F17" s="378"/>
      <c r="G17" s="378"/>
      <c r="H17" s="378"/>
      <c r="I17" s="379"/>
      <c r="J17" s="7"/>
    </row>
    <row r="18" spans="1:10" ht="15.75" x14ac:dyDescent="0.25">
      <c r="A18" s="2"/>
      <c r="B18" s="6"/>
      <c r="C18" s="380" t="s">
        <v>26</v>
      </c>
      <c r="D18" s="381"/>
      <c r="E18" s="381"/>
      <c r="F18" s="17" t="s">
        <v>24</v>
      </c>
      <c r="G18" s="17" t="s">
        <v>27</v>
      </c>
      <c r="H18" s="18" t="s">
        <v>28</v>
      </c>
      <c r="I18" s="19" t="s">
        <v>29</v>
      </c>
      <c r="J18" s="7"/>
    </row>
    <row r="19" spans="1:10" ht="30.75" customHeight="1" x14ac:dyDescent="0.25">
      <c r="A19" s="2"/>
      <c r="B19" s="6"/>
      <c r="C19" s="349" t="s">
        <v>94</v>
      </c>
      <c r="D19" s="350"/>
      <c r="E19" s="350"/>
      <c r="F19" s="20" t="s">
        <v>17</v>
      </c>
      <c r="G19" s="84">
        <v>35000</v>
      </c>
      <c r="H19" s="21">
        <v>1</v>
      </c>
      <c r="I19" s="98">
        <f>ROUND((+IF(C19="","",G19*H19)),2)</f>
        <v>35000</v>
      </c>
      <c r="J19" s="7"/>
    </row>
    <row r="20" spans="1:10" ht="27.75" customHeight="1" x14ac:dyDescent="0.25">
      <c r="A20" s="2"/>
      <c r="B20" s="6"/>
      <c r="C20" s="384" t="s">
        <v>95</v>
      </c>
      <c r="D20" s="385"/>
      <c r="E20" s="385"/>
      <c r="F20" s="23" t="s">
        <v>104</v>
      </c>
      <c r="G20" s="107">
        <v>180000</v>
      </c>
      <c r="H20" s="25">
        <v>1</v>
      </c>
      <c r="I20" s="113">
        <f t="shared" ref="I20:I25" si="0">+IF(C20="","",G20*H20)</f>
        <v>180000</v>
      </c>
      <c r="J20" s="7"/>
    </row>
    <row r="21" spans="1:10" ht="15.75" x14ac:dyDescent="0.25">
      <c r="A21" s="2"/>
      <c r="B21" s="6"/>
      <c r="C21" s="384" t="s">
        <v>96</v>
      </c>
      <c r="D21" s="385"/>
      <c r="E21" s="385"/>
      <c r="F21" s="23" t="s">
        <v>1</v>
      </c>
      <c r="G21" s="83">
        <v>180000</v>
      </c>
      <c r="H21" s="25">
        <v>1</v>
      </c>
      <c r="I21" s="113">
        <f t="shared" si="0"/>
        <v>180000</v>
      </c>
      <c r="J21" s="7"/>
    </row>
    <row r="22" spans="1:10" ht="15.75" x14ac:dyDescent="0.25">
      <c r="A22" s="2"/>
      <c r="B22" s="6"/>
      <c r="C22" s="384" t="s">
        <v>97</v>
      </c>
      <c r="D22" s="385"/>
      <c r="E22" s="385"/>
      <c r="F22" s="23" t="s">
        <v>1</v>
      </c>
      <c r="G22" s="24">
        <v>120000</v>
      </c>
      <c r="H22" s="25">
        <v>1</v>
      </c>
      <c r="I22" s="113">
        <f t="shared" si="0"/>
        <v>120000</v>
      </c>
      <c r="J22" s="7"/>
    </row>
    <row r="23" spans="1:10" ht="15.75" x14ac:dyDescent="0.25">
      <c r="A23" s="2"/>
      <c r="B23" s="6"/>
      <c r="C23" s="384" t="s">
        <v>98</v>
      </c>
      <c r="D23" s="385"/>
      <c r="E23" s="385"/>
      <c r="F23" s="23" t="s">
        <v>1</v>
      </c>
      <c r="G23" s="24">
        <v>160000</v>
      </c>
      <c r="H23" s="25">
        <v>1</v>
      </c>
      <c r="I23" s="113">
        <f t="shared" si="0"/>
        <v>160000</v>
      </c>
      <c r="J23" s="7"/>
    </row>
    <row r="24" spans="1:10" ht="15.75" x14ac:dyDescent="0.25">
      <c r="A24" s="2"/>
      <c r="B24" s="6"/>
      <c r="C24" s="384" t="s">
        <v>103</v>
      </c>
      <c r="D24" s="385"/>
      <c r="E24" s="385"/>
      <c r="F24" s="23" t="s">
        <v>1</v>
      </c>
      <c r="G24" s="24">
        <v>160000</v>
      </c>
      <c r="H24" s="25">
        <v>1</v>
      </c>
      <c r="I24" s="113">
        <f t="shared" si="0"/>
        <v>160000</v>
      </c>
      <c r="J24" s="7"/>
    </row>
    <row r="25" spans="1:10" ht="15.75" x14ac:dyDescent="0.25">
      <c r="A25" s="2"/>
      <c r="B25" s="6"/>
      <c r="C25" s="386"/>
      <c r="D25" s="387"/>
      <c r="E25" s="387"/>
      <c r="F25" s="27" t="s">
        <v>30</v>
      </c>
      <c r="G25" s="28" t="s">
        <v>30</v>
      </c>
      <c r="H25" s="29"/>
      <c r="I25" s="30" t="str">
        <f t="shared" si="0"/>
        <v/>
      </c>
      <c r="J25" s="7"/>
    </row>
    <row r="26" spans="1:10" ht="15.75" x14ac:dyDescent="0.25">
      <c r="A26" s="2"/>
      <c r="B26" s="6"/>
      <c r="C26" s="2"/>
      <c r="D26" s="2"/>
      <c r="E26" s="2"/>
      <c r="F26" s="388" t="s">
        <v>31</v>
      </c>
      <c r="G26" s="388"/>
      <c r="H26" s="389"/>
      <c r="I26" s="114">
        <f>+ROUND(SUM(I19:I25),2)</f>
        <v>835000</v>
      </c>
      <c r="J26" s="7"/>
    </row>
    <row r="27" spans="1:10" ht="15.75" x14ac:dyDescent="0.25">
      <c r="A27" s="2"/>
      <c r="B27" s="6"/>
      <c r="C27" s="2"/>
      <c r="D27" s="2"/>
      <c r="E27" s="2"/>
      <c r="F27" s="32"/>
      <c r="G27" s="32"/>
      <c r="H27" s="33"/>
      <c r="I27" s="34"/>
      <c r="J27" s="7"/>
    </row>
    <row r="28" spans="1:10" ht="15.75" x14ac:dyDescent="0.25">
      <c r="A28" s="2"/>
      <c r="B28" s="6"/>
      <c r="C28" s="377" t="s">
        <v>32</v>
      </c>
      <c r="D28" s="378"/>
      <c r="E28" s="378"/>
      <c r="F28" s="378"/>
      <c r="G28" s="378"/>
      <c r="H28" s="378"/>
      <c r="I28" s="379"/>
      <c r="J28" s="7"/>
    </row>
    <row r="29" spans="1:10" ht="15.75" x14ac:dyDescent="0.25">
      <c r="A29" s="2"/>
      <c r="B29" s="6"/>
      <c r="C29" s="390" t="s">
        <v>26</v>
      </c>
      <c r="D29" s="390"/>
      <c r="E29" s="390"/>
      <c r="F29" s="17" t="s">
        <v>24</v>
      </c>
      <c r="G29" s="17" t="s">
        <v>27</v>
      </c>
      <c r="H29" s="17" t="s">
        <v>28</v>
      </c>
      <c r="I29" s="17" t="s">
        <v>29</v>
      </c>
      <c r="J29" s="7"/>
    </row>
    <row r="30" spans="1:10" ht="15.75" x14ac:dyDescent="0.25">
      <c r="A30" s="2"/>
      <c r="B30" s="6"/>
      <c r="C30" s="391" t="s">
        <v>93</v>
      </c>
      <c r="D30" s="392"/>
      <c r="E30" s="392"/>
      <c r="F30" s="35" t="s">
        <v>66</v>
      </c>
      <c r="G30" s="36">
        <v>30000</v>
      </c>
      <c r="H30" s="315">
        <v>0.6</v>
      </c>
      <c r="I30" s="120">
        <f>+IF(C30="","",G30*H30)</f>
        <v>18000</v>
      </c>
      <c r="J30" s="7"/>
    </row>
    <row r="31" spans="1:10" ht="15.75" x14ac:dyDescent="0.25">
      <c r="A31" s="2"/>
      <c r="B31" s="6"/>
      <c r="C31" s="393" t="s">
        <v>99</v>
      </c>
      <c r="D31" s="394"/>
      <c r="E31" s="395"/>
      <c r="F31" s="35" t="s">
        <v>57</v>
      </c>
      <c r="G31" s="317">
        <v>120000</v>
      </c>
      <c r="H31" s="136">
        <v>0.4</v>
      </c>
      <c r="I31" s="140">
        <f t="shared" ref="I31:I34" si="1">+IF(C31="","",G31*H31)</f>
        <v>48000</v>
      </c>
      <c r="J31" s="7"/>
    </row>
    <row r="32" spans="1:10" ht="15.75" x14ac:dyDescent="0.25">
      <c r="A32" s="2"/>
      <c r="B32" s="6"/>
      <c r="C32" s="86" t="s">
        <v>101</v>
      </c>
      <c r="D32" s="87"/>
      <c r="E32" s="88"/>
      <c r="F32" s="35" t="s">
        <v>57</v>
      </c>
      <c r="G32" s="317">
        <v>80000</v>
      </c>
      <c r="H32" s="136">
        <v>0.4</v>
      </c>
      <c r="I32" s="140">
        <f t="shared" si="1"/>
        <v>32000</v>
      </c>
      <c r="J32" s="7"/>
    </row>
    <row r="33" spans="1:10" ht="15.75" x14ac:dyDescent="0.25">
      <c r="A33" s="2"/>
      <c r="B33" s="6"/>
      <c r="C33" s="391" t="s">
        <v>33</v>
      </c>
      <c r="D33" s="392"/>
      <c r="E33" s="392"/>
      <c r="F33" s="35" t="s">
        <v>34</v>
      </c>
      <c r="G33" s="318">
        <v>65463.31</v>
      </c>
      <c r="H33" s="132">
        <v>0.4</v>
      </c>
      <c r="I33" s="120">
        <f t="shared" si="1"/>
        <v>26185.324000000001</v>
      </c>
      <c r="J33" s="7"/>
    </row>
    <row r="34" spans="1:10" ht="15.75" x14ac:dyDescent="0.25">
      <c r="A34" s="2"/>
      <c r="B34" s="6"/>
      <c r="C34" s="382" t="s">
        <v>100</v>
      </c>
      <c r="D34" s="383"/>
      <c r="E34" s="383"/>
      <c r="F34" s="38" t="s">
        <v>57</v>
      </c>
      <c r="G34" s="319">
        <v>80000</v>
      </c>
      <c r="H34" s="40">
        <v>0.4</v>
      </c>
      <c r="I34" s="120">
        <f t="shared" si="1"/>
        <v>32000</v>
      </c>
      <c r="J34" s="7"/>
    </row>
    <row r="35" spans="1:10" ht="15.75" x14ac:dyDescent="0.25">
      <c r="A35" s="2"/>
      <c r="B35" s="6"/>
      <c r="C35" s="2"/>
      <c r="D35" s="2"/>
      <c r="E35" s="2"/>
      <c r="F35" s="388" t="s">
        <v>35</v>
      </c>
      <c r="G35" s="388"/>
      <c r="H35" s="389"/>
      <c r="I35" s="42">
        <f>ROUND(+SUM(I30:I34),2)</f>
        <v>156185.32</v>
      </c>
      <c r="J35" s="7"/>
    </row>
    <row r="36" spans="1:10" ht="15.75" x14ac:dyDescent="0.25">
      <c r="A36" s="2"/>
      <c r="B36" s="6"/>
      <c r="C36" s="336"/>
      <c r="D36" s="336"/>
      <c r="E36" s="336"/>
      <c r="F36" s="336"/>
      <c r="G36" s="336"/>
      <c r="H36" s="336"/>
      <c r="I36" s="336"/>
      <c r="J36" s="7"/>
    </row>
    <row r="37" spans="1:10" ht="15.75" x14ac:dyDescent="0.25">
      <c r="A37" s="2"/>
      <c r="B37" s="6"/>
      <c r="C37" s="399" t="s">
        <v>36</v>
      </c>
      <c r="D37" s="400"/>
      <c r="E37" s="400"/>
      <c r="F37" s="400"/>
      <c r="G37" s="400"/>
      <c r="H37" s="400"/>
      <c r="I37" s="401"/>
      <c r="J37" s="7"/>
    </row>
    <row r="38" spans="1:10" ht="15.75" x14ac:dyDescent="0.25">
      <c r="A38" s="43"/>
      <c r="B38" s="44"/>
      <c r="C38" s="402" t="s">
        <v>26</v>
      </c>
      <c r="D38" s="403"/>
      <c r="E38" s="403"/>
      <c r="F38" s="17" t="s">
        <v>24</v>
      </c>
      <c r="G38" s="17" t="s">
        <v>27</v>
      </c>
      <c r="H38" s="45" t="s">
        <v>28</v>
      </c>
      <c r="I38" s="46" t="s">
        <v>29</v>
      </c>
      <c r="J38" s="47"/>
    </row>
    <row r="39" spans="1:10" ht="15.75" x14ac:dyDescent="0.25">
      <c r="A39" s="2"/>
      <c r="B39" s="6"/>
      <c r="C39" s="404" t="s">
        <v>90</v>
      </c>
      <c r="D39" s="405"/>
      <c r="E39" s="405"/>
      <c r="F39" s="48"/>
      <c r="G39" s="104"/>
      <c r="H39" s="50"/>
      <c r="I39" s="51"/>
      <c r="J39" s="7"/>
    </row>
    <row r="40" spans="1:10" ht="15.75" x14ac:dyDescent="0.25">
      <c r="A40" s="2"/>
      <c r="B40" s="6"/>
      <c r="C40" s="404" t="s">
        <v>91</v>
      </c>
      <c r="D40" s="405"/>
      <c r="E40" s="405"/>
      <c r="F40" s="48" t="s">
        <v>57</v>
      </c>
      <c r="G40" s="121">
        <v>280000</v>
      </c>
      <c r="H40" s="50">
        <v>2</v>
      </c>
      <c r="I40" s="124">
        <f>(+IF(C40="","",(G40*H40)))</f>
        <v>560000</v>
      </c>
      <c r="J40" s="7"/>
    </row>
    <row r="41" spans="1:10" ht="15.75" x14ac:dyDescent="0.25">
      <c r="A41" s="2"/>
      <c r="B41" s="6"/>
      <c r="C41" s="404" t="s">
        <v>92</v>
      </c>
      <c r="D41" s="405"/>
      <c r="E41" s="405"/>
      <c r="F41" s="48" t="s">
        <v>57</v>
      </c>
      <c r="G41" s="121">
        <v>180000</v>
      </c>
      <c r="H41" s="50">
        <v>2</v>
      </c>
      <c r="I41" s="124">
        <f t="shared" ref="I41:I42" si="2">(+IF(C41="","",(G41*H41)))</f>
        <v>360000</v>
      </c>
      <c r="J41" s="7"/>
    </row>
    <row r="42" spans="1:10" ht="15.75" x14ac:dyDescent="0.25">
      <c r="A42" s="2"/>
      <c r="B42" s="6"/>
      <c r="C42" s="406" t="s">
        <v>102</v>
      </c>
      <c r="D42" s="407"/>
      <c r="E42" s="407"/>
      <c r="F42" s="52" t="s">
        <v>57</v>
      </c>
      <c r="G42" s="119">
        <v>245000</v>
      </c>
      <c r="H42" s="54">
        <v>2</v>
      </c>
      <c r="I42" s="124">
        <f t="shared" si="2"/>
        <v>490000</v>
      </c>
      <c r="J42" s="7"/>
    </row>
    <row r="43" spans="1:10" ht="15.75" x14ac:dyDescent="0.25">
      <c r="A43" s="2"/>
      <c r="B43" s="6"/>
      <c r="C43" s="2"/>
      <c r="D43" s="2"/>
      <c r="E43" s="2"/>
      <c r="F43" s="408" t="s">
        <v>38</v>
      </c>
      <c r="G43" s="408"/>
      <c r="H43" s="409"/>
      <c r="I43" s="108">
        <f>+ROUND(SUM(I39:I42),2)</f>
        <v>1410000</v>
      </c>
      <c r="J43" s="7"/>
    </row>
    <row r="44" spans="1:10" ht="15.75" x14ac:dyDescent="0.25">
      <c r="A44" s="2"/>
      <c r="B44" s="6"/>
      <c r="C44" s="2"/>
      <c r="D44" s="2"/>
      <c r="E44" s="2"/>
      <c r="F44" s="3"/>
      <c r="G44" s="56"/>
      <c r="H44" s="2"/>
      <c r="I44" s="2"/>
      <c r="J44" s="7"/>
    </row>
    <row r="45" spans="1:10" ht="15.75" x14ac:dyDescent="0.25">
      <c r="A45" s="2"/>
      <c r="B45" s="6"/>
      <c r="C45" s="396" t="s">
        <v>39</v>
      </c>
      <c r="D45" s="397"/>
      <c r="E45" s="397"/>
      <c r="F45" s="397"/>
      <c r="G45" s="397"/>
      <c r="H45" s="398"/>
      <c r="I45" s="123">
        <f>ROUND((SUM(+I26+I35+I43)),2)</f>
        <v>2401185.3199999998</v>
      </c>
      <c r="J45" s="7"/>
    </row>
    <row r="46" spans="1:10" ht="15.75" x14ac:dyDescent="0.25">
      <c r="A46" s="2"/>
      <c r="B46" s="6"/>
      <c r="C46" s="2"/>
      <c r="D46" s="2"/>
      <c r="E46" s="2"/>
      <c r="F46" s="3"/>
      <c r="G46" s="56"/>
      <c r="H46" s="2"/>
      <c r="I46" s="2"/>
      <c r="J46" s="7"/>
    </row>
    <row r="47" spans="1:10" ht="15.75" x14ac:dyDescent="0.25">
      <c r="A47" s="58"/>
      <c r="B47" s="59"/>
      <c r="C47" s="410" t="s">
        <v>40</v>
      </c>
      <c r="D47" s="411"/>
      <c r="E47" s="412"/>
      <c r="F47" s="60"/>
      <c r="G47" s="61"/>
      <c r="H47" s="62">
        <v>0</v>
      </c>
      <c r="I47" s="63">
        <f>+I45*H47</f>
        <v>0</v>
      </c>
      <c r="J47" s="64"/>
    </row>
    <row r="48" spans="1:10" ht="15.75" x14ac:dyDescent="0.25">
      <c r="A48" s="2"/>
      <c r="B48" s="6"/>
      <c r="C48" s="396" t="s">
        <v>41</v>
      </c>
      <c r="D48" s="397"/>
      <c r="E48" s="397"/>
      <c r="F48" s="397"/>
      <c r="G48" s="397"/>
      <c r="H48" s="398"/>
      <c r="I48" s="57">
        <f>ROUND(I47+I45,2)</f>
        <v>2401185.3199999998</v>
      </c>
      <c r="J48" s="7"/>
    </row>
    <row r="49" spans="1:10" ht="15.75" x14ac:dyDescent="0.25">
      <c r="A49" s="2"/>
      <c r="B49" s="6"/>
      <c r="C49" s="2"/>
      <c r="D49" s="2"/>
      <c r="E49" s="2"/>
      <c r="F49" s="3"/>
      <c r="G49" s="56"/>
      <c r="H49" s="2"/>
      <c r="I49" s="2"/>
      <c r="J49" s="7"/>
    </row>
    <row r="50" spans="1:10" ht="15.75" x14ac:dyDescent="0.25">
      <c r="A50" s="58"/>
      <c r="B50" s="59"/>
      <c r="C50" s="419" t="s">
        <v>42</v>
      </c>
      <c r="D50" s="420"/>
      <c r="E50" s="421"/>
      <c r="F50" s="65"/>
      <c r="G50" s="66"/>
      <c r="H50" s="67">
        <v>0</v>
      </c>
      <c r="I50" s="68">
        <f>+I48*H50</f>
        <v>0</v>
      </c>
      <c r="J50" s="64"/>
    </row>
    <row r="51" spans="1:10" ht="15.75" x14ac:dyDescent="0.25">
      <c r="A51" s="58"/>
      <c r="B51" s="59"/>
      <c r="C51" s="422" t="s">
        <v>43</v>
      </c>
      <c r="D51" s="423"/>
      <c r="E51" s="424"/>
      <c r="F51" s="65"/>
      <c r="G51" s="66"/>
      <c r="H51" s="69">
        <v>0</v>
      </c>
      <c r="I51" s="70">
        <f>+I48*H51</f>
        <v>0</v>
      </c>
      <c r="J51" s="64"/>
    </row>
    <row r="52" spans="1:10" ht="15.75" x14ac:dyDescent="0.25">
      <c r="A52" s="58"/>
      <c r="B52" s="59"/>
      <c r="C52" s="422" t="s">
        <v>44</v>
      </c>
      <c r="D52" s="423"/>
      <c r="E52" s="424"/>
      <c r="F52" s="71"/>
      <c r="G52" s="72"/>
      <c r="H52" s="69">
        <v>0</v>
      </c>
      <c r="I52" s="70">
        <f>+I48*H52</f>
        <v>0</v>
      </c>
      <c r="J52" s="64"/>
    </row>
    <row r="53" spans="1:10" ht="15.75" x14ac:dyDescent="0.25">
      <c r="A53" s="2"/>
      <c r="B53" s="6"/>
      <c r="C53" s="425" t="s">
        <v>45</v>
      </c>
      <c r="D53" s="426"/>
      <c r="E53" s="426"/>
      <c r="F53" s="426"/>
      <c r="G53" s="426"/>
      <c r="H53" s="427"/>
      <c r="I53" s="73">
        <f>ROUND(SUM(I50:I52),2)</f>
        <v>0</v>
      </c>
      <c r="J53" s="7"/>
    </row>
    <row r="54" spans="1:10" ht="15.75" x14ac:dyDescent="0.25">
      <c r="A54" s="2"/>
      <c r="B54" s="6"/>
      <c r="C54" s="428"/>
      <c r="D54" s="428"/>
      <c r="E54" s="428"/>
      <c r="F54" s="428"/>
      <c r="G54" s="428"/>
      <c r="H54" s="428"/>
      <c r="I54" s="428"/>
      <c r="J54" s="7"/>
    </row>
    <row r="55" spans="1:10" ht="15.75" x14ac:dyDescent="0.25">
      <c r="A55" s="2"/>
      <c r="B55" s="6"/>
      <c r="C55" s="429" t="s">
        <v>46</v>
      </c>
      <c r="D55" s="430"/>
      <c r="E55" s="430"/>
      <c r="F55" s="430"/>
      <c r="G55" s="430"/>
      <c r="H55" s="431"/>
      <c r="I55" s="74">
        <f>SUM(I48+I53)*2</f>
        <v>4802370.6399999997</v>
      </c>
      <c r="J55" s="7"/>
    </row>
    <row r="56" spans="1:10" ht="15.75" x14ac:dyDescent="0.25">
      <c r="A56" s="2"/>
      <c r="B56" s="6"/>
      <c r="C56" s="428"/>
      <c r="D56" s="428"/>
      <c r="E56" s="428"/>
      <c r="F56" s="428"/>
      <c r="G56" s="428"/>
      <c r="H56" s="428"/>
      <c r="I56" s="428"/>
      <c r="J56" s="7"/>
    </row>
    <row r="57" spans="1:10" ht="15.75" x14ac:dyDescent="0.25">
      <c r="A57" s="2"/>
      <c r="B57" s="6"/>
      <c r="C57" s="432" t="s">
        <v>47</v>
      </c>
      <c r="D57" s="433"/>
      <c r="E57" s="434"/>
      <c r="F57" s="435"/>
      <c r="G57" s="436"/>
      <c r="H57" s="436"/>
      <c r="I57" s="437"/>
      <c r="J57" s="7"/>
    </row>
    <row r="58" spans="1:10" ht="15.75" x14ac:dyDescent="0.25">
      <c r="A58" s="2"/>
      <c r="B58" s="6"/>
      <c r="C58" s="413"/>
      <c r="D58" s="414"/>
      <c r="E58" s="415"/>
      <c r="F58" s="416"/>
      <c r="G58" s="417"/>
      <c r="H58" s="417"/>
      <c r="I58" s="418"/>
      <c r="J58" s="7"/>
    </row>
    <row r="59" spans="1:10" ht="15.75" x14ac:dyDescent="0.25">
      <c r="A59" s="2"/>
      <c r="B59" s="6"/>
      <c r="C59" s="413"/>
      <c r="D59" s="414"/>
      <c r="E59" s="415"/>
      <c r="F59" s="416" t="str">
        <f>REALIZO</f>
        <v xml:space="preserve"> </v>
      </c>
      <c r="G59" s="417"/>
      <c r="H59" s="417"/>
      <c r="I59" s="418"/>
      <c r="J59" s="7"/>
    </row>
    <row r="60" spans="1:10" ht="15.75" x14ac:dyDescent="0.25">
      <c r="A60" s="2"/>
      <c r="B60" s="6"/>
      <c r="C60" s="413"/>
      <c r="D60" s="414"/>
      <c r="E60" s="415"/>
      <c r="F60" s="416" t="s">
        <v>48</v>
      </c>
      <c r="G60" s="438"/>
      <c r="H60" s="438"/>
      <c r="I60" s="439"/>
      <c r="J60" s="7"/>
    </row>
    <row r="61" spans="1:10" ht="15.75" x14ac:dyDescent="0.25">
      <c r="A61" s="2"/>
      <c r="B61" s="6"/>
      <c r="C61" s="413"/>
      <c r="D61" s="414"/>
      <c r="E61" s="415"/>
      <c r="F61" s="416" t="s">
        <v>6</v>
      </c>
      <c r="G61" s="438"/>
      <c r="H61" s="438"/>
      <c r="I61" s="439"/>
      <c r="J61" s="7"/>
    </row>
    <row r="62" spans="1:10" ht="15.75" x14ac:dyDescent="0.25">
      <c r="A62" s="2"/>
      <c r="B62" s="6"/>
      <c r="C62" s="413"/>
      <c r="D62" s="414"/>
      <c r="E62" s="415"/>
      <c r="F62" s="416" t="str">
        <f>APROBO</f>
        <v xml:space="preserve"> </v>
      </c>
      <c r="G62" s="438"/>
      <c r="H62" s="438"/>
      <c r="I62" s="439"/>
      <c r="J62" s="7"/>
    </row>
    <row r="63" spans="1:10" ht="15.75" x14ac:dyDescent="0.25">
      <c r="A63" s="2"/>
      <c r="B63" s="6"/>
      <c r="C63" s="440"/>
      <c r="D63" s="441"/>
      <c r="E63" s="442"/>
      <c r="F63" s="443" t="s">
        <v>49</v>
      </c>
      <c r="G63" s="444"/>
      <c r="H63" s="444"/>
      <c r="I63" s="445"/>
      <c r="J63" s="7"/>
    </row>
    <row r="64" spans="1:10" ht="15.75" x14ac:dyDescent="0.25">
      <c r="A64" s="2"/>
      <c r="B64" s="75"/>
      <c r="C64" s="76"/>
      <c r="D64" s="76"/>
      <c r="E64" s="76"/>
      <c r="F64" s="77"/>
      <c r="G64" s="78"/>
      <c r="H64" s="76"/>
      <c r="I64" s="76"/>
      <c r="J64" s="79"/>
    </row>
    <row r="65" spans="1:10" ht="15.75" x14ac:dyDescent="0.25">
      <c r="A65" s="2"/>
      <c r="B65" s="2"/>
      <c r="C65" s="2"/>
      <c r="D65" s="2"/>
      <c r="E65" s="2"/>
      <c r="F65" s="3"/>
      <c r="G65" s="4"/>
      <c r="H65" s="2"/>
      <c r="I65" s="2"/>
      <c r="J65" s="2"/>
    </row>
  </sheetData>
  <mergeCells count="68">
    <mergeCell ref="C62:E62"/>
    <mergeCell ref="F62:I62"/>
    <mergeCell ref="C63:E63"/>
    <mergeCell ref="F63:I63"/>
    <mergeCell ref="C59:E59"/>
    <mergeCell ref="F59:I59"/>
    <mergeCell ref="C60:E60"/>
    <mergeCell ref="F60:I60"/>
    <mergeCell ref="C61:E61"/>
    <mergeCell ref="F61:I61"/>
    <mergeCell ref="C58:E58"/>
    <mergeCell ref="F58:I58"/>
    <mergeCell ref="C50:E50"/>
    <mergeCell ref="C51:E51"/>
    <mergeCell ref="C52:E52"/>
    <mergeCell ref="C53:H53"/>
    <mergeCell ref="C54:E54"/>
    <mergeCell ref="F54:I54"/>
    <mergeCell ref="C55:H55"/>
    <mergeCell ref="C56:E56"/>
    <mergeCell ref="F56:I56"/>
    <mergeCell ref="C57:E57"/>
    <mergeCell ref="F57:I57"/>
    <mergeCell ref="C48:H48"/>
    <mergeCell ref="F35:H35"/>
    <mergeCell ref="C36:I36"/>
    <mergeCell ref="C37:I37"/>
    <mergeCell ref="C38:E38"/>
    <mergeCell ref="C39:E39"/>
    <mergeCell ref="C40:E40"/>
    <mergeCell ref="C41:E41"/>
    <mergeCell ref="C42:E42"/>
    <mergeCell ref="F43:H43"/>
    <mergeCell ref="C45:H45"/>
    <mergeCell ref="C47:E47"/>
    <mergeCell ref="F26:H26"/>
    <mergeCell ref="C28:I28"/>
    <mergeCell ref="C29:E29"/>
    <mergeCell ref="C30:E30"/>
    <mergeCell ref="C31:E31"/>
    <mergeCell ref="C34:E34"/>
    <mergeCell ref="C20:E20"/>
    <mergeCell ref="C21:E21"/>
    <mergeCell ref="C22:E22"/>
    <mergeCell ref="C23:E23"/>
    <mergeCell ref="C24:E24"/>
    <mergeCell ref="C25:E25"/>
    <mergeCell ref="C33:E33"/>
    <mergeCell ref="C19:E19"/>
    <mergeCell ref="C6:I6"/>
    <mergeCell ref="D8:I8"/>
    <mergeCell ref="D9:I9"/>
    <mergeCell ref="D10:I10"/>
    <mergeCell ref="D11:I11"/>
    <mergeCell ref="D12:H13"/>
    <mergeCell ref="I12:I13"/>
    <mergeCell ref="D14:H15"/>
    <mergeCell ref="I14:I15"/>
    <mergeCell ref="C16:I16"/>
    <mergeCell ref="C17:I17"/>
    <mergeCell ref="C18:E18"/>
    <mergeCell ref="C5:G5"/>
    <mergeCell ref="H5:I5"/>
    <mergeCell ref="C2:J2"/>
    <mergeCell ref="C3:D4"/>
    <mergeCell ref="E3:G4"/>
    <mergeCell ref="H3:I3"/>
    <mergeCell ref="H4:I4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80F9D1-08D4-414A-A68D-EF98F835F8FF}">
  <dimension ref="A1:J63"/>
  <sheetViews>
    <sheetView topLeftCell="A19" workbookViewId="0">
      <selection activeCell="H37" sqref="H37"/>
    </sheetView>
  </sheetViews>
  <sheetFormatPr baseColWidth="10" defaultRowHeight="15" x14ac:dyDescent="0.25"/>
  <cols>
    <col min="3" max="3" width="20.85546875" customWidth="1"/>
    <col min="7" max="7" width="15.7109375" customWidth="1"/>
    <col min="9" max="9" width="17.140625" customWidth="1"/>
    <col min="13" max="13" width="20" customWidth="1"/>
  </cols>
  <sheetData>
    <row r="1" spans="1:10" ht="15.75" x14ac:dyDescent="0.25">
      <c r="A1" s="2"/>
      <c r="B1" s="2"/>
      <c r="C1" s="2"/>
      <c r="D1" s="2"/>
      <c r="E1" s="2"/>
      <c r="F1" s="3"/>
      <c r="G1" s="4"/>
      <c r="H1" s="2"/>
      <c r="I1" s="2"/>
      <c r="J1" s="2"/>
    </row>
    <row r="2" spans="1:10" ht="15.75" x14ac:dyDescent="0.25">
      <c r="A2" s="2"/>
      <c r="B2" s="5"/>
      <c r="C2" s="336"/>
      <c r="D2" s="336"/>
      <c r="E2" s="336"/>
      <c r="F2" s="336"/>
      <c r="G2" s="336"/>
      <c r="H2" s="336"/>
      <c r="I2" s="336"/>
      <c r="J2" s="336"/>
    </row>
    <row r="3" spans="1:10" ht="15.75" x14ac:dyDescent="0.25">
      <c r="A3" s="2"/>
      <c r="B3" s="6"/>
      <c r="C3" s="337"/>
      <c r="D3" s="338"/>
      <c r="E3" s="341"/>
      <c r="F3" s="342"/>
      <c r="G3" s="343"/>
      <c r="H3" s="347"/>
      <c r="I3" s="348"/>
      <c r="J3" s="7"/>
    </row>
    <row r="4" spans="1:10" ht="15.75" x14ac:dyDescent="0.25">
      <c r="A4" s="2"/>
      <c r="B4" s="6"/>
      <c r="C4" s="339"/>
      <c r="D4" s="340"/>
      <c r="E4" s="344"/>
      <c r="F4" s="345"/>
      <c r="G4" s="346"/>
      <c r="H4" s="334"/>
      <c r="I4" s="335"/>
      <c r="J4" s="7"/>
    </row>
    <row r="5" spans="1:10" ht="16.5" x14ac:dyDescent="0.25">
      <c r="A5" s="2"/>
      <c r="B5" s="6"/>
      <c r="C5" s="331"/>
      <c r="D5" s="332"/>
      <c r="E5" s="332"/>
      <c r="F5" s="332"/>
      <c r="G5" s="333"/>
      <c r="H5" s="334"/>
      <c r="I5" s="335"/>
      <c r="J5" s="7"/>
    </row>
    <row r="6" spans="1:10" ht="16.5" x14ac:dyDescent="0.25">
      <c r="A6" s="2"/>
      <c r="B6" s="6"/>
      <c r="C6" s="351" t="s">
        <v>18</v>
      </c>
      <c r="D6" s="352"/>
      <c r="E6" s="352"/>
      <c r="F6" s="352"/>
      <c r="G6" s="352"/>
      <c r="H6" s="352"/>
      <c r="I6" s="353"/>
      <c r="J6" s="7"/>
    </row>
    <row r="7" spans="1:10" ht="15.75" x14ac:dyDescent="0.25">
      <c r="A7" s="2"/>
      <c r="B7" s="6"/>
      <c r="C7" s="8"/>
      <c r="D7" s="8"/>
      <c r="E7" s="8"/>
      <c r="F7" s="9"/>
      <c r="G7" s="9"/>
      <c r="H7" s="8"/>
      <c r="I7" s="8"/>
      <c r="J7" s="7"/>
    </row>
    <row r="8" spans="1:10" ht="16.5" x14ac:dyDescent="0.25">
      <c r="A8" s="10"/>
      <c r="B8" s="11"/>
      <c r="C8" s="12" t="s">
        <v>19</v>
      </c>
      <c r="D8" s="354" t="s">
        <v>20</v>
      </c>
      <c r="E8" s="355"/>
      <c r="F8" s="355"/>
      <c r="G8" s="355"/>
      <c r="H8" s="355"/>
      <c r="I8" s="356"/>
      <c r="J8" s="13"/>
    </row>
    <row r="9" spans="1:10" ht="16.5" x14ac:dyDescent="0.25">
      <c r="A9" s="2"/>
      <c r="B9" s="6"/>
      <c r="C9" s="14">
        <v>2</v>
      </c>
      <c r="D9" s="357" t="s">
        <v>62</v>
      </c>
      <c r="E9" s="358"/>
      <c r="F9" s="358"/>
      <c r="G9" s="358"/>
      <c r="H9" s="358"/>
      <c r="I9" s="359"/>
      <c r="J9" s="7"/>
    </row>
    <row r="10" spans="1:10" ht="16.5" x14ac:dyDescent="0.25">
      <c r="A10" s="10"/>
      <c r="B10" s="11"/>
      <c r="C10" s="12" t="s">
        <v>21</v>
      </c>
      <c r="D10" s="354" t="s">
        <v>22</v>
      </c>
      <c r="E10" s="355"/>
      <c r="F10" s="355"/>
      <c r="G10" s="355"/>
      <c r="H10" s="355"/>
      <c r="I10" s="356"/>
      <c r="J10" s="13"/>
    </row>
    <row r="11" spans="1:10" ht="16.5" x14ac:dyDescent="0.25">
      <c r="A11" s="2"/>
      <c r="B11" s="6"/>
      <c r="C11" s="14">
        <v>2.2999999999999998</v>
      </c>
      <c r="D11" s="357" t="s">
        <v>50</v>
      </c>
      <c r="E11" s="358"/>
      <c r="F11" s="358"/>
      <c r="G11" s="358"/>
      <c r="H11" s="358"/>
      <c r="I11" s="359"/>
      <c r="J11" s="7"/>
    </row>
    <row r="12" spans="1:10" ht="16.5" x14ac:dyDescent="0.25">
      <c r="A12" s="10"/>
      <c r="B12" s="11"/>
      <c r="C12" s="15"/>
      <c r="D12" s="360" t="s">
        <v>23</v>
      </c>
      <c r="E12" s="361"/>
      <c r="F12" s="361"/>
      <c r="G12" s="361"/>
      <c r="H12" s="362"/>
      <c r="I12" s="366" t="s">
        <v>24</v>
      </c>
      <c r="J12" s="13"/>
    </row>
    <row r="13" spans="1:10" ht="16.5" x14ac:dyDescent="0.25">
      <c r="A13" s="2"/>
      <c r="B13" s="6"/>
      <c r="C13" s="16"/>
      <c r="D13" s="363"/>
      <c r="E13" s="364"/>
      <c r="F13" s="364"/>
      <c r="G13" s="364"/>
      <c r="H13" s="365"/>
      <c r="I13" s="367"/>
      <c r="J13" s="7"/>
    </row>
    <row r="14" spans="1:10" ht="59.25" customHeight="1" x14ac:dyDescent="0.25">
      <c r="A14" s="10"/>
      <c r="B14" s="11"/>
      <c r="C14" s="15"/>
      <c r="D14" s="368" t="s">
        <v>201</v>
      </c>
      <c r="E14" s="369"/>
      <c r="F14" s="369"/>
      <c r="G14" s="369"/>
      <c r="H14" s="370"/>
      <c r="I14" s="374" t="s">
        <v>1</v>
      </c>
      <c r="J14" s="13"/>
    </row>
    <row r="15" spans="1:10" ht="127.5" customHeight="1" x14ac:dyDescent="0.25">
      <c r="A15" s="2"/>
      <c r="B15" s="6"/>
      <c r="C15" s="16"/>
      <c r="D15" s="371"/>
      <c r="E15" s="372"/>
      <c r="F15" s="372"/>
      <c r="G15" s="372"/>
      <c r="H15" s="373"/>
      <c r="I15" s="375"/>
      <c r="J15" s="7"/>
    </row>
    <row r="16" spans="1:10" ht="15.75" x14ac:dyDescent="0.25">
      <c r="A16" s="2"/>
      <c r="B16" s="6"/>
      <c r="C16" s="376"/>
      <c r="D16" s="376"/>
      <c r="E16" s="376"/>
      <c r="F16" s="376"/>
      <c r="G16" s="376"/>
      <c r="H16" s="376"/>
      <c r="I16" s="376"/>
      <c r="J16" s="7"/>
    </row>
    <row r="17" spans="1:10" ht="15.75" x14ac:dyDescent="0.25">
      <c r="A17" s="2"/>
      <c r="B17" s="6"/>
      <c r="C17" s="377" t="s">
        <v>25</v>
      </c>
      <c r="D17" s="378"/>
      <c r="E17" s="378"/>
      <c r="F17" s="378"/>
      <c r="G17" s="378"/>
      <c r="H17" s="378"/>
      <c r="I17" s="379"/>
      <c r="J17" s="7"/>
    </row>
    <row r="18" spans="1:10" ht="15.75" x14ac:dyDescent="0.25">
      <c r="A18" s="2"/>
      <c r="B18" s="6"/>
      <c r="C18" s="380" t="s">
        <v>26</v>
      </c>
      <c r="D18" s="381"/>
      <c r="E18" s="381"/>
      <c r="F18" s="17" t="s">
        <v>24</v>
      </c>
      <c r="G18" s="17" t="s">
        <v>27</v>
      </c>
      <c r="H18" s="18" t="s">
        <v>28</v>
      </c>
      <c r="I18" s="19" t="s">
        <v>29</v>
      </c>
      <c r="J18" s="7"/>
    </row>
    <row r="19" spans="1:10" ht="30.75" customHeight="1" x14ac:dyDescent="0.25">
      <c r="A19" s="2"/>
      <c r="B19" s="6"/>
      <c r="C19" s="349" t="s">
        <v>190</v>
      </c>
      <c r="D19" s="350"/>
      <c r="E19" s="350"/>
      <c r="F19" s="20" t="s">
        <v>1</v>
      </c>
      <c r="G19" s="285">
        <v>180000</v>
      </c>
      <c r="H19" s="21">
        <v>1</v>
      </c>
      <c r="I19" s="22">
        <f>ROUND((+IF(C19="","",G19*H19)),2)</f>
        <v>180000</v>
      </c>
      <c r="J19" s="7"/>
    </row>
    <row r="20" spans="1:10" ht="27.75" customHeight="1" x14ac:dyDescent="0.25">
      <c r="A20" s="2"/>
      <c r="B20" s="6"/>
      <c r="C20" s="384" t="s">
        <v>191</v>
      </c>
      <c r="D20" s="385"/>
      <c r="E20" s="385"/>
      <c r="F20" s="23" t="s">
        <v>1</v>
      </c>
      <c r="G20" s="107">
        <v>120000</v>
      </c>
      <c r="H20" s="25">
        <v>1</v>
      </c>
      <c r="I20" s="26">
        <f t="shared" ref="I20:I25" si="0">+IF(C20="","",G20*H20)</f>
        <v>120000</v>
      </c>
      <c r="J20" s="7"/>
    </row>
    <row r="21" spans="1:10" ht="15.75" x14ac:dyDescent="0.25">
      <c r="A21" s="2"/>
      <c r="B21" s="6"/>
      <c r="C21" s="384" t="s">
        <v>192</v>
      </c>
      <c r="D21" s="385"/>
      <c r="E21" s="385"/>
      <c r="F21" s="23" t="s">
        <v>1</v>
      </c>
      <c r="G21" s="286">
        <v>100000</v>
      </c>
      <c r="H21" s="25">
        <v>2</v>
      </c>
      <c r="I21" s="26">
        <f t="shared" si="0"/>
        <v>200000</v>
      </c>
      <c r="J21" s="7"/>
    </row>
    <row r="22" spans="1:10" ht="15.75" x14ac:dyDescent="0.25">
      <c r="A22" s="2"/>
      <c r="B22" s="6"/>
      <c r="C22" s="384" t="s">
        <v>193</v>
      </c>
      <c r="D22" s="385"/>
      <c r="E22" s="385"/>
      <c r="F22" s="23" t="s">
        <v>1</v>
      </c>
      <c r="G22" s="287">
        <v>350000</v>
      </c>
      <c r="H22" s="25">
        <v>1</v>
      </c>
      <c r="I22" s="26">
        <f t="shared" si="0"/>
        <v>350000</v>
      </c>
      <c r="J22" s="7"/>
    </row>
    <row r="23" spans="1:10" ht="15.75" x14ac:dyDescent="0.25">
      <c r="A23" s="2"/>
      <c r="B23" s="6"/>
      <c r="C23" s="384" t="s">
        <v>194</v>
      </c>
      <c r="D23" s="385"/>
      <c r="E23" s="385"/>
      <c r="F23" s="23" t="s">
        <v>1</v>
      </c>
      <c r="G23" s="287">
        <v>180000</v>
      </c>
      <c r="H23" s="25">
        <v>1</v>
      </c>
      <c r="I23" s="26">
        <f t="shared" si="0"/>
        <v>180000</v>
      </c>
      <c r="J23" s="7"/>
    </row>
    <row r="24" spans="1:10" ht="15.75" x14ac:dyDescent="0.25">
      <c r="A24" s="2"/>
      <c r="B24" s="6"/>
      <c r="C24" s="384"/>
      <c r="D24" s="385"/>
      <c r="E24" s="385"/>
      <c r="F24" s="23" t="s">
        <v>30</v>
      </c>
      <c r="G24" s="24" t="s">
        <v>30</v>
      </c>
      <c r="H24" s="25"/>
      <c r="I24" s="26" t="str">
        <f t="shared" si="0"/>
        <v/>
      </c>
      <c r="J24" s="7"/>
    </row>
    <row r="25" spans="1:10" ht="15.75" x14ac:dyDescent="0.25">
      <c r="A25" s="2"/>
      <c r="B25" s="6"/>
      <c r="C25" s="386"/>
      <c r="D25" s="387"/>
      <c r="E25" s="387"/>
      <c r="F25" s="27" t="s">
        <v>30</v>
      </c>
      <c r="G25" s="28" t="s">
        <v>30</v>
      </c>
      <c r="H25" s="29"/>
      <c r="I25" s="30" t="str">
        <f t="shared" si="0"/>
        <v/>
      </c>
      <c r="J25" s="7"/>
    </row>
    <row r="26" spans="1:10" ht="15.75" x14ac:dyDescent="0.25">
      <c r="A26" s="2"/>
      <c r="B26" s="6"/>
      <c r="C26" s="2"/>
      <c r="D26" s="2"/>
      <c r="E26" s="2"/>
      <c r="F26" s="388" t="s">
        <v>31</v>
      </c>
      <c r="G26" s="388"/>
      <c r="H26" s="389"/>
      <c r="I26" s="108">
        <f>+ROUND(SUM(I19:I25),2)</f>
        <v>1030000</v>
      </c>
      <c r="J26" s="7"/>
    </row>
    <row r="27" spans="1:10" ht="15.75" x14ac:dyDescent="0.25">
      <c r="A27" s="2"/>
      <c r="B27" s="6"/>
      <c r="C27" s="2"/>
      <c r="D27" s="2"/>
      <c r="E27" s="2"/>
      <c r="F27" s="32"/>
      <c r="G27" s="32"/>
      <c r="H27" s="33"/>
      <c r="I27" s="34"/>
      <c r="J27" s="7"/>
    </row>
    <row r="28" spans="1:10" ht="15.75" x14ac:dyDescent="0.25">
      <c r="A28" s="2"/>
      <c r="B28" s="6"/>
      <c r="C28" s="377" t="s">
        <v>32</v>
      </c>
      <c r="D28" s="378"/>
      <c r="E28" s="378"/>
      <c r="F28" s="378"/>
      <c r="G28" s="378"/>
      <c r="H28" s="378"/>
      <c r="I28" s="379"/>
      <c r="J28" s="7"/>
    </row>
    <row r="29" spans="1:10" ht="15.75" x14ac:dyDescent="0.25">
      <c r="A29" s="2"/>
      <c r="B29" s="6"/>
      <c r="C29" s="390" t="s">
        <v>26</v>
      </c>
      <c r="D29" s="390"/>
      <c r="E29" s="390"/>
      <c r="F29" s="17" t="s">
        <v>24</v>
      </c>
      <c r="G29" s="17" t="s">
        <v>27</v>
      </c>
      <c r="H29" s="17" t="s">
        <v>28</v>
      </c>
      <c r="I29" s="17" t="s">
        <v>29</v>
      </c>
      <c r="J29" s="7"/>
    </row>
    <row r="30" spans="1:10" ht="15.75" x14ac:dyDescent="0.25">
      <c r="A30" s="2"/>
      <c r="B30" s="6"/>
      <c r="C30" s="391" t="s">
        <v>195</v>
      </c>
      <c r="D30" s="392"/>
      <c r="E30" s="392"/>
      <c r="F30" s="35" t="s">
        <v>1</v>
      </c>
      <c r="G30" s="36">
        <v>250000</v>
      </c>
      <c r="H30" s="316">
        <v>0.8</v>
      </c>
      <c r="I30" s="120">
        <f>+IF(C30="","",G30*H30)</f>
        <v>200000</v>
      </c>
      <c r="J30" s="7"/>
    </row>
    <row r="31" spans="1:10" ht="15.75" x14ac:dyDescent="0.25">
      <c r="A31" s="2"/>
      <c r="B31" s="6"/>
      <c r="C31" s="393" t="s">
        <v>106</v>
      </c>
      <c r="D31" s="394"/>
      <c r="E31" s="395"/>
      <c r="F31" s="35" t="s">
        <v>1</v>
      </c>
      <c r="G31" s="82">
        <v>200000</v>
      </c>
      <c r="H31" s="37">
        <v>0.8</v>
      </c>
      <c r="I31" s="26">
        <f>+IF(C31="","",G31*H31)</f>
        <v>160000</v>
      </c>
      <c r="J31" s="7"/>
    </row>
    <row r="32" spans="1:10" ht="15.75" x14ac:dyDescent="0.25">
      <c r="A32" s="2"/>
      <c r="B32" s="6"/>
      <c r="C32" s="382"/>
      <c r="D32" s="383"/>
      <c r="E32" s="383"/>
      <c r="F32" s="38"/>
      <c r="G32" s="39"/>
      <c r="H32" s="40"/>
      <c r="I32" s="41" t="str">
        <f>+IF(C32="","",G32*H32)</f>
        <v/>
      </c>
      <c r="J32" s="7"/>
    </row>
    <row r="33" spans="1:10" ht="15.75" x14ac:dyDescent="0.25">
      <c r="A33" s="2"/>
      <c r="B33" s="6"/>
      <c r="C33" s="2"/>
      <c r="D33" s="2"/>
      <c r="E33" s="2"/>
      <c r="F33" s="388" t="s">
        <v>35</v>
      </c>
      <c r="G33" s="388"/>
      <c r="H33" s="389"/>
      <c r="I33" s="105">
        <f>ROUND(+SUM(I30:I32),2)</f>
        <v>360000</v>
      </c>
      <c r="J33" s="7"/>
    </row>
    <row r="34" spans="1:10" ht="15.75" x14ac:dyDescent="0.25">
      <c r="A34" s="2"/>
      <c r="B34" s="6"/>
      <c r="C34" s="336"/>
      <c r="D34" s="336"/>
      <c r="E34" s="336"/>
      <c r="F34" s="336"/>
      <c r="G34" s="336"/>
      <c r="H34" s="336"/>
      <c r="I34" s="336"/>
      <c r="J34" s="7"/>
    </row>
    <row r="35" spans="1:10" ht="15.75" x14ac:dyDescent="0.25">
      <c r="A35" s="2"/>
      <c r="B35" s="6"/>
      <c r="C35" s="399" t="s">
        <v>36</v>
      </c>
      <c r="D35" s="400"/>
      <c r="E35" s="400"/>
      <c r="F35" s="400"/>
      <c r="G35" s="400"/>
      <c r="H35" s="400"/>
      <c r="I35" s="401"/>
      <c r="J35" s="7"/>
    </row>
    <row r="36" spans="1:10" ht="15.75" x14ac:dyDescent="0.25">
      <c r="A36" s="43"/>
      <c r="B36" s="44"/>
      <c r="C36" s="402" t="s">
        <v>26</v>
      </c>
      <c r="D36" s="403"/>
      <c r="E36" s="403"/>
      <c r="F36" s="17" t="s">
        <v>24</v>
      </c>
      <c r="G36" s="17" t="s">
        <v>27</v>
      </c>
      <c r="H36" s="45" t="s">
        <v>28</v>
      </c>
      <c r="I36" s="46" t="s">
        <v>29</v>
      </c>
      <c r="J36" s="47"/>
    </row>
    <row r="37" spans="1:10" ht="15.75" x14ac:dyDescent="0.25">
      <c r="A37" s="2"/>
      <c r="B37" s="6"/>
      <c r="C37" s="404" t="s">
        <v>196</v>
      </c>
      <c r="D37" s="405"/>
      <c r="E37" s="405"/>
      <c r="F37" s="48" t="s">
        <v>57</v>
      </c>
      <c r="G37" s="49">
        <v>350000</v>
      </c>
      <c r="H37" s="50">
        <v>0.87</v>
      </c>
      <c r="I37" s="124">
        <f>(+IF(C37="","",(G37*H37)))</f>
        <v>304500</v>
      </c>
      <c r="J37" s="7"/>
    </row>
    <row r="38" spans="1:10" ht="15.75" x14ac:dyDescent="0.25">
      <c r="A38" s="2"/>
      <c r="B38" s="6"/>
      <c r="C38" s="404" t="s">
        <v>64</v>
      </c>
      <c r="D38" s="405"/>
      <c r="E38" s="405"/>
      <c r="F38" s="48" t="s">
        <v>57</v>
      </c>
      <c r="G38" s="49">
        <v>119300</v>
      </c>
      <c r="H38" s="50">
        <v>0.87</v>
      </c>
      <c r="I38" s="124">
        <f>(+IF(C38="","",(G38*H38)))</f>
        <v>103791</v>
      </c>
      <c r="J38" s="7"/>
    </row>
    <row r="39" spans="1:10" ht="15.75" x14ac:dyDescent="0.25">
      <c r="A39" s="2"/>
      <c r="B39" s="6"/>
      <c r="C39" s="404"/>
      <c r="D39" s="405"/>
      <c r="E39" s="405"/>
      <c r="F39" s="48"/>
      <c r="G39" s="49"/>
      <c r="H39" s="50"/>
      <c r="I39" s="51" t="str">
        <f>(+IF(C39="","",(G39*H39)))</f>
        <v/>
      </c>
      <c r="J39" s="7"/>
    </row>
    <row r="40" spans="1:10" ht="15.75" x14ac:dyDescent="0.25">
      <c r="A40" s="2"/>
      <c r="B40" s="6"/>
      <c r="C40" s="406"/>
      <c r="D40" s="407"/>
      <c r="E40" s="407"/>
      <c r="F40" s="52"/>
      <c r="G40" s="53"/>
      <c r="H40" s="54"/>
      <c r="I40" s="55"/>
      <c r="J40" s="7"/>
    </row>
    <row r="41" spans="1:10" ht="15.75" x14ac:dyDescent="0.25">
      <c r="A41" s="2"/>
      <c r="B41" s="6"/>
      <c r="C41" s="2"/>
      <c r="D41" s="2"/>
      <c r="E41" s="2"/>
      <c r="F41" s="408" t="s">
        <v>38</v>
      </c>
      <c r="G41" s="408"/>
      <c r="H41" s="409"/>
      <c r="I41" s="108">
        <f>+ROUND(SUM(I37:I40),2)</f>
        <v>408291</v>
      </c>
      <c r="J41" s="7"/>
    </row>
    <row r="42" spans="1:10" ht="15.75" x14ac:dyDescent="0.25">
      <c r="A42" s="2"/>
      <c r="B42" s="6"/>
      <c r="C42" s="2"/>
      <c r="D42" s="2"/>
      <c r="E42" s="2"/>
      <c r="F42" s="3"/>
      <c r="G42" s="56"/>
      <c r="H42" s="2"/>
      <c r="I42" s="2"/>
      <c r="J42" s="7"/>
    </row>
    <row r="43" spans="1:10" ht="15.75" x14ac:dyDescent="0.25">
      <c r="A43" s="2"/>
      <c r="B43" s="6"/>
      <c r="C43" s="396" t="s">
        <v>39</v>
      </c>
      <c r="D43" s="397"/>
      <c r="E43" s="397"/>
      <c r="F43" s="397"/>
      <c r="G43" s="397"/>
      <c r="H43" s="398"/>
      <c r="I43" s="57">
        <f>ROUND((SUM(+I26+I33+I41)),2)</f>
        <v>1798291</v>
      </c>
      <c r="J43" s="7"/>
    </row>
    <row r="44" spans="1:10" ht="15.75" x14ac:dyDescent="0.25">
      <c r="A44" s="2"/>
      <c r="B44" s="6"/>
      <c r="C44" s="2"/>
      <c r="D44" s="2"/>
      <c r="E44" s="2"/>
      <c r="F44" s="3"/>
      <c r="G44" s="56"/>
      <c r="H44" s="2"/>
      <c r="I44" s="2"/>
      <c r="J44" s="7"/>
    </row>
    <row r="45" spans="1:10" ht="15.75" x14ac:dyDescent="0.25">
      <c r="A45" s="58"/>
      <c r="B45" s="59"/>
      <c r="C45" s="410" t="s">
        <v>40</v>
      </c>
      <c r="D45" s="411"/>
      <c r="E45" s="412"/>
      <c r="F45" s="60"/>
      <c r="G45" s="61"/>
      <c r="H45" s="62">
        <v>0</v>
      </c>
      <c r="I45" s="63">
        <f>+I43*H45</f>
        <v>0</v>
      </c>
      <c r="J45" s="64"/>
    </row>
    <row r="46" spans="1:10" ht="15.75" x14ac:dyDescent="0.25">
      <c r="A46" s="2"/>
      <c r="B46" s="6"/>
      <c r="C46" s="396" t="s">
        <v>41</v>
      </c>
      <c r="D46" s="397"/>
      <c r="E46" s="397"/>
      <c r="F46" s="397"/>
      <c r="G46" s="397"/>
      <c r="H46" s="398"/>
      <c r="I46" s="57">
        <f>ROUND(I45+I43,2)</f>
        <v>1798291</v>
      </c>
      <c r="J46" s="7"/>
    </row>
    <row r="47" spans="1:10" ht="15.75" x14ac:dyDescent="0.25">
      <c r="A47" s="2"/>
      <c r="B47" s="6"/>
      <c r="C47" s="2"/>
      <c r="D47" s="2"/>
      <c r="E47" s="2"/>
      <c r="F47" s="3"/>
      <c r="G47" s="56"/>
      <c r="H47" s="2"/>
      <c r="I47" s="2"/>
      <c r="J47" s="7"/>
    </row>
    <row r="48" spans="1:10" ht="15.75" x14ac:dyDescent="0.25">
      <c r="A48" s="58"/>
      <c r="B48" s="59"/>
      <c r="C48" s="419" t="s">
        <v>42</v>
      </c>
      <c r="D48" s="420"/>
      <c r="E48" s="421"/>
      <c r="F48" s="65"/>
      <c r="G48" s="66"/>
      <c r="H48" s="67">
        <v>0</v>
      </c>
      <c r="I48" s="68">
        <f>+I46*H48</f>
        <v>0</v>
      </c>
      <c r="J48" s="64"/>
    </row>
    <row r="49" spans="1:10" ht="15.75" x14ac:dyDescent="0.25">
      <c r="A49" s="58"/>
      <c r="B49" s="59"/>
      <c r="C49" s="422" t="s">
        <v>43</v>
      </c>
      <c r="D49" s="423"/>
      <c r="E49" s="424"/>
      <c r="F49" s="65"/>
      <c r="G49" s="66"/>
      <c r="H49" s="69">
        <v>0</v>
      </c>
      <c r="I49" s="70">
        <f>+I46*H49</f>
        <v>0</v>
      </c>
      <c r="J49" s="64"/>
    </row>
    <row r="50" spans="1:10" ht="15.75" x14ac:dyDescent="0.25">
      <c r="A50" s="58"/>
      <c r="B50" s="59"/>
      <c r="C50" s="422" t="s">
        <v>44</v>
      </c>
      <c r="D50" s="423"/>
      <c r="E50" s="424"/>
      <c r="F50" s="71"/>
      <c r="G50" s="72"/>
      <c r="H50" s="69">
        <v>0</v>
      </c>
      <c r="I50" s="70">
        <f>+I46*H50</f>
        <v>0</v>
      </c>
      <c r="J50" s="64"/>
    </row>
    <row r="51" spans="1:10" ht="15.75" x14ac:dyDescent="0.25">
      <c r="A51" s="2"/>
      <c r="B51" s="6"/>
      <c r="C51" s="425" t="s">
        <v>45</v>
      </c>
      <c r="D51" s="426"/>
      <c r="E51" s="426"/>
      <c r="F51" s="426"/>
      <c r="G51" s="426"/>
      <c r="H51" s="427"/>
      <c r="I51" s="73">
        <f>ROUND(SUM(I48:I50),2)</f>
        <v>0</v>
      </c>
      <c r="J51" s="7"/>
    </row>
    <row r="52" spans="1:10" ht="15.75" x14ac:dyDescent="0.25">
      <c r="A52" s="2"/>
      <c r="B52" s="6"/>
      <c r="C52" s="428"/>
      <c r="D52" s="428"/>
      <c r="E52" s="428"/>
      <c r="F52" s="428"/>
      <c r="G52" s="428"/>
      <c r="H52" s="428"/>
      <c r="I52" s="428"/>
      <c r="J52" s="7"/>
    </row>
    <row r="53" spans="1:10" ht="15.75" x14ac:dyDescent="0.25">
      <c r="A53" s="2"/>
      <c r="B53" s="6"/>
      <c r="C53" s="429" t="s">
        <v>46</v>
      </c>
      <c r="D53" s="430"/>
      <c r="E53" s="430"/>
      <c r="F53" s="430"/>
      <c r="G53" s="430"/>
      <c r="H53" s="431"/>
      <c r="I53" s="311">
        <f>SUM(I46+I51)</f>
        <v>1798291</v>
      </c>
      <c r="J53" s="7"/>
    </row>
    <row r="54" spans="1:10" ht="15.75" x14ac:dyDescent="0.25">
      <c r="A54" s="2"/>
      <c r="B54" s="6"/>
      <c r="C54" s="428"/>
      <c r="D54" s="428"/>
      <c r="E54" s="428"/>
      <c r="F54" s="428"/>
      <c r="G54" s="428"/>
      <c r="H54" s="428"/>
      <c r="I54" s="428"/>
      <c r="J54" s="7"/>
    </row>
    <row r="55" spans="1:10" ht="15.75" x14ac:dyDescent="0.25">
      <c r="A55" s="2"/>
      <c r="B55" s="6"/>
      <c r="C55" s="432" t="s">
        <v>47</v>
      </c>
      <c r="D55" s="433"/>
      <c r="E55" s="434"/>
      <c r="F55" s="435"/>
      <c r="G55" s="436"/>
      <c r="H55" s="436"/>
      <c r="I55" s="437"/>
      <c r="J55" s="7"/>
    </row>
    <row r="56" spans="1:10" ht="15.75" x14ac:dyDescent="0.25">
      <c r="A56" s="2"/>
      <c r="B56" s="6"/>
      <c r="C56" s="413"/>
      <c r="D56" s="414"/>
      <c r="E56" s="415"/>
      <c r="F56" s="416"/>
      <c r="G56" s="417"/>
      <c r="H56" s="417"/>
      <c r="I56" s="418"/>
      <c r="J56" s="7"/>
    </row>
    <row r="57" spans="1:10" ht="15.75" x14ac:dyDescent="0.25">
      <c r="A57" s="2"/>
      <c r="B57" s="6"/>
      <c r="C57" s="413"/>
      <c r="D57" s="414"/>
      <c r="E57" s="415"/>
      <c r="F57" s="416" t="str">
        <f>REALIZO</f>
        <v xml:space="preserve"> </v>
      </c>
      <c r="G57" s="417"/>
      <c r="H57" s="417"/>
      <c r="I57" s="418"/>
      <c r="J57" s="7"/>
    </row>
    <row r="58" spans="1:10" ht="15.75" x14ac:dyDescent="0.25">
      <c r="A58" s="2"/>
      <c r="B58" s="6"/>
      <c r="C58" s="413"/>
      <c r="D58" s="414"/>
      <c r="E58" s="415"/>
      <c r="F58" s="416" t="s">
        <v>48</v>
      </c>
      <c r="G58" s="438"/>
      <c r="H58" s="438"/>
      <c r="I58" s="439"/>
      <c r="J58" s="7"/>
    </row>
    <row r="59" spans="1:10" ht="15.75" x14ac:dyDescent="0.25">
      <c r="A59" s="2"/>
      <c r="B59" s="6"/>
      <c r="C59" s="413"/>
      <c r="D59" s="414"/>
      <c r="E59" s="415"/>
      <c r="F59" s="416" t="s">
        <v>6</v>
      </c>
      <c r="G59" s="438"/>
      <c r="H59" s="438"/>
      <c r="I59" s="439"/>
      <c r="J59" s="7"/>
    </row>
    <row r="60" spans="1:10" ht="15.75" x14ac:dyDescent="0.25">
      <c r="A60" s="2"/>
      <c r="B60" s="6"/>
      <c r="C60" s="413"/>
      <c r="D60" s="414"/>
      <c r="E60" s="415"/>
      <c r="F60" s="416" t="str">
        <f>APROBO</f>
        <v xml:space="preserve"> </v>
      </c>
      <c r="G60" s="438"/>
      <c r="H60" s="438"/>
      <c r="I60" s="439"/>
      <c r="J60" s="7"/>
    </row>
    <row r="61" spans="1:10" ht="15.75" x14ac:dyDescent="0.25">
      <c r="A61" s="2"/>
      <c r="B61" s="6"/>
      <c r="C61" s="440"/>
      <c r="D61" s="441"/>
      <c r="E61" s="442"/>
      <c r="F61" s="443" t="s">
        <v>49</v>
      </c>
      <c r="G61" s="444"/>
      <c r="H61" s="444"/>
      <c r="I61" s="445"/>
      <c r="J61" s="7"/>
    </row>
    <row r="62" spans="1:10" ht="15.75" x14ac:dyDescent="0.25">
      <c r="A62" s="2"/>
      <c r="B62" s="75"/>
      <c r="C62" s="76"/>
      <c r="D62" s="76"/>
      <c r="E62" s="76"/>
      <c r="F62" s="77"/>
      <c r="G62" s="78"/>
      <c r="H62" s="76"/>
      <c r="I62" s="76"/>
      <c r="J62" s="79"/>
    </row>
    <row r="63" spans="1:10" ht="15.75" x14ac:dyDescent="0.25">
      <c r="A63" s="2"/>
      <c r="B63" s="2"/>
      <c r="C63" s="2"/>
      <c r="D63" s="2"/>
      <c r="E63" s="2"/>
      <c r="F63" s="3"/>
      <c r="G63" s="4"/>
      <c r="H63" s="2"/>
      <c r="I63" s="2"/>
      <c r="J63" s="2"/>
    </row>
  </sheetData>
  <mergeCells count="67">
    <mergeCell ref="C60:E60"/>
    <mergeCell ref="F60:I60"/>
    <mergeCell ref="C61:E61"/>
    <mergeCell ref="F61:I61"/>
    <mergeCell ref="C57:E57"/>
    <mergeCell ref="F57:I57"/>
    <mergeCell ref="C58:E58"/>
    <mergeCell ref="F58:I58"/>
    <mergeCell ref="C59:E59"/>
    <mergeCell ref="F59:I59"/>
    <mergeCell ref="C56:E56"/>
    <mergeCell ref="F56:I56"/>
    <mergeCell ref="C48:E48"/>
    <mergeCell ref="C49:E49"/>
    <mergeCell ref="C50:E50"/>
    <mergeCell ref="C51:H51"/>
    <mergeCell ref="C52:E52"/>
    <mergeCell ref="F52:I52"/>
    <mergeCell ref="C53:H53"/>
    <mergeCell ref="C54:E54"/>
    <mergeCell ref="F54:I54"/>
    <mergeCell ref="C55:E55"/>
    <mergeCell ref="F55:I55"/>
    <mergeCell ref="C46:H46"/>
    <mergeCell ref="F33:H33"/>
    <mergeCell ref="C34:I34"/>
    <mergeCell ref="C35:I35"/>
    <mergeCell ref="C36:E36"/>
    <mergeCell ref="C37:E37"/>
    <mergeCell ref="C38:E38"/>
    <mergeCell ref="C39:E39"/>
    <mergeCell ref="C40:E40"/>
    <mergeCell ref="F41:H41"/>
    <mergeCell ref="C43:H43"/>
    <mergeCell ref="C45:E45"/>
    <mergeCell ref="F26:H26"/>
    <mergeCell ref="C28:I28"/>
    <mergeCell ref="C29:E29"/>
    <mergeCell ref="C30:E30"/>
    <mergeCell ref="C31:E31"/>
    <mergeCell ref="C32:E32"/>
    <mergeCell ref="C20:E20"/>
    <mergeCell ref="C21:E21"/>
    <mergeCell ref="C22:E22"/>
    <mergeCell ref="C23:E23"/>
    <mergeCell ref="C24:E24"/>
    <mergeCell ref="C25:E25"/>
    <mergeCell ref="C19:E19"/>
    <mergeCell ref="C6:I6"/>
    <mergeCell ref="D8:I8"/>
    <mergeCell ref="D9:I9"/>
    <mergeCell ref="D10:I10"/>
    <mergeCell ref="D11:I11"/>
    <mergeCell ref="D12:H13"/>
    <mergeCell ref="I12:I13"/>
    <mergeCell ref="D14:H15"/>
    <mergeCell ref="I14:I15"/>
    <mergeCell ref="C16:I16"/>
    <mergeCell ref="C17:I17"/>
    <mergeCell ref="C18:E18"/>
    <mergeCell ref="C5:G5"/>
    <mergeCell ref="H5:I5"/>
    <mergeCell ref="C2:J2"/>
    <mergeCell ref="C3:D4"/>
    <mergeCell ref="E3:G4"/>
    <mergeCell ref="H3:I3"/>
    <mergeCell ref="H4:I4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C9D1B6-6593-4BA2-B0BE-1F56ACEB8A42}">
  <dimension ref="A1:J64"/>
  <sheetViews>
    <sheetView topLeftCell="A16" workbookViewId="0">
      <selection activeCell="H39" sqref="H39"/>
    </sheetView>
  </sheetViews>
  <sheetFormatPr baseColWidth="10" defaultRowHeight="15" x14ac:dyDescent="0.25"/>
  <cols>
    <col min="3" max="3" width="20.85546875" customWidth="1"/>
    <col min="7" max="7" width="15.7109375" customWidth="1"/>
    <col min="8" max="8" width="23.85546875" customWidth="1"/>
    <col min="9" max="9" width="17.140625" customWidth="1"/>
    <col min="13" max="13" width="20" customWidth="1"/>
  </cols>
  <sheetData>
    <row r="1" spans="1:10" ht="15.75" x14ac:dyDescent="0.25">
      <c r="A1" s="2"/>
      <c r="B1" s="2"/>
      <c r="C1" s="2"/>
      <c r="D1" s="2"/>
      <c r="E1" s="2"/>
      <c r="F1" s="3"/>
      <c r="G1" s="4"/>
      <c r="H1" s="2"/>
      <c r="I1" s="2"/>
      <c r="J1" s="2"/>
    </row>
    <row r="2" spans="1:10" ht="15.75" x14ac:dyDescent="0.25">
      <c r="A2" s="2"/>
      <c r="B2" s="5"/>
      <c r="C2" s="336"/>
      <c r="D2" s="336"/>
      <c r="E2" s="336"/>
      <c r="F2" s="336"/>
      <c r="G2" s="336"/>
      <c r="H2" s="336"/>
      <c r="I2" s="336"/>
      <c r="J2" s="336"/>
    </row>
    <row r="3" spans="1:10" ht="15.75" x14ac:dyDescent="0.25">
      <c r="A3" s="2"/>
      <c r="B3" s="6"/>
      <c r="C3" s="337"/>
      <c r="D3" s="338"/>
      <c r="E3" s="341"/>
      <c r="F3" s="342"/>
      <c r="G3" s="343"/>
      <c r="H3" s="347"/>
      <c r="I3" s="348"/>
      <c r="J3" s="7"/>
    </row>
    <row r="4" spans="1:10" ht="15.75" x14ac:dyDescent="0.25">
      <c r="A4" s="2"/>
      <c r="B4" s="6"/>
      <c r="C4" s="339"/>
      <c r="D4" s="340"/>
      <c r="E4" s="344"/>
      <c r="F4" s="345"/>
      <c r="G4" s="346"/>
      <c r="H4" s="334"/>
      <c r="I4" s="335"/>
      <c r="J4" s="7"/>
    </row>
    <row r="5" spans="1:10" ht="16.5" x14ac:dyDescent="0.25">
      <c r="A5" s="2"/>
      <c r="B5" s="6"/>
      <c r="C5" s="331"/>
      <c r="D5" s="332"/>
      <c r="E5" s="332"/>
      <c r="F5" s="332"/>
      <c r="G5" s="333"/>
      <c r="H5" s="334"/>
      <c r="I5" s="335"/>
      <c r="J5" s="7"/>
    </row>
    <row r="6" spans="1:10" ht="16.5" x14ac:dyDescent="0.25">
      <c r="A6" s="2"/>
      <c r="B6" s="6"/>
      <c r="C6" s="351" t="s">
        <v>18</v>
      </c>
      <c r="D6" s="352"/>
      <c r="E6" s="352"/>
      <c r="F6" s="352"/>
      <c r="G6" s="352"/>
      <c r="H6" s="352"/>
      <c r="I6" s="353"/>
      <c r="J6" s="7"/>
    </row>
    <row r="7" spans="1:10" ht="15.75" x14ac:dyDescent="0.25">
      <c r="A7" s="2"/>
      <c r="B7" s="6"/>
      <c r="C7" s="8"/>
      <c r="D7" s="8"/>
      <c r="E7" s="8"/>
      <c r="F7" s="9"/>
      <c r="G7" s="9"/>
      <c r="H7" s="8"/>
      <c r="I7" s="8"/>
      <c r="J7" s="7"/>
    </row>
    <row r="8" spans="1:10" ht="16.5" x14ac:dyDescent="0.25">
      <c r="A8" s="10"/>
      <c r="B8" s="11"/>
      <c r="C8" s="12" t="s">
        <v>19</v>
      </c>
      <c r="D8" s="354" t="s">
        <v>20</v>
      </c>
      <c r="E8" s="355"/>
      <c r="F8" s="355"/>
      <c r="G8" s="355"/>
      <c r="H8" s="355"/>
      <c r="I8" s="356"/>
      <c r="J8" s="13"/>
    </row>
    <row r="9" spans="1:10" ht="16.5" x14ac:dyDescent="0.25">
      <c r="A9" s="2"/>
      <c r="B9" s="6"/>
      <c r="C9" s="14">
        <v>2</v>
      </c>
      <c r="D9" s="357" t="s">
        <v>63</v>
      </c>
      <c r="E9" s="358"/>
      <c r="F9" s="358"/>
      <c r="G9" s="358"/>
      <c r="H9" s="358"/>
      <c r="I9" s="359"/>
      <c r="J9" s="7"/>
    </row>
    <row r="10" spans="1:10" ht="16.5" x14ac:dyDescent="0.25">
      <c r="A10" s="10"/>
      <c r="B10" s="11"/>
      <c r="C10" s="12" t="s">
        <v>21</v>
      </c>
      <c r="D10" s="354" t="s">
        <v>22</v>
      </c>
      <c r="E10" s="355"/>
      <c r="F10" s="355"/>
      <c r="G10" s="355"/>
      <c r="H10" s="355"/>
      <c r="I10" s="356"/>
      <c r="J10" s="13"/>
    </row>
    <row r="11" spans="1:10" ht="16.5" x14ac:dyDescent="0.25">
      <c r="A11" s="2"/>
      <c r="B11" s="6"/>
      <c r="C11" s="14">
        <v>2.4</v>
      </c>
      <c r="D11" s="357" t="s">
        <v>50</v>
      </c>
      <c r="E11" s="358"/>
      <c r="F11" s="358"/>
      <c r="G11" s="358"/>
      <c r="H11" s="358"/>
      <c r="I11" s="359"/>
      <c r="J11" s="7"/>
    </row>
    <row r="12" spans="1:10" ht="16.5" x14ac:dyDescent="0.25">
      <c r="A12" s="10"/>
      <c r="B12" s="11"/>
      <c r="C12" s="15"/>
      <c r="D12" s="360" t="s">
        <v>23</v>
      </c>
      <c r="E12" s="361"/>
      <c r="F12" s="361"/>
      <c r="G12" s="361"/>
      <c r="H12" s="362"/>
      <c r="I12" s="366" t="s">
        <v>24</v>
      </c>
      <c r="J12" s="13"/>
    </row>
    <row r="13" spans="1:10" ht="16.5" x14ac:dyDescent="0.25">
      <c r="A13" s="2"/>
      <c r="B13" s="6"/>
      <c r="C13" s="16"/>
      <c r="D13" s="363"/>
      <c r="E13" s="364"/>
      <c r="F13" s="364"/>
      <c r="G13" s="364"/>
      <c r="H13" s="365"/>
      <c r="I13" s="367"/>
      <c r="J13" s="7"/>
    </row>
    <row r="14" spans="1:10" ht="59.25" customHeight="1" x14ac:dyDescent="0.25">
      <c r="A14" s="10"/>
      <c r="B14" s="11"/>
      <c r="C14" s="15"/>
      <c r="D14" s="368" t="s">
        <v>212</v>
      </c>
      <c r="E14" s="369"/>
      <c r="F14" s="369"/>
      <c r="G14" s="369"/>
      <c r="H14" s="370"/>
      <c r="I14" s="374" t="s">
        <v>1</v>
      </c>
      <c r="J14" s="13"/>
    </row>
    <row r="15" spans="1:10" ht="188.25" customHeight="1" x14ac:dyDescent="0.25">
      <c r="A15" s="2"/>
      <c r="B15" s="6"/>
      <c r="C15" s="16"/>
      <c r="D15" s="371"/>
      <c r="E15" s="372"/>
      <c r="F15" s="372"/>
      <c r="G15" s="372"/>
      <c r="H15" s="373"/>
      <c r="I15" s="375"/>
      <c r="J15" s="7"/>
    </row>
    <row r="16" spans="1:10" ht="15.75" x14ac:dyDescent="0.25">
      <c r="A16" s="2"/>
      <c r="B16" s="6"/>
      <c r="C16" s="376"/>
      <c r="D16" s="376"/>
      <c r="E16" s="376"/>
      <c r="F16" s="376"/>
      <c r="G16" s="376"/>
      <c r="H16" s="376"/>
      <c r="I16" s="376"/>
      <c r="J16" s="7"/>
    </row>
    <row r="17" spans="1:10" ht="15.75" x14ac:dyDescent="0.25">
      <c r="A17" s="2"/>
      <c r="B17" s="6"/>
      <c r="C17" s="377" t="s">
        <v>25</v>
      </c>
      <c r="D17" s="378"/>
      <c r="E17" s="378"/>
      <c r="F17" s="378"/>
      <c r="G17" s="378"/>
      <c r="H17" s="378"/>
      <c r="I17" s="379"/>
      <c r="J17" s="7"/>
    </row>
    <row r="18" spans="1:10" ht="15.75" x14ac:dyDescent="0.25">
      <c r="A18" s="2"/>
      <c r="B18" s="6"/>
      <c r="C18" s="380" t="s">
        <v>26</v>
      </c>
      <c r="D18" s="381"/>
      <c r="E18" s="381"/>
      <c r="F18" s="17" t="s">
        <v>24</v>
      </c>
      <c r="G18" s="17" t="s">
        <v>27</v>
      </c>
      <c r="H18" s="18" t="s">
        <v>28</v>
      </c>
      <c r="I18" s="19" t="s">
        <v>29</v>
      </c>
      <c r="J18" s="7"/>
    </row>
    <row r="19" spans="1:10" ht="30.75" customHeight="1" x14ac:dyDescent="0.25">
      <c r="A19" s="2"/>
      <c r="B19" s="6"/>
      <c r="C19" s="349" t="s">
        <v>112</v>
      </c>
      <c r="D19" s="350"/>
      <c r="E19" s="350"/>
      <c r="F19" s="20" t="s">
        <v>17</v>
      </c>
      <c r="G19" s="84">
        <v>35000</v>
      </c>
      <c r="H19" s="21">
        <v>2</v>
      </c>
      <c r="I19" s="22">
        <f>ROUND((+IF(C19="","",G19*H19)),2)</f>
        <v>70000</v>
      </c>
      <c r="J19" s="7"/>
    </row>
    <row r="20" spans="1:10" ht="27.75" customHeight="1" x14ac:dyDescent="0.25">
      <c r="A20" s="2"/>
      <c r="B20" s="6"/>
      <c r="C20" s="384" t="s">
        <v>113</v>
      </c>
      <c r="D20" s="385"/>
      <c r="E20" s="385"/>
      <c r="F20" s="23" t="s">
        <v>78</v>
      </c>
      <c r="G20" s="81">
        <v>45000</v>
      </c>
      <c r="H20" s="25">
        <v>3</v>
      </c>
      <c r="I20" s="26">
        <f t="shared" ref="I20:I25" si="0">+IF(C20="","",G20*H20)</f>
        <v>135000</v>
      </c>
      <c r="J20" s="7"/>
    </row>
    <row r="21" spans="1:10" ht="15.75" x14ac:dyDescent="0.25">
      <c r="A21" s="2"/>
      <c r="B21" s="6"/>
      <c r="C21" s="384" t="s">
        <v>114</v>
      </c>
      <c r="D21" s="385"/>
      <c r="E21" s="385"/>
      <c r="F21" s="23" t="s">
        <v>1</v>
      </c>
      <c r="G21" s="83">
        <v>60000</v>
      </c>
      <c r="H21" s="25">
        <v>2</v>
      </c>
      <c r="I21" s="26">
        <f t="shared" si="0"/>
        <v>120000</v>
      </c>
      <c r="J21" s="7"/>
    </row>
    <row r="22" spans="1:10" ht="15.75" x14ac:dyDescent="0.25">
      <c r="A22" s="2"/>
      <c r="B22" s="6"/>
      <c r="C22" s="384" t="s">
        <v>98</v>
      </c>
      <c r="D22" s="385"/>
      <c r="E22" s="385"/>
      <c r="F22" s="23" t="s">
        <v>1</v>
      </c>
      <c r="G22" s="24">
        <v>35000</v>
      </c>
      <c r="H22" s="25">
        <v>3</v>
      </c>
      <c r="I22" s="26">
        <f t="shared" si="0"/>
        <v>105000</v>
      </c>
      <c r="J22" s="7"/>
    </row>
    <row r="23" spans="1:10" ht="15.75" x14ac:dyDescent="0.25">
      <c r="A23" s="2"/>
      <c r="B23" s="6"/>
      <c r="C23" s="384"/>
      <c r="D23" s="385"/>
      <c r="E23" s="385"/>
      <c r="F23" s="23"/>
      <c r="G23" s="24"/>
      <c r="H23" s="25"/>
      <c r="I23" s="26" t="str">
        <f t="shared" si="0"/>
        <v/>
      </c>
      <c r="J23" s="7"/>
    </row>
    <row r="24" spans="1:10" ht="15.75" x14ac:dyDescent="0.25">
      <c r="A24" s="2"/>
      <c r="B24" s="6"/>
      <c r="C24" s="384"/>
      <c r="D24" s="385"/>
      <c r="E24" s="385"/>
      <c r="F24" s="23" t="s">
        <v>30</v>
      </c>
      <c r="G24" s="24" t="s">
        <v>30</v>
      </c>
      <c r="H24" s="25"/>
      <c r="I24" s="26" t="str">
        <f t="shared" si="0"/>
        <v/>
      </c>
      <c r="J24" s="7"/>
    </row>
    <row r="25" spans="1:10" ht="15.75" x14ac:dyDescent="0.25">
      <c r="A25" s="2"/>
      <c r="B25" s="6"/>
      <c r="C25" s="386"/>
      <c r="D25" s="387"/>
      <c r="E25" s="387"/>
      <c r="F25" s="27" t="s">
        <v>30</v>
      </c>
      <c r="G25" s="28" t="s">
        <v>30</v>
      </c>
      <c r="H25" s="29"/>
      <c r="I25" s="30" t="str">
        <f t="shared" si="0"/>
        <v/>
      </c>
      <c r="J25" s="7"/>
    </row>
    <row r="26" spans="1:10" ht="15.75" x14ac:dyDescent="0.25">
      <c r="A26" s="2"/>
      <c r="B26" s="6"/>
      <c r="C26" s="2"/>
      <c r="D26" s="2"/>
      <c r="E26" s="2"/>
      <c r="F26" s="388" t="s">
        <v>31</v>
      </c>
      <c r="G26" s="388"/>
      <c r="H26" s="389"/>
      <c r="I26" s="31">
        <f>+ROUND(SUM(I19:I25),2)</f>
        <v>430000</v>
      </c>
      <c r="J26" s="7"/>
    </row>
    <row r="27" spans="1:10" ht="15.75" x14ac:dyDescent="0.25">
      <c r="A27" s="2"/>
      <c r="B27" s="6"/>
      <c r="C27" s="2"/>
      <c r="D27" s="2"/>
      <c r="E27" s="2"/>
      <c r="F27" s="32"/>
      <c r="G27" s="32"/>
      <c r="H27" s="33"/>
      <c r="I27" s="34"/>
      <c r="J27" s="7"/>
    </row>
    <row r="28" spans="1:10" ht="15.75" x14ac:dyDescent="0.25">
      <c r="A28" s="2"/>
      <c r="B28" s="6"/>
      <c r="C28" s="377" t="s">
        <v>32</v>
      </c>
      <c r="D28" s="378"/>
      <c r="E28" s="378"/>
      <c r="F28" s="378"/>
      <c r="G28" s="378"/>
      <c r="H28" s="378"/>
      <c r="I28" s="379"/>
      <c r="J28" s="7"/>
    </row>
    <row r="29" spans="1:10" ht="15.75" x14ac:dyDescent="0.25">
      <c r="A29" s="2"/>
      <c r="B29" s="6"/>
      <c r="C29" s="390" t="s">
        <v>26</v>
      </c>
      <c r="D29" s="390"/>
      <c r="E29" s="390"/>
      <c r="F29" s="17" t="s">
        <v>24</v>
      </c>
      <c r="G29" s="17" t="s">
        <v>27</v>
      </c>
      <c r="H29" s="17" t="s">
        <v>28</v>
      </c>
      <c r="I29" s="17" t="s">
        <v>29</v>
      </c>
      <c r="J29" s="7"/>
    </row>
    <row r="30" spans="1:10" ht="15.75" x14ac:dyDescent="0.25">
      <c r="A30" s="2"/>
      <c r="B30" s="6"/>
      <c r="C30" s="391" t="s">
        <v>106</v>
      </c>
      <c r="D30" s="392"/>
      <c r="E30" s="392"/>
      <c r="F30" s="35" t="s">
        <v>1</v>
      </c>
      <c r="G30" s="36">
        <v>60000</v>
      </c>
      <c r="H30" s="316">
        <v>0.5</v>
      </c>
      <c r="I30" s="22">
        <f>+IF(C30="","",G30*H30)</f>
        <v>30000</v>
      </c>
      <c r="J30" s="7"/>
    </row>
    <row r="31" spans="1:10" ht="15.75" x14ac:dyDescent="0.25">
      <c r="A31" s="2"/>
      <c r="B31" s="6"/>
      <c r="C31" s="393" t="s">
        <v>115</v>
      </c>
      <c r="D31" s="394"/>
      <c r="E31" s="395"/>
      <c r="F31" s="35" t="s">
        <v>1</v>
      </c>
      <c r="G31" s="117">
        <v>30000</v>
      </c>
      <c r="H31" s="37">
        <v>0.3</v>
      </c>
      <c r="I31" s="22">
        <f t="shared" ref="I31:I33" si="1">+IF(C31="","",G31*H31)</f>
        <v>9000</v>
      </c>
      <c r="J31" s="7"/>
    </row>
    <row r="32" spans="1:10" ht="15.75" x14ac:dyDescent="0.25">
      <c r="A32" s="2"/>
      <c r="B32" s="6"/>
      <c r="C32" s="86"/>
      <c r="D32" s="87"/>
      <c r="E32" s="88"/>
      <c r="F32" s="35"/>
      <c r="G32" s="117"/>
      <c r="H32" s="37"/>
      <c r="I32" s="22" t="str">
        <f t="shared" si="1"/>
        <v/>
      </c>
      <c r="J32" s="7"/>
    </row>
    <row r="33" spans="1:10" ht="15.75" x14ac:dyDescent="0.25">
      <c r="A33" s="2"/>
      <c r="B33" s="6"/>
      <c r="C33" s="382"/>
      <c r="D33" s="383"/>
      <c r="E33" s="383"/>
      <c r="F33" s="38"/>
      <c r="G33" s="122"/>
      <c r="H33" s="40"/>
      <c r="I33" s="22" t="str">
        <f t="shared" si="1"/>
        <v/>
      </c>
      <c r="J33" s="7"/>
    </row>
    <row r="34" spans="1:10" ht="15.75" x14ac:dyDescent="0.25">
      <c r="A34" s="2"/>
      <c r="B34" s="6"/>
      <c r="C34" s="2"/>
      <c r="D34" s="2"/>
      <c r="E34" s="2"/>
      <c r="F34" s="388" t="s">
        <v>35</v>
      </c>
      <c r="G34" s="388"/>
      <c r="H34" s="389"/>
      <c r="I34" s="42">
        <f>ROUND(+SUM(I30:I33),2)</f>
        <v>39000</v>
      </c>
      <c r="J34" s="7"/>
    </row>
    <row r="35" spans="1:10" ht="15.75" x14ac:dyDescent="0.25">
      <c r="A35" s="2"/>
      <c r="B35" s="6"/>
      <c r="C35" s="336"/>
      <c r="D35" s="336"/>
      <c r="E35" s="336"/>
      <c r="F35" s="336"/>
      <c r="G35" s="336"/>
      <c r="H35" s="336"/>
      <c r="I35" s="336"/>
      <c r="J35" s="7"/>
    </row>
    <row r="36" spans="1:10" ht="15.75" x14ac:dyDescent="0.25">
      <c r="A36" s="2"/>
      <c r="B36" s="6"/>
      <c r="C36" s="399" t="s">
        <v>36</v>
      </c>
      <c r="D36" s="400"/>
      <c r="E36" s="400"/>
      <c r="F36" s="400"/>
      <c r="G36" s="400"/>
      <c r="H36" s="400"/>
      <c r="I36" s="401"/>
      <c r="J36" s="7"/>
    </row>
    <row r="37" spans="1:10" ht="15.75" x14ac:dyDescent="0.25">
      <c r="A37" s="43"/>
      <c r="B37" s="44"/>
      <c r="C37" s="402" t="s">
        <v>26</v>
      </c>
      <c r="D37" s="403"/>
      <c r="E37" s="403"/>
      <c r="F37" s="17" t="s">
        <v>24</v>
      </c>
      <c r="G37" s="17" t="s">
        <v>27</v>
      </c>
      <c r="H37" s="45" t="s">
        <v>28</v>
      </c>
      <c r="I37" s="46" t="s">
        <v>29</v>
      </c>
      <c r="J37" s="47"/>
    </row>
    <row r="38" spans="1:10" ht="15.75" x14ac:dyDescent="0.25">
      <c r="A38" s="2"/>
      <c r="B38" s="6"/>
      <c r="C38" s="404" t="s">
        <v>203</v>
      </c>
      <c r="D38" s="405"/>
      <c r="E38" s="405"/>
      <c r="F38" s="48" t="s">
        <v>57</v>
      </c>
      <c r="G38" s="49">
        <v>35000</v>
      </c>
      <c r="H38" s="50">
        <v>0.3</v>
      </c>
      <c r="I38" s="51">
        <f>(+IF(C38="","",(G38*H38)))</f>
        <v>10500</v>
      </c>
      <c r="J38" s="7"/>
    </row>
    <row r="39" spans="1:10" ht="15.75" x14ac:dyDescent="0.25">
      <c r="A39" s="2"/>
      <c r="B39" s="6"/>
      <c r="C39" s="404" t="s">
        <v>202</v>
      </c>
      <c r="D39" s="405"/>
      <c r="E39" s="405"/>
      <c r="F39" s="48" t="s">
        <v>57</v>
      </c>
      <c r="G39" s="49">
        <v>25000</v>
      </c>
      <c r="H39" s="50">
        <v>0.3</v>
      </c>
      <c r="I39" s="51">
        <f>(+IF(C39="","",(G39*H39)))</f>
        <v>7500</v>
      </c>
      <c r="J39" s="7"/>
    </row>
    <row r="40" spans="1:10" ht="15.75" x14ac:dyDescent="0.25">
      <c r="A40" s="2"/>
      <c r="B40" s="6"/>
      <c r="C40" s="404"/>
      <c r="D40" s="405"/>
      <c r="E40" s="405"/>
      <c r="F40" s="48"/>
      <c r="G40" s="49"/>
      <c r="H40" s="50"/>
      <c r="I40" s="51" t="str">
        <f>(+IF(C40="","",(G40*H40)))</f>
        <v/>
      </c>
      <c r="J40" s="7"/>
    </row>
    <row r="41" spans="1:10" ht="15.75" x14ac:dyDescent="0.25">
      <c r="A41" s="2"/>
      <c r="B41" s="6"/>
      <c r="C41" s="406"/>
      <c r="D41" s="407"/>
      <c r="E41" s="407"/>
      <c r="F41" s="52"/>
      <c r="G41" s="53"/>
      <c r="H41" s="54"/>
      <c r="I41" s="55"/>
      <c r="J41" s="7"/>
    </row>
    <row r="42" spans="1:10" ht="15.75" x14ac:dyDescent="0.25">
      <c r="A42" s="2"/>
      <c r="B42" s="6"/>
      <c r="C42" s="2"/>
      <c r="D42" s="2"/>
      <c r="E42" s="2"/>
      <c r="F42" s="408" t="s">
        <v>38</v>
      </c>
      <c r="G42" s="408"/>
      <c r="H42" s="409"/>
      <c r="I42" s="31">
        <f>+ROUND(SUM(I38:I41),2)</f>
        <v>18000</v>
      </c>
      <c r="J42" s="7"/>
    </row>
    <row r="43" spans="1:10" ht="15.75" x14ac:dyDescent="0.25">
      <c r="A43" s="2"/>
      <c r="B43" s="6"/>
      <c r="C43" s="2"/>
      <c r="D43" s="2"/>
      <c r="E43" s="2"/>
      <c r="F43" s="3"/>
      <c r="G43" s="56"/>
      <c r="H43" s="2"/>
      <c r="I43" s="2"/>
      <c r="J43" s="7"/>
    </row>
    <row r="44" spans="1:10" ht="15.75" x14ac:dyDescent="0.25">
      <c r="A44" s="2"/>
      <c r="B44" s="6"/>
      <c r="C44" s="396" t="s">
        <v>39</v>
      </c>
      <c r="D44" s="397"/>
      <c r="E44" s="397"/>
      <c r="F44" s="397"/>
      <c r="G44" s="397"/>
      <c r="H44" s="398"/>
      <c r="I44" s="57">
        <f>ROUND((SUM(+I26+I34+I42)),2)</f>
        <v>487000</v>
      </c>
      <c r="J44" s="7"/>
    </row>
    <row r="45" spans="1:10" ht="15.75" x14ac:dyDescent="0.25">
      <c r="A45" s="2"/>
      <c r="B45" s="6"/>
      <c r="C45" s="2"/>
      <c r="D45" s="2"/>
      <c r="E45" s="2"/>
      <c r="F45" s="3"/>
      <c r="G45" s="56"/>
      <c r="H45" s="2"/>
      <c r="I45" s="2"/>
      <c r="J45" s="7"/>
    </row>
    <row r="46" spans="1:10" ht="15.75" x14ac:dyDescent="0.25">
      <c r="A46" s="58"/>
      <c r="B46" s="59"/>
      <c r="C46" s="410" t="s">
        <v>40</v>
      </c>
      <c r="D46" s="411"/>
      <c r="E46" s="412"/>
      <c r="F46" s="60"/>
      <c r="G46" s="61"/>
      <c r="H46" s="62">
        <v>0</v>
      </c>
      <c r="I46" s="63">
        <f>+I44*H46</f>
        <v>0</v>
      </c>
      <c r="J46" s="64"/>
    </row>
    <row r="47" spans="1:10" ht="15.75" x14ac:dyDescent="0.25">
      <c r="A47" s="2"/>
      <c r="B47" s="6"/>
      <c r="C47" s="396" t="s">
        <v>41</v>
      </c>
      <c r="D47" s="397"/>
      <c r="E47" s="397"/>
      <c r="F47" s="397"/>
      <c r="G47" s="397"/>
      <c r="H47" s="398"/>
      <c r="I47" s="57">
        <f>ROUND(I46+I44,2)</f>
        <v>487000</v>
      </c>
      <c r="J47" s="7"/>
    </row>
    <row r="48" spans="1:10" ht="15.75" x14ac:dyDescent="0.25">
      <c r="A48" s="2"/>
      <c r="B48" s="6"/>
      <c r="C48" s="2"/>
      <c r="D48" s="2"/>
      <c r="E48" s="2"/>
      <c r="F48" s="3"/>
      <c r="G48" s="56"/>
      <c r="H48" s="2"/>
      <c r="I48" s="2"/>
      <c r="J48" s="7"/>
    </row>
    <row r="49" spans="1:10" ht="15.75" x14ac:dyDescent="0.25">
      <c r="A49" s="58"/>
      <c r="B49" s="59"/>
      <c r="C49" s="419" t="s">
        <v>42</v>
      </c>
      <c r="D49" s="420"/>
      <c r="E49" s="421"/>
      <c r="F49" s="65"/>
      <c r="G49" s="66"/>
      <c r="H49" s="67">
        <v>0</v>
      </c>
      <c r="I49" s="68">
        <f>+I47*H49</f>
        <v>0</v>
      </c>
      <c r="J49" s="64"/>
    </row>
    <row r="50" spans="1:10" ht="15.75" x14ac:dyDescent="0.25">
      <c r="A50" s="58"/>
      <c r="B50" s="59"/>
      <c r="C50" s="422" t="s">
        <v>43</v>
      </c>
      <c r="D50" s="423"/>
      <c r="E50" s="424"/>
      <c r="F50" s="65"/>
      <c r="G50" s="66"/>
      <c r="H50" s="69">
        <v>0</v>
      </c>
      <c r="I50" s="70">
        <f>+I47*H50</f>
        <v>0</v>
      </c>
      <c r="J50" s="64"/>
    </row>
    <row r="51" spans="1:10" ht="15.75" x14ac:dyDescent="0.25">
      <c r="A51" s="58"/>
      <c r="B51" s="59"/>
      <c r="C51" s="422" t="s">
        <v>44</v>
      </c>
      <c r="D51" s="423"/>
      <c r="E51" s="424"/>
      <c r="F51" s="71"/>
      <c r="G51" s="72"/>
      <c r="H51" s="69">
        <v>0</v>
      </c>
      <c r="I51" s="70">
        <f>+I47*H51</f>
        <v>0</v>
      </c>
      <c r="J51" s="64"/>
    </row>
    <row r="52" spans="1:10" ht="15.75" x14ac:dyDescent="0.25">
      <c r="A52" s="2"/>
      <c r="B52" s="6"/>
      <c r="C52" s="425" t="s">
        <v>45</v>
      </c>
      <c r="D52" s="426"/>
      <c r="E52" s="426"/>
      <c r="F52" s="426"/>
      <c r="G52" s="426"/>
      <c r="H52" s="427"/>
      <c r="I52" s="73">
        <f>ROUND(SUM(I49:I51),2)</f>
        <v>0</v>
      </c>
      <c r="J52" s="7"/>
    </row>
    <row r="53" spans="1:10" ht="15.75" x14ac:dyDescent="0.25">
      <c r="A53" s="2"/>
      <c r="B53" s="6"/>
      <c r="C53" s="428"/>
      <c r="D53" s="428"/>
      <c r="E53" s="428"/>
      <c r="F53" s="428"/>
      <c r="G53" s="428"/>
      <c r="H53" s="428"/>
      <c r="I53" s="428"/>
      <c r="J53" s="7"/>
    </row>
    <row r="54" spans="1:10" ht="15.75" x14ac:dyDescent="0.25">
      <c r="A54" s="2"/>
      <c r="B54" s="6"/>
      <c r="C54" s="429" t="s">
        <v>46</v>
      </c>
      <c r="D54" s="430"/>
      <c r="E54" s="430"/>
      <c r="F54" s="430"/>
      <c r="G54" s="430"/>
      <c r="H54" s="431"/>
      <c r="I54" s="74">
        <f>SUM(I47+I52)</f>
        <v>487000</v>
      </c>
      <c r="J54" s="7"/>
    </row>
    <row r="55" spans="1:10" ht="15.75" x14ac:dyDescent="0.25">
      <c r="A55" s="2"/>
      <c r="B55" s="6"/>
      <c r="C55" s="428"/>
      <c r="D55" s="428"/>
      <c r="E55" s="428"/>
      <c r="F55" s="428"/>
      <c r="G55" s="428"/>
      <c r="H55" s="428"/>
      <c r="I55" s="428"/>
      <c r="J55" s="7"/>
    </row>
    <row r="56" spans="1:10" ht="15.75" x14ac:dyDescent="0.25">
      <c r="A56" s="2"/>
      <c r="B56" s="6"/>
      <c r="C56" s="432" t="s">
        <v>47</v>
      </c>
      <c r="D56" s="433"/>
      <c r="E56" s="434"/>
      <c r="F56" s="435"/>
      <c r="G56" s="436"/>
      <c r="H56" s="436"/>
      <c r="I56" s="437"/>
      <c r="J56" s="7"/>
    </row>
    <row r="57" spans="1:10" ht="15.75" x14ac:dyDescent="0.25">
      <c r="A57" s="2"/>
      <c r="B57" s="6"/>
      <c r="C57" s="413"/>
      <c r="D57" s="414"/>
      <c r="E57" s="415"/>
      <c r="F57" s="416"/>
      <c r="G57" s="417"/>
      <c r="H57" s="417"/>
      <c r="I57" s="418"/>
      <c r="J57" s="7"/>
    </row>
    <row r="58" spans="1:10" ht="15.75" x14ac:dyDescent="0.25">
      <c r="A58" s="2"/>
      <c r="B58" s="6"/>
      <c r="C58" s="413"/>
      <c r="D58" s="414"/>
      <c r="E58" s="415"/>
      <c r="F58" s="416" t="str">
        <f>REALIZO</f>
        <v xml:space="preserve"> </v>
      </c>
      <c r="G58" s="417"/>
      <c r="H58" s="417"/>
      <c r="I58" s="418"/>
      <c r="J58" s="7"/>
    </row>
    <row r="59" spans="1:10" ht="15.75" x14ac:dyDescent="0.25">
      <c r="A59" s="2"/>
      <c r="B59" s="6"/>
      <c r="C59" s="413"/>
      <c r="D59" s="414"/>
      <c r="E59" s="415"/>
      <c r="F59" s="416" t="s">
        <v>48</v>
      </c>
      <c r="G59" s="438"/>
      <c r="H59" s="438"/>
      <c r="I59" s="439"/>
      <c r="J59" s="7"/>
    </row>
    <row r="60" spans="1:10" ht="15.75" x14ac:dyDescent="0.25">
      <c r="A60" s="2"/>
      <c r="B60" s="6"/>
      <c r="C60" s="413"/>
      <c r="D60" s="414"/>
      <c r="E60" s="415"/>
      <c r="F60" s="416" t="s">
        <v>6</v>
      </c>
      <c r="G60" s="438"/>
      <c r="H60" s="438"/>
      <c r="I60" s="439"/>
      <c r="J60" s="7"/>
    </row>
    <row r="61" spans="1:10" ht="15.75" x14ac:dyDescent="0.25">
      <c r="A61" s="2"/>
      <c r="B61" s="6"/>
      <c r="C61" s="413"/>
      <c r="D61" s="414"/>
      <c r="E61" s="415"/>
      <c r="F61" s="416" t="str">
        <f>APROBO</f>
        <v xml:space="preserve"> </v>
      </c>
      <c r="G61" s="438"/>
      <c r="H61" s="438"/>
      <c r="I61" s="439"/>
      <c r="J61" s="7"/>
    </row>
    <row r="62" spans="1:10" ht="15.75" x14ac:dyDescent="0.25">
      <c r="A62" s="2"/>
      <c r="B62" s="6"/>
      <c r="C62" s="440"/>
      <c r="D62" s="441"/>
      <c r="E62" s="442"/>
      <c r="F62" s="443" t="s">
        <v>49</v>
      </c>
      <c r="G62" s="444"/>
      <c r="H62" s="444"/>
      <c r="I62" s="445"/>
      <c r="J62" s="7"/>
    </row>
    <row r="63" spans="1:10" ht="15.75" x14ac:dyDescent="0.25">
      <c r="A63" s="2"/>
      <c r="B63" s="75"/>
      <c r="C63" s="76"/>
      <c r="D63" s="76"/>
      <c r="E63" s="76"/>
      <c r="F63" s="77"/>
      <c r="G63" s="78"/>
      <c r="H63" s="76"/>
      <c r="I63" s="76"/>
      <c r="J63" s="79"/>
    </row>
    <row r="64" spans="1:10" ht="15.75" x14ac:dyDescent="0.25">
      <c r="A64" s="2"/>
      <c r="B64" s="2"/>
      <c r="C64" s="2"/>
      <c r="D64" s="2"/>
      <c r="E64" s="2"/>
      <c r="F64" s="3"/>
      <c r="G64" s="4"/>
      <c r="H64" s="2"/>
      <c r="I64" s="2"/>
      <c r="J64" s="2"/>
    </row>
  </sheetData>
  <mergeCells count="67">
    <mergeCell ref="C61:E61"/>
    <mergeCell ref="F61:I61"/>
    <mergeCell ref="C62:E62"/>
    <mergeCell ref="F62:I62"/>
    <mergeCell ref="C58:E58"/>
    <mergeCell ref="F58:I58"/>
    <mergeCell ref="C59:E59"/>
    <mergeCell ref="F59:I59"/>
    <mergeCell ref="C60:E60"/>
    <mergeCell ref="F60:I60"/>
    <mergeCell ref="C57:E57"/>
    <mergeCell ref="F57:I57"/>
    <mergeCell ref="C49:E49"/>
    <mergeCell ref="C50:E50"/>
    <mergeCell ref="C51:E51"/>
    <mergeCell ref="C52:H52"/>
    <mergeCell ref="C53:E53"/>
    <mergeCell ref="F53:I53"/>
    <mergeCell ref="C54:H54"/>
    <mergeCell ref="C55:E55"/>
    <mergeCell ref="F55:I55"/>
    <mergeCell ref="C56:E56"/>
    <mergeCell ref="F56:I56"/>
    <mergeCell ref="C47:H47"/>
    <mergeCell ref="F34:H34"/>
    <mergeCell ref="C35:I35"/>
    <mergeCell ref="C36:I36"/>
    <mergeCell ref="C37:E37"/>
    <mergeCell ref="C38:E38"/>
    <mergeCell ref="C39:E39"/>
    <mergeCell ref="C40:E40"/>
    <mergeCell ref="C41:E41"/>
    <mergeCell ref="F42:H42"/>
    <mergeCell ref="C44:H44"/>
    <mergeCell ref="C46:E46"/>
    <mergeCell ref="F26:H26"/>
    <mergeCell ref="C28:I28"/>
    <mergeCell ref="C29:E29"/>
    <mergeCell ref="C30:E30"/>
    <mergeCell ref="C31:E31"/>
    <mergeCell ref="C33:E33"/>
    <mergeCell ref="C20:E20"/>
    <mergeCell ref="C21:E21"/>
    <mergeCell ref="C22:E22"/>
    <mergeCell ref="C23:E23"/>
    <mergeCell ref="C24:E24"/>
    <mergeCell ref="C25:E25"/>
    <mergeCell ref="C19:E19"/>
    <mergeCell ref="C6:I6"/>
    <mergeCell ref="D8:I8"/>
    <mergeCell ref="D9:I9"/>
    <mergeCell ref="D10:I10"/>
    <mergeCell ref="D11:I11"/>
    <mergeCell ref="D12:H13"/>
    <mergeCell ref="I12:I13"/>
    <mergeCell ref="D14:H15"/>
    <mergeCell ref="I14:I15"/>
    <mergeCell ref="C16:I16"/>
    <mergeCell ref="C17:I17"/>
    <mergeCell ref="C18:E18"/>
    <mergeCell ref="C5:G5"/>
    <mergeCell ref="H5:I5"/>
    <mergeCell ref="C2:J2"/>
    <mergeCell ref="C3:D4"/>
    <mergeCell ref="E3:G4"/>
    <mergeCell ref="H3:I3"/>
    <mergeCell ref="H4:I4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F45CAB-328F-4234-8E32-680CC5E847FD}">
  <dimension ref="A1:J64"/>
  <sheetViews>
    <sheetView topLeftCell="A16" workbookViewId="0">
      <selection activeCell="H23" sqref="H23"/>
    </sheetView>
  </sheetViews>
  <sheetFormatPr baseColWidth="10" defaultRowHeight="15" x14ac:dyDescent="0.25"/>
  <cols>
    <col min="3" max="3" width="20.85546875" customWidth="1"/>
    <col min="7" max="7" width="15.7109375" customWidth="1"/>
    <col min="8" max="8" width="15.85546875" customWidth="1"/>
    <col min="9" max="9" width="17.140625" customWidth="1"/>
    <col min="13" max="13" width="20" customWidth="1"/>
  </cols>
  <sheetData>
    <row r="1" spans="1:10" ht="15.75" x14ac:dyDescent="0.25">
      <c r="A1" s="2"/>
      <c r="B1" s="2"/>
      <c r="C1" s="2"/>
      <c r="D1" s="2"/>
      <c r="E1" s="2"/>
      <c r="F1" s="3"/>
      <c r="G1" s="4"/>
      <c r="H1" s="2"/>
      <c r="I1" s="2"/>
      <c r="J1" s="2"/>
    </row>
    <row r="2" spans="1:10" ht="15.75" x14ac:dyDescent="0.25">
      <c r="A2" s="2"/>
      <c r="B2" s="5"/>
      <c r="C2" s="336"/>
      <c r="D2" s="336"/>
      <c r="E2" s="336"/>
      <c r="F2" s="336"/>
      <c r="G2" s="336"/>
      <c r="H2" s="336"/>
      <c r="I2" s="336"/>
      <c r="J2" s="336"/>
    </row>
    <row r="3" spans="1:10" ht="15.75" x14ac:dyDescent="0.25">
      <c r="A3" s="2"/>
      <c r="B3" s="6"/>
      <c r="C3" s="337"/>
      <c r="D3" s="338"/>
      <c r="E3" s="341"/>
      <c r="F3" s="342"/>
      <c r="G3" s="343"/>
      <c r="H3" s="347"/>
      <c r="I3" s="348"/>
      <c r="J3" s="7"/>
    </row>
    <row r="4" spans="1:10" ht="15.75" x14ac:dyDescent="0.25">
      <c r="A4" s="2"/>
      <c r="B4" s="6"/>
      <c r="C4" s="339"/>
      <c r="D4" s="340"/>
      <c r="E4" s="344"/>
      <c r="F4" s="345"/>
      <c r="G4" s="346"/>
      <c r="H4" s="334"/>
      <c r="I4" s="335"/>
      <c r="J4" s="7"/>
    </row>
    <row r="5" spans="1:10" ht="16.5" x14ac:dyDescent="0.25">
      <c r="A5" s="2"/>
      <c r="B5" s="6"/>
      <c r="C5" s="331"/>
      <c r="D5" s="332"/>
      <c r="E5" s="332"/>
      <c r="F5" s="332"/>
      <c r="G5" s="333"/>
      <c r="H5" s="334"/>
      <c r="I5" s="335"/>
      <c r="J5" s="7"/>
    </row>
    <row r="6" spans="1:10" ht="16.5" x14ac:dyDescent="0.25">
      <c r="A6" s="2"/>
      <c r="B6" s="6"/>
      <c r="C6" s="351" t="s">
        <v>18</v>
      </c>
      <c r="D6" s="352"/>
      <c r="E6" s="352"/>
      <c r="F6" s="352"/>
      <c r="G6" s="352"/>
      <c r="H6" s="352"/>
      <c r="I6" s="353"/>
      <c r="J6" s="7"/>
    </row>
    <row r="7" spans="1:10" ht="15.75" x14ac:dyDescent="0.25">
      <c r="A7" s="2"/>
      <c r="B7" s="6"/>
      <c r="C7" s="8"/>
      <c r="D7" s="8"/>
      <c r="E7" s="8"/>
      <c r="F7" s="9"/>
      <c r="G7" s="9"/>
      <c r="H7" s="8"/>
      <c r="I7" s="8"/>
      <c r="J7" s="7"/>
    </row>
    <row r="8" spans="1:10" ht="16.5" x14ac:dyDescent="0.25">
      <c r="A8" s="10"/>
      <c r="B8" s="11"/>
      <c r="C8" s="12" t="s">
        <v>19</v>
      </c>
      <c r="D8" s="354" t="s">
        <v>20</v>
      </c>
      <c r="E8" s="355"/>
      <c r="F8" s="355"/>
      <c r="G8" s="355"/>
      <c r="H8" s="355"/>
      <c r="I8" s="356"/>
      <c r="J8" s="13"/>
    </row>
    <row r="9" spans="1:10" ht="16.5" x14ac:dyDescent="0.25">
      <c r="A9" s="2"/>
      <c r="B9" s="6"/>
      <c r="C9" s="14">
        <v>2</v>
      </c>
      <c r="D9" s="357" t="s">
        <v>63</v>
      </c>
      <c r="E9" s="358"/>
      <c r="F9" s="358"/>
      <c r="G9" s="358"/>
      <c r="H9" s="358"/>
      <c r="I9" s="359"/>
      <c r="J9" s="7"/>
    </row>
    <row r="10" spans="1:10" ht="16.5" x14ac:dyDescent="0.25">
      <c r="A10" s="10"/>
      <c r="B10" s="11"/>
      <c r="C10" s="12" t="s">
        <v>21</v>
      </c>
      <c r="D10" s="354" t="s">
        <v>22</v>
      </c>
      <c r="E10" s="355"/>
      <c r="F10" s="355"/>
      <c r="G10" s="355"/>
      <c r="H10" s="355"/>
      <c r="I10" s="356"/>
      <c r="J10" s="13"/>
    </row>
    <row r="11" spans="1:10" ht="16.5" x14ac:dyDescent="0.25">
      <c r="A11" s="2"/>
      <c r="B11" s="6"/>
      <c r="C11" s="14">
        <v>2.5</v>
      </c>
      <c r="D11" s="357" t="s">
        <v>50</v>
      </c>
      <c r="E11" s="358"/>
      <c r="F11" s="358"/>
      <c r="G11" s="358"/>
      <c r="H11" s="358"/>
      <c r="I11" s="359"/>
      <c r="J11" s="7"/>
    </row>
    <row r="12" spans="1:10" ht="16.5" x14ac:dyDescent="0.25">
      <c r="A12" s="10"/>
      <c r="B12" s="11"/>
      <c r="C12" s="15"/>
      <c r="D12" s="360" t="s">
        <v>23</v>
      </c>
      <c r="E12" s="361"/>
      <c r="F12" s="361"/>
      <c r="G12" s="361"/>
      <c r="H12" s="362"/>
      <c r="I12" s="366" t="s">
        <v>24</v>
      </c>
      <c r="J12" s="13"/>
    </row>
    <row r="13" spans="1:10" ht="16.5" x14ac:dyDescent="0.25">
      <c r="A13" s="2"/>
      <c r="B13" s="6"/>
      <c r="C13" s="16"/>
      <c r="D13" s="363"/>
      <c r="E13" s="364"/>
      <c r="F13" s="364"/>
      <c r="G13" s="364"/>
      <c r="H13" s="365"/>
      <c r="I13" s="367"/>
      <c r="J13" s="7"/>
    </row>
    <row r="14" spans="1:10" ht="59.25" customHeight="1" x14ac:dyDescent="0.25">
      <c r="A14" s="10"/>
      <c r="B14" s="11"/>
      <c r="C14" s="15"/>
      <c r="D14" s="368" t="s">
        <v>211</v>
      </c>
      <c r="E14" s="369"/>
      <c r="F14" s="369"/>
      <c r="G14" s="369"/>
      <c r="H14" s="370"/>
      <c r="I14" s="374" t="s">
        <v>1</v>
      </c>
      <c r="J14" s="13"/>
    </row>
    <row r="15" spans="1:10" ht="215.25" customHeight="1" x14ac:dyDescent="0.25">
      <c r="A15" s="2"/>
      <c r="B15" s="6"/>
      <c r="C15" s="16"/>
      <c r="D15" s="371"/>
      <c r="E15" s="372"/>
      <c r="F15" s="372"/>
      <c r="G15" s="372"/>
      <c r="H15" s="373"/>
      <c r="I15" s="375"/>
      <c r="J15" s="7"/>
    </row>
    <row r="16" spans="1:10" ht="15.75" x14ac:dyDescent="0.25">
      <c r="A16" s="2"/>
      <c r="B16" s="6"/>
      <c r="C16" s="376"/>
      <c r="D16" s="376"/>
      <c r="E16" s="376"/>
      <c r="F16" s="376"/>
      <c r="G16" s="376"/>
      <c r="H16" s="376"/>
      <c r="I16" s="376"/>
      <c r="J16" s="7"/>
    </row>
    <row r="17" spans="1:10" ht="15.75" x14ac:dyDescent="0.25">
      <c r="A17" s="2"/>
      <c r="B17" s="6"/>
      <c r="C17" s="377" t="s">
        <v>25</v>
      </c>
      <c r="D17" s="378"/>
      <c r="E17" s="378"/>
      <c r="F17" s="378"/>
      <c r="G17" s="378"/>
      <c r="H17" s="378"/>
      <c r="I17" s="379"/>
      <c r="J17" s="7"/>
    </row>
    <row r="18" spans="1:10" ht="15.75" x14ac:dyDescent="0.25">
      <c r="A18" s="2"/>
      <c r="B18" s="6"/>
      <c r="C18" s="380" t="s">
        <v>26</v>
      </c>
      <c r="D18" s="381"/>
      <c r="E18" s="381"/>
      <c r="F18" s="17" t="s">
        <v>24</v>
      </c>
      <c r="G18" s="17" t="s">
        <v>27</v>
      </c>
      <c r="H18" s="18" t="s">
        <v>28</v>
      </c>
      <c r="I18" s="19" t="s">
        <v>29</v>
      </c>
      <c r="J18" s="7"/>
    </row>
    <row r="19" spans="1:10" ht="30.75" customHeight="1" x14ac:dyDescent="0.25">
      <c r="A19" s="2"/>
      <c r="B19" s="6"/>
      <c r="C19" s="349" t="s">
        <v>112</v>
      </c>
      <c r="D19" s="350"/>
      <c r="E19" s="350"/>
      <c r="F19" s="20" t="s">
        <v>17</v>
      </c>
      <c r="G19" s="84">
        <v>35000</v>
      </c>
      <c r="H19" s="21">
        <v>2</v>
      </c>
      <c r="I19" s="22">
        <f>ROUND((+IF(C19="","",G19*H19)),2)</f>
        <v>70000</v>
      </c>
      <c r="J19" s="7"/>
    </row>
    <row r="20" spans="1:10" ht="27.75" customHeight="1" x14ac:dyDescent="0.25">
      <c r="A20" s="2"/>
      <c r="B20" s="6"/>
      <c r="C20" s="384" t="s">
        <v>113</v>
      </c>
      <c r="D20" s="385"/>
      <c r="E20" s="385"/>
      <c r="F20" s="23" t="s">
        <v>78</v>
      </c>
      <c r="G20" s="81">
        <v>45000</v>
      </c>
      <c r="H20" s="25">
        <v>3</v>
      </c>
      <c r="I20" s="26">
        <f t="shared" ref="I20:I25" si="0">+IF(C20="","",G20*H20)</f>
        <v>135000</v>
      </c>
      <c r="J20" s="7"/>
    </row>
    <row r="21" spans="1:10" ht="15.75" x14ac:dyDescent="0.25">
      <c r="A21" s="2"/>
      <c r="B21" s="6"/>
      <c r="C21" s="384" t="s">
        <v>114</v>
      </c>
      <c r="D21" s="385"/>
      <c r="E21" s="385"/>
      <c r="F21" s="23" t="s">
        <v>1</v>
      </c>
      <c r="G21" s="83">
        <v>60000</v>
      </c>
      <c r="H21" s="25">
        <v>2</v>
      </c>
      <c r="I21" s="26">
        <f t="shared" si="0"/>
        <v>120000</v>
      </c>
      <c r="J21" s="7"/>
    </row>
    <row r="22" spans="1:10" ht="15.75" x14ac:dyDescent="0.25">
      <c r="A22" s="2"/>
      <c r="B22" s="6"/>
      <c r="C22" s="384" t="s">
        <v>98</v>
      </c>
      <c r="D22" s="385"/>
      <c r="E22" s="385"/>
      <c r="F22" s="23" t="s">
        <v>1</v>
      </c>
      <c r="G22" s="24">
        <v>35000</v>
      </c>
      <c r="H22" s="25">
        <v>3</v>
      </c>
      <c r="I22" s="26">
        <f t="shared" si="0"/>
        <v>105000</v>
      </c>
      <c r="J22" s="7"/>
    </row>
    <row r="23" spans="1:10" ht="15.75" x14ac:dyDescent="0.25">
      <c r="A23" s="2"/>
      <c r="B23" s="6"/>
      <c r="C23" s="384"/>
      <c r="D23" s="385"/>
      <c r="E23" s="385"/>
      <c r="F23" s="23"/>
      <c r="G23" s="24"/>
      <c r="H23" s="25"/>
      <c r="I23" s="26" t="str">
        <f t="shared" si="0"/>
        <v/>
      </c>
      <c r="J23" s="7"/>
    </row>
    <row r="24" spans="1:10" ht="15.75" x14ac:dyDescent="0.25">
      <c r="A24" s="2"/>
      <c r="B24" s="6"/>
      <c r="C24" s="384"/>
      <c r="D24" s="385"/>
      <c r="E24" s="385"/>
      <c r="F24" s="23" t="s">
        <v>30</v>
      </c>
      <c r="G24" s="24" t="s">
        <v>30</v>
      </c>
      <c r="H24" s="25"/>
      <c r="I24" s="26" t="str">
        <f t="shared" si="0"/>
        <v/>
      </c>
      <c r="J24" s="7"/>
    </row>
    <row r="25" spans="1:10" ht="15.75" x14ac:dyDescent="0.25">
      <c r="A25" s="2"/>
      <c r="B25" s="6"/>
      <c r="C25" s="386"/>
      <c r="D25" s="387"/>
      <c r="E25" s="387"/>
      <c r="F25" s="27" t="s">
        <v>30</v>
      </c>
      <c r="G25" s="28" t="s">
        <v>30</v>
      </c>
      <c r="H25" s="29"/>
      <c r="I25" s="30" t="str">
        <f t="shared" si="0"/>
        <v/>
      </c>
      <c r="J25" s="7"/>
    </row>
    <row r="26" spans="1:10" ht="15.75" x14ac:dyDescent="0.25">
      <c r="A26" s="2"/>
      <c r="B26" s="6"/>
      <c r="C26" s="2"/>
      <c r="D26" s="2"/>
      <c r="E26" s="2"/>
      <c r="F26" s="388" t="s">
        <v>31</v>
      </c>
      <c r="G26" s="388"/>
      <c r="H26" s="389"/>
      <c r="I26" s="31">
        <f>+ROUND(SUM(I19:I25),2)</f>
        <v>430000</v>
      </c>
      <c r="J26" s="7"/>
    </row>
    <row r="27" spans="1:10" ht="15.75" x14ac:dyDescent="0.25">
      <c r="A27" s="2"/>
      <c r="B27" s="6"/>
      <c r="C27" s="2"/>
      <c r="D27" s="2"/>
      <c r="E27" s="2"/>
      <c r="F27" s="32"/>
      <c r="G27" s="32"/>
      <c r="H27" s="33"/>
      <c r="I27" s="34"/>
      <c r="J27" s="7"/>
    </row>
    <row r="28" spans="1:10" ht="15.75" x14ac:dyDescent="0.25">
      <c r="A28" s="2"/>
      <c r="B28" s="6"/>
      <c r="C28" s="377" t="s">
        <v>32</v>
      </c>
      <c r="D28" s="378"/>
      <c r="E28" s="378"/>
      <c r="F28" s="378"/>
      <c r="G28" s="378"/>
      <c r="H28" s="378"/>
      <c r="I28" s="379"/>
      <c r="J28" s="7"/>
    </row>
    <row r="29" spans="1:10" ht="15.75" x14ac:dyDescent="0.25">
      <c r="A29" s="2"/>
      <c r="B29" s="6"/>
      <c r="C29" s="390" t="s">
        <v>26</v>
      </c>
      <c r="D29" s="390"/>
      <c r="E29" s="390"/>
      <c r="F29" s="17" t="s">
        <v>24</v>
      </c>
      <c r="G29" s="17" t="s">
        <v>27</v>
      </c>
      <c r="H29" s="17" t="s">
        <v>28</v>
      </c>
      <c r="I29" s="17" t="s">
        <v>29</v>
      </c>
      <c r="J29" s="7"/>
    </row>
    <row r="30" spans="1:10" ht="15.75" x14ac:dyDescent="0.25">
      <c r="A30" s="2"/>
      <c r="B30" s="6"/>
      <c r="C30" s="391" t="s">
        <v>106</v>
      </c>
      <c r="D30" s="392"/>
      <c r="E30" s="392"/>
      <c r="F30" s="35" t="s">
        <v>1</v>
      </c>
      <c r="G30" s="36">
        <v>60000</v>
      </c>
      <c r="H30" s="316">
        <v>0.8</v>
      </c>
      <c r="I30" s="22">
        <f>+IF(C30="","",G30*H30)</f>
        <v>48000</v>
      </c>
      <c r="J30" s="7"/>
    </row>
    <row r="31" spans="1:10" ht="15.75" x14ac:dyDescent="0.25">
      <c r="A31" s="2"/>
      <c r="B31" s="6"/>
      <c r="C31" s="393" t="s">
        <v>115</v>
      </c>
      <c r="D31" s="394"/>
      <c r="E31" s="395"/>
      <c r="F31" s="35" t="s">
        <v>1</v>
      </c>
      <c r="G31" s="117">
        <v>30000</v>
      </c>
      <c r="H31" s="37">
        <v>0.3</v>
      </c>
      <c r="I31" s="22">
        <f t="shared" ref="I31:I33" si="1">+IF(C31="","",G31*H31)</f>
        <v>9000</v>
      </c>
      <c r="J31" s="7"/>
    </row>
    <row r="32" spans="1:10" ht="15.75" x14ac:dyDescent="0.25">
      <c r="A32" s="2"/>
      <c r="B32" s="6"/>
      <c r="C32" s="86"/>
      <c r="D32" s="87"/>
      <c r="E32" s="88"/>
      <c r="F32" s="35"/>
      <c r="G32" s="117"/>
      <c r="H32" s="37"/>
      <c r="I32" s="22" t="str">
        <f t="shared" si="1"/>
        <v/>
      </c>
      <c r="J32" s="7"/>
    </row>
    <row r="33" spans="1:10" ht="15.75" x14ac:dyDescent="0.25">
      <c r="A33" s="2"/>
      <c r="B33" s="6"/>
      <c r="C33" s="382"/>
      <c r="D33" s="383"/>
      <c r="E33" s="383"/>
      <c r="F33" s="38"/>
      <c r="G33" s="122"/>
      <c r="H33" s="40"/>
      <c r="I33" s="22" t="str">
        <f t="shared" si="1"/>
        <v/>
      </c>
      <c r="J33" s="7"/>
    </row>
    <row r="34" spans="1:10" ht="15.75" x14ac:dyDescent="0.25">
      <c r="A34" s="2"/>
      <c r="B34" s="6"/>
      <c r="C34" s="2"/>
      <c r="D34" s="2"/>
      <c r="E34" s="2"/>
      <c r="F34" s="388" t="s">
        <v>35</v>
      </c>
      <c r="G34" s="388"/>
      <c r="H34" s="389"/>
      <c r="I34" s="42">
        <f>ROUND(+SUM(I30:I33),2)</f>
        <v>57000</v>
      </c>
      <c r="J34" s="7"/>
    </row>
    <row r="35" spans="1:10" ht="15.75" x14ac:dyDescent="0.25">
      <c r="A35" s="2"/>
      <c r="B35" s="6"/>
      <c r="C35" s="336"/>
      <c r="D35" s="336"/>
      <c r="E35" s="336"/>
      <c r="F35" s="336"/>
      <c r="G35" s="336"/>
      <c r="H35" s="336"/>
      <c r="I35" s="336"/>
      <c r="J35" s="7"/>
    </row>
    <row r="36" spans="1:10" ht="15.75" x14ac:dyDescent="0.25">
      <c r="A36" s="2"/>
      <c r="B36" s="6"/>
      <c r="C36" s="399" t="s">
        <v>36</v>
      </c>
      <c r="D36" s="400"/>
      <c r="E36" s="400"/>
      <c r="F36" s="400"/>
      <c r="G36" s="400"/>
      <c r="H36" s="400"/>
      <c r="I36" s="401"/>
      <c r="J36" s="7"/>
    </row>
    <row r="37" spans="1:10" ht="15.75" x14ac:dyDescent="0.25">
      <c r="A37" s="43"/>
      <c r="B37" s="44"/>
      <c r="C37" s="402" t="s">
        <v>26</v>
      </c>
      <c r="D37" s="403"/>
      <c r="E37" s="403"/>
      <c r="F37" s="17" t="s">
        <v>24</v>
      </c>
      <c r="G37" s="17" t="s">
        <v>27</v>
      </c>
      <c r="H37" s="45" t="s">
        <v>28</v>
      </c>
      <c r="I37" s="46" t="s">
        <v>29</v>
      </c>
      <c r="J37" s="47"/>
    </row>
    <row r="38" spans="1:10" ht="15.75" x14ac:dyDescent="0.25">
      <c r="A38" s="2"/>
      <c r="B38" s="6"/>
      <c r="C38" s="404" t="s">
        <v>203</v>
      </c>
      <c r="D38" s="405"/>
      <c r="E38" s="405"/>
      <c r="F38" s="48" t="s">
        <v>57</v>
      </c>
      <c r="G38" s="49">
        <v>35000</v>
      </c>
      <c r="H38" s="50">
        <v>0.3</v>
      </c>
      <c r="I38" s="51">
        <f>(+IF(C38="","",(G38*H38)))</f>
        <v>10500</v>
      </c>
      <c r="J38" s="7"/>
    </row>
    <row r="39" spans="1:10" ht="15.75" x14ac:dyDescent="0.25">
      <c r="A39" s="2"/>
      <c r="B39" s="6"/>
      <c r="C39" s="404" t="s">
        <v>202</v>
      </c>
      <c r="D39" s="405"/>
      <c r="E39" s="405"/>
      <c r="F39" s="48" t="s">
        <v>57</v>
      </c>
      <c r="G39" s="49">
        <v>25000</v>
      </c>
      <c r="H39" s="50">
        <v>0.3</v>
      </c>
      <c r="I39" s="51">
        <f>(+IF(C39="","",(G39*H39)))</f>
        <v>7500</v>
      </c>
      <c r="J39" s="7"/>
    </row>
    <row r="40" spans="1:10" ht="15.75" x14ac:dyDescent="0.25">
      <c r="A40" s="2"/>
      <c r="B40" s="6"/>
      <c r="C40" s="404"/>
      <c r="D40" s="405"/>
      <c r="E40" s="405"/>
      <c r="F40" s="48"/>
      <c r="G40" s="49"/>
      <c r="H40" s="50"/>
      <c r="I40" s="51" t="str">
        <f>(+IF(C40="","",(G40*H40)))</f>
        <v/>
      </c>
      <c r="J40" s="7"/>
    </row>
    <row r="41" spans="1:10" ht="15.75" x14ac:dyDescent="0.25">
      <c r="A41" s="2"/>
      <c r="B41" s="6"/>
      <c r="C41" s="406"/>
      <c r="D41" s="407"/>
      <c r="E41" s="407"/>
      <c r="F41" s="52"/>
      <c r="G41" s="53"/>
      <c r="H41" s="54"/>
      <c r="I41" s="55"/>
      <c r="J41" s="7"/>
    </row>
    <row r="42" spans="1:10" ht="15.75" x14ac:dyDescent="0.25">
      <c r="A42" s="2"/>
      <c r="B42" s="6"/>
      <c r="C42" s="2"/>
      <c r="D42" s="2"/>
      <c r="E42" s="2"/>
      <c r="F42" s="408" t="s">
        <v>38</v>
      </c>
      <c r="G42" s="408"/>
      <c r="H42" s="409"/>
      <c r="I42" s="31">
        <f>+ROUND(SUM(I38:I41),2)</f>
        <v>18000</v>
      </c>
      <c r="J42" s="7"/>
    </row>
    <row r="43" spans="1:10" ht="15.75" x14ac:dyDescent="0.25">
      <c r="A43" s="2"/>
      <c r="B43" s="6"/>
      <c r="C43" s="2"/>
      <c r="D43" s="2"/>
      <c r="E43" s="2"/>
      <c r="F43" s="3"/>
      <c r="G43" s="56"/>
      <c r="H43" s="2"/>
      <c r="I43" s="2"/>
      <c r="J43" s="7"/>
    </row>
    <row r="44" spans="1:10" ht="15.75" x14ac:dyDescent="0.25">
      <c r="A44" s="2"/>
      <c r="B44" s="6"/>
      <c r="C44" s="396" t="s">
        <v>39</v>
      </c>
      <c r="D44" s="397"/>
      <c r="E44" s="397"/>
      <c r="F44" s="397"/>
      <c r="G44" s="397"/>
      <c r="H44" s="398"/>
      <c r="I44" s="57">
        <f>ROUND((SUM(+I26+I34+I42)),2)</f>
        <v>505000</v>
      </c>
      <c r="J44" s="7"/>
    </row>
    <row r="45" spans="1:10" ht="15.75" x14ac:dyDescent="0.25">
      <c r="A45" s="2"/>
      <c r="B45" s="6"/>
      <c r="C45" s="2"/>
      <c r="D45" s="2"/>
      <c r="E45" s="2"/>
      <c r="F45" s="3"/>
      <c r="G45" s="56"/>
      <c r="H45" s="2"/>
      <c r="I45" s="2"/>
      <c r="J45" s="7"/>
    </row>
    <row r="46" spans="1:10" ht="15.75" x14ac:dyDescent="0.25">
      <c r="A46" s="58"/>
      <c r="B46" s="59"/>
      <c r="C46" s="410" t="s">
        <v>40</v>
      </c>
      <c r="D46" s="411"/>
      <c r="E46" s="412"/>
      <c r="F46" s="60"/>
      <c r="G46" s="61"/>
      <c r="H46" s="62">
        <v>0</v>
      </c>
      <c r="I46" s="63">
        <f>+I44*H46</f>
        <v>0</v>
      </c>
      <c r="J46" s="64"/>
    </row>
    <row r="47" spans="1:10" ht="15.75" x14ac:dyDescent="0.25">
      <c r="A47" s="2"/>
      <c r="B47" s="6"/>
      <c r="C47" s="396" t="s">
        <v>41</v>
      </c>
      <c r="D47" s="397"/>
      <c r="E47" s="397"/>
      <c r="F47" s="397"/>
      <c r="G47" s="397"/>
      <c r="H47" s="398"/>
      <c r="I47" s="57">
        <f>ROUND(I46+I44,2)</f>
        <v>505000</v>
      </c>
      <c r="J47" s="7"/>
    </row>
    <row r="48" spans="1:10" ht="15.75" x14ac:dyDescent="0.25">
      <c r="A48" s="2"/>
      <c r="B48" s="6"/>
      <c r="C48" s="2"/>
      <c r="D48" s="2"/>
      <c r="E48" s="2"/>
      <c r="F48" s="3"/>
      <c r="G48" s="56"/>
      <c r="H48" s="2"/>
      <c r="I48" s="2"/>
      <c r="J48" s="7"/>
    </row>
    <row r="49" spans="1:10" ht="15.75" x14ac:dyDescent="0.25">
      <c r="A49" s="58"/>
      <c r="B49" s="59"/>
      <c r="C49" s="419" t="s">
        <v>42</v>
      </c>
      <c r="D49" s="420"/>
      <c r="E49" s="421"/>
      <c r="F49" s="65"/>
      <c r="G49" s="66"/>
      <c r="H49" s="67">
        <v>0</v>
      </c>
      <c r="I49" s="68">
        <f>+I47*H49</f>
        <v>0</v>
      </c>
      <c r="J49" s="64"/>
    </row>
    <row r="50" spans="1:10" ht="15.75" x14ac:dyDescent="0.25">
      <c r="A50" s="58"/>
      <c r="B50" s="59"/>
      <c r="C50" s="422" t="s">
        <v>43</v>
      </c>
      <c r="D50" s="423"/>
      <c r="E50" s="424"/>
      <c r="F50" s="65"/>
      <c r="G50" s="66"/>
      <c r="H50" s="69">
        <v>0</v>
      </c>
      <c r="I50" s="70">
        <f>+I47*H50</f>
        <v>0</v>
      </c>
      <c r="J50" s="64"/>
    </row>
    <row r="51" spans="1:10" ht="15.75" x14ac:dyDescent="0.25">
      <c r="A51" s="58"/>
      <c r="B51" s="59"/>
      <c r="C51" s="422" t="s">
        <v>44</v>
      </c>
      <c r="D51" s="423"/>
      <c r="E51" s="424"/>
      <c r="F51" s="71"/>
      <c r="G51" s="72"/>
      <c r="H51" s="69">
        <v>0</v>
      </c>
      <c r="I51" s="70">
        <f>+I47*H51</f>
        <v>0</v>
      </c>
      <c r="J51" s="64"/>
    </row>
    <row r="52" spans="1:10" ht="15.75" x14ac:dyDescent="0.25">
      <c r="A52" s="2"/>
      <c r="B52" s="6"/>
      <c r="C52" s="425" t="s">
        <v>45</v>
      </c>
      <c r="D52" s="426"/>
      <c r="E52" s="426"/>
      <c r="F52" s="426"/>
      <c r="G52" s="426"/>
      <c r="H52" s="427"/>
      <c r="I52" s="73">
        <f>ROUND(SUM(I49:I51),2)</f>
        <v>0</v>
      </c>
      <c r="J52" s="7"/>
    </row>
    <row r="53" spans="1:10" ht="15.75" x14ac:dyDescent="0.25">
      <c r="A53" s="2"/>
      <c r="B53" s="6"/>
      <c r="C53" s="428"/>
      <c r="D53" s="428"/>
      <c r="E53" s="428"/>
      <c r="F53" s="428"/>
      <c r="G53" s="428"/>
      <c r="H53" s="428"/>
      <c r="I53" s="428"/>
      <c r="J53" s="7"/>
    </row>
    <row r="54" spans="1:10" ht="15.75" x14ac:dyDescent="0.25">
      <c r="A54" s="2"/>
      <c r="B54" s="6"/>
      <c r="C54" s="429" t="s">
        <v>46</v>
      </c>
      <c r="D54" s="430"/>
      <c r="E54" s="430"/>
      <c r="F54" s="430"/>
      <c r="G54" s="430"/>
      <c r="H54" s="431"/>
      <c r="I54" s="74">
        <f>SUM(I47+I52)</f>
        <v>505000</v>
      </c>
      <c r="J54" s="7"/>
    </row>
    <row r="55" spans="1:10" ht="15.75" x14ac:dyDescent="0.25">
      <c r="A55" s="2"/>
      <c r="B55" s="6"/>
      <c r="C55" s="428"/>
      <c r="D55" s="428"/>
      <c r="E55" s="428"/>
      <c r="F55" s="428"/>
      <c r="G55" s="428"/>
      <c r="H55" s="428"/>
      <c r="I55" s="428"/>
      <c r="J55" s="7"/>
    </row>
    <row r="56" spans="1:10" ht="15.75" x14ac:dyDescent="0.25">
      <c r="A56" s="2"/>
      <c r="B56" s="6"/>
      <c r="C56" s="432" t="s">
        <v>47</v>
      </c>
      <c r="D56" s="433"/>
      <c r="E56" s="434"/>
      <c r="F56" s="435"/>
      <c r="G56" s="436"/>
      <c r="H56" s="436"/>
      <c r="I56" s="437"/>
      <c r="J56" s="7"/>
    </row>
    <row r="57" spans="1:10" ht="15.75" x14ac:dyDescent="0.25">
      <c r="A57" s="2"/>
      <c r="B57" s="6"/>
      <c r="C57" s="413"/>
      <c r="D57" s="414"/>
      <c r="E57" s="415"/>
      <c r="F57" s="416"/>
      <c r="G57" s="417"/>
      <c r="H57" s="417"/>
      <c r="I57" s="418"/>
      <c r="J57" s="7"/>
    </row>
    <row r="58" spans="1:10" ht="15.75" x14ac:dyDescent="0.25">
      <c r="A58" s="2"/>
      <c r="B58" s="6"/>
      <c r="C58" s="413"/>
      <c r="D58" s="414"/>
      <c r="E58" s="415"/>
      <c r="F58" s="416" t="str">
        <f>REALIZO</f>
        <v xml:space="preserve"> </v>
      </c>
      <c r="G58" s="417"/>
      <c r="H58" s="417"/>
      <c r="I58" s="418"/>
      <c r="J58" s="7"/>
    </row>
    <row r="59" spans="1:10" ht="15.75" x14ac:dyDescent="0.25">
      <c r="A59" s="2"/>
      <c r="B59" s="6"/>
      <c r="C59" s="413"/>
      <c r="D59" s="414"/>
      <c r="E59" s="415"/>
      <c r="F59" s="416" t="s">
        <v>48</v>
      </c>
      <c r="G59" s="438"/>
      <c r="H59" s="438"/>
      <c r="I59" s="439"/>
      <c r="J59" s="7"/>
    </row>
    <row r="60" spans="1:10" ht="15.75" x14ac:dyDescent="0.25">
      <c r="A60" s="2"/>
      <c r="B60" s="6"/>
      <c r="C60" s="413"/>
      <c r="D60" s="414"/>
      <c r="E60" s="415"/>
      <c r="F60" s="416" t="s">
        <v>6</v>
      </c>
      <c r="G60" s="438"/>
      <c r="H60" s="438"/>
      <c r="I60" s="439"/>
      <c r="J60" s="7"/>
    </row>
    <row r="61" spans="1:10" ht="15.75" x14ac:dyDescent="0.25">
      <c r="A61" s="2"/>
      <c r="B61" s="6"/>
      <c r="C61" s="413"/>
      <c r="D61" s="414"/>
      <c r="E61" s="415"/>
      <c r="F61" s="416" t="str">
        <f>APROBO</f>
        <v xml:space="preserve"> </v>
      </c>
      <c r="G61" s="438"/>
      <c r="H61" s="438"/>
      <c r="I61" s="439"/>
      <c r="J61" s="7"/>
    </row>
    <row r="62" spans="1:10" ht="15.75" x14ac:dyDescent="0.25">
      <c r="A62" s="2"/>
      <c r="B62" s="6"/>
      <c r="C62" s="440"/>
      <c r="D62" s="441"/>
      <c r="E62" s="442"/>
      <c r="F62" s="443" t="s">
        <v>49</v>
      </c>
      <c r="G62" s="444"/>
      <c r="H62" s="444"/>
      <c r="I62" s="445"/>
      <c r="J62" s="7"/>
    </row>
    <row r="63" spans="1:10" ht="15.75" x14ac:dyDescent="0.25">
      <c r="A63" s="2"/>
      <c r="B63" s="75"/>
      <c r="C63" s="76"/>
      <c r="D63" s="76"/>
      <c r="E63" s="76"/>
      <c r="F63" s="77"/>
      <c r="G63" s="78"/>
      <c r="H63" s="76"/>
      <c r="I63" s="76"/>
      <c r="J63" s="79"/>
    </row>
    <row r="64" spans="1:10" ht="15.75" x14ac:dyDescent="0.25">
      <c r="A64" s="2"/>
      <c r="B64" s="2"/>
      <c r="C64" s="2"/>
      <c r="D64" s="2"/>
      <c r="E64" s="2"/>
      <c r="F64" s="3"/>
      <c r="G64" s="4"/>
      <c r="H64" s="2"/>
      <c r="I64" s="2"/>
      <c r="J64" s="2"/>
    </row>
  </sheetData>
  <mergeCells count="67">
    <mergeCell ref="C61:E61"/>
    <mergeCell ref="F61:I61"/>
    <mergeCell ref="C62:E62"/>
    <mergeCell ref="F62:I62"/>
    <mergeCell ref="C58:E58"/>
    <mergeCell ref="F58:I58"/>
    <mergeCell ref="C59:E59"/>
    <mergeCell ref="F59:I59"/>
    <mergeCell ref="C60:E60"/>
    <mergeCell ref="F60:I60"/>
    <mergeCell ref="C57:E57"/>
    <mergeCell ref="F57:I57"/>
    <mergeCell ref="C49:E49"/>
    <mergeCell ref="C50:E50"/>
    <mergeCell ref="C51:E51"/>
    <mergeCell ref="C52:H52"/>
    <mergeCell ref="C53:E53"/>
    <mergeCell ref="F53:I53"/>
    <mergeCell ref="C54:H54"/>
    <mergeCell ref="C55:E55"/>
    <mergeCell ref="F55:I55"/>
    <mergeCell ref="C56:E56"/>
    <mergeCell ref="F56:I56"/>
    <mergeCell ref="C47:H47"/>
    <mergeCell ref="F34:H34"/>
    <mergeCell ref="C35:I35"/>
    <mergeCell ref="C36:I36"/>
    <mergeCell ref="C37:E37"/>
    <mergeCell ref="C38:E38"/>
    <mergeCell ref="C39:E39"/>
    <mergeCell ref="C40:E40"/>
    <mergeCell ref="C41:E41"/>
    <mergeCell ref="F42:H42"/>
    <mergeCell ref="C44:H44"/>
    <mergeCell ref="C46:E46"/>
    <mergeCell ref="F26:H26"/>
    <mergeCell ref="C28:I28"/>
    <mergeCell ref="C29:E29"/>
    <mergeCell ref="C30:E30"/>
    <mergeCell ref="C31:E31"/>
    <mergeCell ref="C33:E33"/>
    <mergeCell ref="C20:E20"/>
    <mergeCell ref="C21:E21"/>
    <mergeCell ref="C22:E22"/>
    <mergeCell ref="C23:E23"/>
    <mergeCell ref="C24:E24"/>
    <mergeCell ref="C25:E25"/>
    <mergeCell ref="C19:E19"/>
    <mergeCell ref="C6:I6"/>
    <mergeCell ref="D8:I8"/>
    <mergeCell ref="D9:I9"/>
    <mergeCell ref="D10:I10"/>
    <mergeCell ref="D11:I11"/>
    <mergeCell ref="D12:H13"/>
    <mergeCell ref="I12:I13"/>
    <mergeCell ref="D14:H15"/>
    <mergeCell ref="I14:I15"/>
    <mergeCell ref="C16:I16"/>
    <mergeCell ref="C17:I17"/>
    <mergeCell ref="C18:E18"/>
    <mergeCell ref="C5:G5"/>
    <mergeCell ref="H5:I5"/>
    <mergeCell ref="C2:J2"/>
    <mergeCell ref="C3:D4"/>
    <mergeCell ref="E3:G4"/>
    <mergeCell ref="H3:I3"/>
    <mergeCell ref="H4:I4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FB0D95-E802-4115-8F74-88362E0D41DF}">
  <dimension ref="A1:J64"/>
  <sheetViews>
    <sheetView topLeftCell="A16" workbookViewId="0">
      <selection activeCell="G21" sqref="G21"/>
    </sheetView>
  </sheetViews>
  <sheetFormatPr baseColWidth="10" defaultRowHeight="15" x14ac:dyDescent="0.25"/>
  <cols>
    <col min="3" max="3" width="20.85546875" customWidth="1"/>
    <col min="7" max="7" width="15.7109375" customWidth="1"/>
    <col min="8" max="8" width="23.5703125" customWidth="1"/>
    <col min="9" max="9" width="17.140625" customWidth="1"/>
    <col min="13" max="13" width="20" customWidth="1"/>
  </cols>
  <sheetData>
    <row r="1" spans="1:10" ht="15.75" x14ac:dyDescent="0.25">
      <c r="A1" s="2"/>
      <c r="B1" s="2"/>
      <c r="C1" s="2"/>
      <c r="D1" s="2"/>
      <c r="E1" s="2"/>
      <c r="F1" s="3"/>
      <c r="G1" s="4"/>
      <c r="H1" s="2"/>
      <c r="I1" s="2"/>
      <c r="J1" s="2"/>
    </row>
    <row r="2" spans="1:10" ht="15.75" x14ac:dyDescent="0.25">
      <c r="A2" s="2"/>
      <c r="B2" s="5"/>
      <c r="C2" s="336"/>
      <c r="D2" s="336"/>
      <c r="E2" s="336"/>
      <c r="F2" s="336"/>
      <c r="G2" s="336"/>
      <c r="H2" s="336"/>
      <c r="I2" s="336"/>
      <c r="J2" s="336"/>
    </row>
    <row r="3" spans="1:10" ht="15.75" x14ac:dyDescent="0.25">
      <c r="A3" s="2"/>
      <c r="B3" s="6"/>
      <c r="C3" s="337"/>
      <c r="D3" s="338"/>
      <c r="E3" s="341"/>
      <c r="F3" s="342"/>
      <c r="G3" s="343"/>
      <c r="H3" s="347"/>
      <c r="I3" s="348"/>
      <c r="J3" s="7"/>
    </row>
    <row r="4" spans="1:10" ht="15.75" x14ac:dyDescent="0.25">
      <c r="A4" s="2"/>
      <c r="B4" s="6"/>
      <c r="C4" s="339"/>
      <c r="D4" s="340"/>
      <c r="E4" s="344"/>
      <c r="F4" s="345"/>
      <c r="G4" s="346"/>
      <c r="H4" s="334"/>
      <c r="I4" s="335"/>
      <c r="J4" s="7"/>
    </row>
    <row r="5" spans="1:10" ht="16.5" x14ac:dyDescent="0.25">
      <c r="A5" s="2"/>
      <c r="B5" s="6"/>
      <c r="C5" s="331"/>
      <c r="D5" s="332"/>
      <c r="E5" s="332"/>
      <c r="F5" s="332"/>
      <c r="G5" s="333"/>
      <c r="H5" s="334"/>
      <c r="I5" s="335"/>
      <c r="J5" s="7"/>
    </row>
    <row r="6" spans="1:10" ht="16.5" x14ac:dyDescent="0.25">
      <c r="A6" s="2"/>
      <c r="B6" s="6"/>
      <c r="C6" s="351" t="s">
        <v>18</v>
      </c>
      <c r="D6" s="352"/>
      <c r="E6" s="352"/>
      <c r="F6" s="352"/>
      <c r="G6" s="352"/>
      <c r="H6" s="352"/>
      <c r="I6" s="353"/>
      <c r="J6" s="7"/>
    </row>
    <row r="7" spans="1:10" ht="15.75" x14ac:dyDescent="0.25">
      <c r="A7" s="2"/>
      <c r="B7" s="6"/>
      <c r="C7" s="8"/>
      <c r="D7" s="8"/>
      <c r="E7" s="8"/>
      <c r="F7" s="9"/>
      <c r="G7" s="9"/>
      <c r="H7" s="8"/>
      <c r="I7" s="8"/>
      <c r="J7" s="7"/>
    </row>
    <row r="8" spans="1:10" ht="16.5" x14ac:dyDescent="0.25">
      <c r="A8" s="10"/>
      <c r="B8" s="11"/>
      <c r="C8" s="12" t="s">
        <v>19</v>
      </c>
      <c r="D8" s="354" t="s">
        <v>20</v>
      </c>
      <c r="E8" s="355"/>
      <c r="F8" s="355"/>
      <c r="G8" s="355"/>
      <c r="H8" s="355"/>
      <c r="I8" s="356"/>
      <c r="J8" s="13"/>
    </row>
    <row r="9" spans="1:10" ht="16.5" x14ac:dyDescent="0.25">
      <c r="A9" s="2"/>
      <c r="B9" s="6"/>
      <c r="C9" s="14">
        <v>2</v>
      </c>
      <c r="D9" s="357" t="s">
        <v>63</v>
      </c>
      <c r="E9" s="358"/>
      <c r="F9" s="358"/>
      <c r="G9" s="358"/>
      <c r="H9" s="358"/>
      <c r="I9" s="359"/>
      <c r="J9" s="7"/>
    </row>
    <row r="10" spans="1:10" ht="16.5" x14ac:dyDescent="0.25">
      <c r="A10" s="10"/>
      <c r="B10" s="11"/>
      <c r="C10" s="12" t="s">
        <v>21</v>
      </c>
      <c r="D10" s="354" t="s">
        <v>22</v>
      </c>
      <c r="E10" s="355"/>
      <c r="F10" s="355"/>
      <c r="G10" s="355"/>
      <c r="H10" s="355"/>
      <c r="I10" s="356"/>
      <c r="J10" s="13"/>
    </row>
    <row r="11" spans="1:10" ht="16.5" x14ac:dyDescent="0.25">
      <c r="A11" s="2"/>
      <c r="B11" s="6"/>
      <c r="C11" s="14">
        <v>2.6</v>
      </c>
      <c r="D11" s="357" t="s">
        <v>50</v>
      </c>
      <c r="E11" s="358"/>
      <c r="F11" s="358"/>
      <c r="G11" s="358"/>
      <c r="H11" s="358"/>
      <c r="I11" s="359"/>
      <c r="J11" s="7"/>
    </row>
    <row r="12" spans="1:10" ht="16.5" x14ac:dyDescent="0.25">
      <c r="A12" s="10"/>
      <c r="B12" s="11"/>
      <c r="C12" s="15"/>
      <c r="D12" s="360" t="s">
        <v>23</v>
      </c>
      <c r="E12" s="361"/>
      <c r="F12" s="361"/>
      <c r="G12" s="361"/>
      <c r="H12" s="362"/>
      <c r="I12" s="366" t="s">
        <v>24</v>
      </c>
      <c r="J12" s="13"/>
    </row>
    <row r="13" spans="1:10" ht="16.5" x14ac:dyDescent="0.25">
      <c r="A13" s="2"/>
      <c r="B13" s="6"/>
      <c r="C13" s="16"/>
      <c r="D13" s="363"/>
      <c r="E13" s="364"/>
      <c r="F13" s="364"/>
      <c r="G13" s="364"/>
      <c r="H13" s="365"/>
      <c r="I13" s="367"/>
      <c r="J13" s="7"/>
    </row>
    <row r="14" spans="1:10" ht="59.25" customHeight="1" x14ac:dyDescent="0.25">
      <c r="A14" s="10"/>
      <c r="B14" s="11"/>
      <c r="C14" s="15"/>
      <c r="D14" s="368" t="s">
        <v>210</v>
      </c>
      <c r="E14" s="369"/>
      <c r="F14" s="369"/>
      <c r="G14" s="369"/>
      <c r="H14" s="370"/>
      <c r="I14" s="374" t="s">
        <v>1</v>
      </c>
      <c r="J14" s="13"/>
    </row>
    <row r="15" spans="1:10" ht="188.25" customHeight="1" x14ac:dyDescent="0.25">
      <c r="A15" s="2"/>
      <c r="B15" s="6"/>
      <c r="C15" s="16"/>
      <c r="D15" s="371"/>
      <c r="E15" s="372"/>
      <c r="F15" s="372"/>
      <c r="G15" s="372"/>
      <c r="H15" s="373"/>
      <c r="I15" s="375"/>
      <c r="J15" s="7"/>
    </row>
    <row r="16" spans="1:10" ht="15.75" x14ac:dyDescent="0.25">
      <c r="A16" s="2"/>
      <c r="B16" s="6"/>
      <c r="C16" s="376"/>
      <c r="D16" s="376"/>
      <c r="E16" s="376"/>
      <c r="F16" s="376"/>
      <c r="G16" s="376"/>
      <c r="H16" s="376"/>
      <c r="I16" s="376"/>
      <c r="J16" s="7"/>
    </row>
    <row r="17" spans="1:10" ht="15.75" x14ac:dyDescent="0.25">
      <c r="A17" s="2"/>
      <c r="B17" s="6"/>
      <c r="C17" s="377" t="s">
        <v>25</v>
      </c>
      <c r="D17" s="378"/>
      <c r="E17" s="378"/>
      <c r="F17" s="378"/>
      <c r="G17" s="378"/>
      <c r="H17" s="378"/>
      <c r="I17" s="379"/>
      <c r="J17" s="7"/>
    </row>
    <row r="18" spans="1:10" ht="15.75" x14ac:dyDescent="0.25">
      <c r="A18" s="2"/>
      <c r="B18" s="6"/>
      <c r="C18" s="380" t="s">
        <v>26</v>
      </c>
      <c r="D18" s="381"/>
      <c r="E18" s="381"/>
      <c r="F18" s="17" t="s">
        <v>24</v>
      </c>
      <c r="G18" s="17" t="s">
        <v>27</v>
      </c>
      <c r="H18" s="18" t="s">
        <v>28</v>
      </c>
      <c r="I18" s="19" t="s">
        <v>29</v>
      </c>
      <c r="J18" s="7"/>
    </row>
    <row r="19" spans="1:10" ht="30.75" customHeight="1" x14ac:dyDescent="0.25">
      <c r="A19" s="2"/>
      <c r="B19" s="6"/>
      <c r="C19" s="349" t="s">
        <v>112</v>
      </c>
      <c r="D19" s="350"/>
      <c r="E19" s="350"/>
      <c r="F19" s="20" t="s">
        <v>17</v>
      </c>
      <c r="G19" s="84">
        <v>35000</v>
      </c>
      <c r="H19" s="21">
        <v>2</v>
      </c>
      <c r="I19" s="22">
        <f>ROUND((+IF(C19="","",G19*H19)),2)</f>
        <v>70000</v>
      </c>
      <c r="J19" s="7"/>
    </row>
    <row r="20" spans="1:10" ht="27.75" customHeight="1" x14ac:dyDescent="0.25">
      <c r="A20" s="2"/>
      <c r="B20" s="6"/>
      <c r="C20" s="384" t="s">
        <v>113</v>
      </c>
      <c r="D20" s="385"/>
      <c r="E20" s="385"/>
      <c r="F20" s="23" t="s">
        <v>78</v>
      </c>
      <c r="G20" s="81">
        <v>45000</v>
      </c>
      <c r="H20" s="25">
        <v>2</v>
      </c>
      <c r="I20" s="26">
        <f t="shared" ref="I20:I25" si="0">+IF(C20="","",G20*H20)</f>
        <v>90000</v>
      </c>
      <c r="J20" s="7"/>
    </row>
    <row r="21" spans="1:10" ht="15.75" x14ac:dyDescent="0.25">
      <c r="A21" s="2"/>
      <c r="B21" s="6"/>
      <c r="C21" s="384" t="s">
        <v>114</v>
      </c>
      <c r="D21" s="385"/>
      <c r="E21" s="385"/>
      <c r="F21" s="23" t="s">
        <v>1</v>
      </c>
      <c r="G21" s="83">
        <v>60000</v>
      </c>
      <c r="H21" s="25">
        <v>4</v>
      </c>
      <c r="I21" s="26">
        <f t="shared" si="0"/>
        <v>240000</v>
      </c>
      <c r="J21" s="7"/>
    </row>
    <row r="22" spans="1:10" ht="15.75" x14ac:dyDescent="0.25">
      <c r="A22" s="2"/>
      <c r="B22" s="6"/>
      <c r="C22" s="384" t="s">
        <v>98</v>
      </c>
      <c r="D22" s="385"/>
      <c r="E22" s="385"/>
      <c r="F22" s="23" t="s">
        <v>1</v>
      </c>
      <c r="G22" s="24">
        <v>35000</v>
      </c>
      <c r="H22" s="25">
        <v>2</v>
      </c>
      <c r="I22" s="26">
        <f t="shared" si="0"/>
        <v>70000</v>
      </c>
      <c r="J22" s="7"/>
    </row>
    <row r="23" spans="1:10" ht="15.75" x14ac:dyDescent="0.25">
      <c r="A23" s="2"/>
      <c r="B23" s="6"/>
      <c r="C23" s="384"/>
      <c r="D23" s="385"/>
      <c r="E23" s="385"/>
      <c r="F23" s="23"/>
      <c r="G23" s="24"/>
      <c r="H23" s="25"/>
      <c r="I23" s="26" t="str">
        <f t="shared" si="0"/>
        <v/>
      </c>
      <c r="J23" s="7"/>
    </row>
    <row r="24" spans="1:10" ht="15.75" x14ac:dyDescent="0.25">
      <c r="A24" s="2"/>
      <c r="B24" s="6"/>
      <c r="C24" s="384"/>
      <c r="D24" s="385"/>
      <c r="E24" s="385"/>
      <c r="F24" s="23" t="s">
        <v>30</v>
      </c>
      <c r="G24" s="24" t="s">
        <v>30</v>
      </c>
      <c r="H24" s="25"/>
      <c r="I24" s="26" t="str">
        <f t="shared" si="0"/>
        <v/>
      </c>
      <c r="J24" s="7"/>
    </row>
    <row r="25" spans="1:10" ht="15.75" x14ac:dyDescent="0.25">
      <c r="A25" s="2"/>
      <c r="B25" s="6"/>
      <c r="C25" s="386"/>
      <c r="D25" s="387"/>
      <c r="E25" s="387"/>
      <c r="F25" s="27" t="s">
        <v>30</v>
      </c>
      <c r="G25" s="28" t="s">
        <v>30</v>
      </c>
      <c r="H25" s="29"/>
      <c r="I25" s="30" t="str">
        <f t="shared" si="0"/>
        <v/>
      </c>
      <c r="J25" s="7"/>
    </row>
    <row r="26" spans="1:10" ht="15.75" x14ac:dyDescent="0.25">
      <c r="A26" s="2"/>
      <c r="B26" s="6"/>
      <c r="C26" s="2"/>
      <c r="D26" s="2"/>
      <c r="E26" s="2"/>
      <c r="F26" s="388" t="s">
        <v>31</v>
      </c>
      <c r="G26" s="388"/>
      <c r="H26" s="389"/>
      <c r="I26" s="31">
        <f>+ROUND(SUM(I19:I25),2)</f>
        <v>470000</v>
      </c>
      <c r="J26" s="7"/>
    </row>
    <row r="27" spans="1:10" ht="15.75" x14ac:dyDescent="0.25">
      <c r="A27" s="2"/>
      <c r="B27" s="6"/>
      <c r="C27" s="2"/>
      <c r="D27" s="2"/>
      <c r="E27" s="2"/>
      <c r="F27" s="32"/>
      <c r="G27" s="32"/>
      <c r="H27" s="33"/>
      <c r="I27" s="34"/>
      <c r="J27" s="7"/>
    </row>
    <row r="28" spans="1:10" ht="15.75" x14ac:dyDescent="0.25">
      <c r="A28" s="2"/>
      <c r="B28" s="6"/>
      <c r="C28" s="377" t="s">
        <v>32</v>
      </c>
      <c r="D28" s="378"/>
      <c r="E28" s="378"/>
      <c r="F28" s="378"/>
      <c r="G28" s="378"/>
      <c r="H28" s="378"/>
      <c r="I28" s="379"/>
      <c r="J28" s="7"/>
    </row>
    <row r="29" spans="1:10" ht="15.75" x14ac:dyDescent="0.25">
      <c r="A29" s="2"/>
      <c r="B29" s="6"/>
      <c r="C29" s="390" t="s">
        <v>26</v>
      </c>
      <c r="D29" s="390"/>
      <c r="E29" s="390"/>
      <c r="F29" s="17" t="s">
        <v>24</v>
      </c>
      <c r="G29" s="17" t="s">
        <v>27</v>
      </c>
      <c r="H29" s="17" t="s">
        <v>28</v>
      </c>
      <c r="I29" s="17" t="s">
        <v>29</v>
      </c>
      <c r="J29" s="7"/>
    </row>
    <row r="30" spans="1:10" ht="15.75" x14ac:dyDescent="0.25">
      <c r="A30" s="2"/>
      <c r="B30" s="6"/>
      <c r="C30" s="391" t="s">
        <v>106</v>
      </c>
      <c r="D30" s="392"/>
      <c r="E30" s="392"/>
      <c r="F30" s="35" t="s">
        <v>1</v>
      </c>
      <c r="G30" s="36">
        <v>60000</v>
      </c>
      <c r="H30" s="316">
        <v>0.6</v>
      </c>
      <c r="I30" s="22">
        <f>+IF(C30="","",G30*H30)</f>
        <v>36000</v>
      </c>
      <c r="J30" s="7"/>
    </row>
    <row r="31" spans="1:10" ht="15.75" x14ac:dyDescent="0.25">
      <c r="A31" s="2"/>
      <c r="B31" s="6"/>
      <c r="C31" s="393" t="s">
        <v>115</v>
      </c>
      <c r="D31" s="394"/>
      <c r="E31" s="395"/>
      <c r="F31" s="35" t="s">
        <v>1</v>
      </c>
      <c r="G31" s="117">
        <v>30000</v>
      </c>
      <c r="H31" s="37">
        <v>0.3</v>
      </c>
      <c r="I31" s="22">
        <f t="shared" ref="I31:I33" si="1">+IF(C31="","",G31*H31)</f>
        <v>9000</v>
      </c>
      <c r="J31" s="7"/>
    </row>
    <row r="32" spans="1:10" ht="15.75" x14ac:dyDescent="0.25">
      <c r="A32" s="2"/>
      <c r="B32" s="6"/>
      <c r="C32" s="86"/>
      <c r="D32" s="87"/>
      <c r="E32" s="88"/>
      <c r="F32" s="35"/>
      <c r="G32" s="117"/>
      <c r="H32" s="37"/>
      <c r="I32" s="22" t="str">
        <f t="shared" si="1"/>
        <v/>
      </c>
      <c r="J32" s="7"/>
    </row>
    <row r="33" spans="1:10" ht="15.75" x14ac:dyDescent="0.25">
      <c r="A33" s="2"/>
      <c r="B33" s="6"/>
      <c r="C33" s="382"/>
      <c r="D33" s="383"/>
      <c r="E33" s="383"/>
      <c r="F33" s="38"/>
      <c r="G33" s="122"/>
      <c r="H33" s="40"/>
      <c r="I33" s="22" t="str">
        <f t="shared" si="1"/>
        <v/>
      </c>
      <c r="J33" s="7"/>
    </row>
    <row r="34" spans="1:10" ht="15.75" x14ac:dyDescent="0.25">
      <c r="A34" s="2"/>
      <c r="B34" s="6"/>
      <c r="C34" s="2"/>
      <c r="D34" s="2"/>
      <c r="E34" s="2"/>
      <c r="F34" s="388" t="s">
        <v>35</v>
      </c>
      <c r="G34" s="388"/>
      <c r="H34" s="389"/>
      <c r="I34" s="42">
        <f>ROUND(+SUM(I30:I33),2)</f>
        <v>45000</v>
      </c>
      <c r="J34" s="7"/>
    </row>
    <row r="35" spans="1:10" ht="15.75" x14ac:dyDescent="0.25">
      <c r="A35" s="2"/>
      <c r="B35" s="6"/>
      <c r="C35" s="336"/>
      <c r="D35" s="336"/>
      <c r="E35" s="336"/>
      <c r="F35" s="336"/>
      <c r="G35" s="336"/>
      <c r="H35" s="336"/>
      <c r="I35" s="336"/>
      <c r="J35" s="7"/>
    </row>
    <row r="36" spans="1:10" ht="15.75" x14ac:dyDescent="0.25">
      <c r="A36" s="2"/>
      <c r="B36" s="6"/>
      <c r="C36" s="399" t="s">
        <v>36</v>
      </c>
      <c r="D36" s="400"/>
      <c r="E36" s="400"/>
      <c r="F36" s="400"/>
      <c r="G36" s="400"/>
      <c r="H36" s="400"/>
      <c r="I36" s="401"/>
      <c r="J36" s="7"/>
    </row>
    <row r="37" spans="1:10" ht="15.75" x14ac:dyDescent="0.25">
      <c r="A37" s="43"/>
      <c r="B37" s="44"/>
      <c r="C37" s="402" t="s">
        <v>26</v>
      </c>
      <c r="D37" s="403"/>
      <c r="E37" s="403"/>
      <c r="F37" s="17" t="s">
        <v>24</v>
      </c>
      <c r="G37" s="17" t="s">
        <v>27</v>
      </c>
      <c r="H37" s="45" t="s">
        <v>28</v>
      </c>
      <c r="I37" s="46" t="s">
        <v>29</v>
      </c>
      <c r="J37" s="47"/>
    </row>
    <row r="38" spans="1:10" ht="15.75" x14ac:dyDescent="0.25">
      <c r="A38" s="2"/>
      <c r="B38" s="6"/>
      <c r="C38" s="404" t="s">
        <v>203</v>
      </c>
      <c r="D38" s="405"/>
      <c r="E38" s="405"/>
      <c r="F38" s="48" t="s">
        <v>57</v>
      </c>
      <c r="G38" s="49">
        <v>35000</v>
      </c>
      <c r="H38" s="50">
        <v>0.5</v>
      </c>
      <c r="I38" s="51">
        <f>(+IF(C38="","",(G38*H38)))</f>
        <v>17500</v>
      </c>
      <c r="J38" s="7"/>
    </row>
    <row r="39" spans="1:10" ht="15.75" x14ac:dyDescent="0.25">
      <c r="A39" s="2"/>
      <c r="B39" s="6"/>
      <c r="C39" s="404" t="s">
        <v>202</v>
      </c>
      <c r="D39" s="405"/>
      <c r="E39" s="405"/>
      <c r="F39" s="48" t="s">
        <v>57</v>
      </c>
      <c r="G39" s="49">
        <v>25000</v>
      </c>
      <c r="H39" s="50">
        <v>0.5</v>
      </c>
      <c r="I39" s="51">
        <f>(+IF(C39="","",(G39*H39)))</f>
        <v>12500</v>
      </c>
      <c r="J39" s="7"/>
    </row>
    <row r="40" spans="1:10" ht="15.75" x14ac:dyDescent="0.25">
      <c r="A40" s="2"/>
      <c r="B40" s="6"/>
      <c r="C40" s="404"/>
      <c r="D40" s="405"/>
      <c r="E40" s="405"/>
      <c r="F40" s="48"/>
      <c r="G40" s="49"/>
      <c r="H40" s="50"/>
      <c r="I40" s="51" t="str">
        <f>(+IF(C40="","",(G40*H40)))</f>
        <v/>
      </c>
      <c r="J40" s="7"/>
    </row>
    <row r="41" spans="1:10" ht="15.75" x14ac:dyDescent="0.25">
      <c r="A41" s="2"/>
      <c r="B41" s="6"/>
      <c r="C41" s="406"/>
      <c r="D41" s="407"/>
      <c r="E41" s="407"/>
      <c r="F41" s="52"/>
      <c r="G41" s="53"/>
      <c r="H41" s="54"/>
      <c r="I41" s="55"/>
      <c r="J41" s="7"/>
    </row>
    <row r="42" spans="1:10" ht="15.75" x14ac:dyDescent="0.25">
      <c r="A42" s="2"/>
      <c r="B42" s="6"/>
      <c r="C42" s="2"/>
      <c r="D42" s="2"/>
      <c r="E42" s="2"/>
      <c r="F42" s="408" t="s">
        <v>38</v>
      </c>
      <c r="G42" s="408"/>
      <c r="H42" s="409"/>
      <c r="I42" s="31">
        <f>+ROUND(SUM(I38:I41),2)</f>
        <v>30000</v>
      </c>
      <c r="J42" s="7"/>
    </row>
    <row r="43" spans="1:10" ht="15.75" x14ac:dyDescent="0.25">
      <c r="A43" s="2"/>
      <c r="B43" s="6"/>
      <c r="C43" s="2"/>
      <c r="D43" s="2"/>
      <c r="E43" s="2"/>
      <c r="F43" s="3"/>
      <c r="G43" s="56"/>
      <c r="H43" s="2"/>
      <c r="I43" s="2"/>
      <c r="J43" s="7"/>
    </row>
    <row r="44" spans="1:10" ht="15.75" x14ac:dyDescent="0.25">
      <c r="A44" s="2"/>
      <c r="B44" s="6"/>
      <c r="C44" s="396" t="s">
        <v>39</v>
      </c>
      <c r="D44" s="397"/>
      <c r="E44" s="397"/>
      <c r="F44" s="397"/>
      <c r="G44" s="397"/>
      <c r="H44" s="398"/>
      <c r="I44" s="57">
        <f>ROUND((SUM(+I26+I34+I42)),2)</f>
        <v>545000</v>
      </c>
      <c r="J44" s="7"/>
    </row>
    <row r="45" spans="1:10" ht="15.75" x14ac:dyDescent="0.25">
      <c r="A45" s="2"/>
      <c r="B45" s="6"/>
      <c r="C45" s="2"/>
      <c r="D45" s="2"/>
      <c r="E45" s="2"/>
      <c r="F45" s="3"/>
      <c r="G45" s="56"/>
      <c r="H45" s="2"/>
      <c r="I45" s="2"/>
      <c r="J45" s="7"/>
    </row>
    <row r="46" spans="1:10" ht="15.75" x14ac:dyDescent="0.25">
      <c r="A46" s="58"/>
      <c r="B46" s="59"/>
      <c r="C46" s="410" t="s">
        <v>40</v>
      </c>
      <c r="D46" s="411"/>
      <c r="E46" s="412"/>
      <c r="F46" s="60"/>
      <c r="G46" s="61"/>
      <c r="H46" s="62">
        <v>0</v>
      </c>
      <c r="I46" s="63">
        <f>+I44*H46</f>
        <v>0</v>
      </c>
      <c r="J46" s="64"/>
    </row>
    <row r="47" spans="1:10" ht="15.75" x14ac:dyDescent="0.25">
      <c r="A47" s="2"/>
      <c r="B47" s="6"/>
      <c r="C47" s="396" t="s">
        <v>41</v>
      </c>
      <c r="D47" s="397"/>
      <c r="E47" s="397"/>
      <c r="F47" s="397"/>
      <c r="G47" s="397"/>
      <c r="H47" s="398"/>
      <c r="I47" s="57">
        <f>ROUND(I46+I44,2)</f>
        <v>545000</v>
      </c>
      <c r="J47" s="7"/>
    </row>
    <row r="48" spans="1:10" ht="15.75" x14ac:dyDescent="0.25">
      <c r="A48" s="2"/>
      <c r="B48" s="6"/>
      <c r="C48" s="2"/>
      <c r="D48" s="2"/>
      <c r="E48" s="2"/>
      <c r="F48" s="3"/>
      <c r="G48" s="56"/>
      <c r="H48" s="2"/>
      <c r="I48" s="2"/>
      <c r="J48" s="7"/>
    </row>
    <row r="49" spans="1:10" ht="15.75" x14ac:dyDescent="0.25">
      <c r="A49" s="58"/>
      <c r="B49" s="59"/>
      <c r="C49" s="419" t="s">
        <v>42</v>
      </c>
      <c r="D49" s="420"/>
      <c r="E49" s="421"/>
      <c r="F49" s="65"/>
      <c r="G49" s="66"/>
      <c r="H49" s="67">
        <v>0</v>
      </c>
      <c r="I49" s="68">
        <f>+I47*H49</f>
        <v>0</v>
      </c>
      <c r="J49" s="64"/>
    </row>
    <row r="50" spans="1:10" ht="15.75" x14ac:dyDescent="0.25">
      <c r="A50" s="58"/>
      <c r="B50" s="59"/>
      <c r="C50" s="422" t="s">
        <v>43</v>
      </c>
      <c r="D50" s="423"/>
      <c r="E50" s="424"/>
      <c r="F50" s="65"/>
      <c r="G50" s="66"/>
      <c r="H50" s="69">
        <v>0</v>
      </c>
      <c r="I50" s="70">
        <f>+I47*H50</f>
        <v>0</v>
      </c>
      <c r="J50" s="64"/>
    </row>
    <row r="51" spans="1:10" ht="15.75" x14ac:dyDescent="0.25">
      <c r="A51" s="58"/>
      <c r="B51" s="59"/>
      <c r="C51" s="422" t="s">
        <v>44</v>
      </c>
      <c r="D51" s="423"/>
      <c r="E51" s="424"/>
      <c r="F51" s="71"/>
      <c r="G51" s="72"/>
      <c r="H51" s="69">
        <v>0</v>
      </c>
      <c r="I51" s="70">
        <f>+I47*H51</f>
        <v>0</v>
      </c>
      <c r="J51" s="64"/>
    </row>
    <row r="52" spans="1:10" ht="15.75" x14ac:dyDescent="0.25">
      <c r="A52" s="2"/>
      <c r="B52" s="6"/>
      <c r="C52" s="425" t="s">
        <v>45</v>
      </c>
      <c r="D52" s="426"/>
      <c r="E52" s="426"/>
      <c r="F52" s="426"/>
      <c r="G52" s="426"/>
      <c r="H52" s="427"/>
      <c r="I52" s="73">
        <f>ROUND(SUM(I49:I51),2)</f>
        <v>0</v>
      </c>
      <c r="J52" s="7"/>
    </row>
    <row r="53" spans="1:10" ht="15.75" x14ac:dyDescent="0.25">
      <c r="A53" s="2"/>
      <c r="B53" s="6"/>
      <c r="C53" s="428"/>
      <c r="D53" s="428"/>
      <c r="E53" s="428"/>
      <c r="F53" s="428"/>
      <c r="G53" s="428"/>
      <c r="H53" s="428"/>
      <c r="I53" s="428"/>
      <c r="J53" s="7"/>
    </row>
    <row r="54" spans="1:10" ht="15.75" x14ac:dyDescent="0.25">
      <c r="A54" s="2"/>
      <c r="B54" s="6"/>
      <c r="C54" s="429" t="s">
        <v>46</v>
      </c>
      <c r="D54" s="430"/>
      <c r="E54" s="430"/>
      <c r="F54" s="430"/>
      <c r="G54" s="430"/>
      <c r="H54" s="431"/>
      <c r="I54" s="74">
        <f>SUM(I47+I52)</f>
        <v>545000</v>
      </c>
      <c r="J54" s="7"/>
    </row>
    <row r="55" spans="1:10" ht="15.75" x14ac:dyDescent="0.25">
      <c r="A55" s="2"/>
      <c r="B55" s="6"/>
      <c r="C55" s="428"/>
      <c r="D55" s="428"/>
      <c r="E55" s="428"/>
      <c r="F55" s="428"/>
      <c r="G55" s="428"/>
      <c r="H55" s="428"/>
      <c r="I55" s="428"/>
      <c r="J55" s="7"/>
    </row>
    <row r="56" spans="1:10" ht="15.75" x14ac:dyDescent="0.25">
      <c r="A56" s="2"/>
      <c r="B56" s="6"/>
      <c r="C56" s="432" t="s">
        <v>47</v>
      </c>
      <c r="D56" s="433"/>
      <c r="E56" s="434"/>
      <c r="F56" s="435"/>
      <c r="G56" s="436"/>
      <c r="H56" s="436"/>
      <c r="I56" s="437"/>
      <c r="J56" s="7"/>
    </row>
    <row r="57" spans="1:10" ht="15.75" x14ac:dyDescent="0.25">
      <c r="A57" s="2"/>
      <c r="B57" s="6"/>
      <c r="C57" s="413"/>
      <c r="D57" s="414"/>
      <c r="E57" s="415"/>
      <c r="F57" s="416"/>
      <c r="G57" s="417"/>
      <c r="H57" s="417"/>
      <c r="I57" s="418"/>
      <c r="J57" s="7"/>
    </row>
    <row r="58" spans="1:10" ht="15.75" x14ac:dyDescent="0.25">
      <c r="A58" s="2"/>
      <c r="B58" s="6"/>
      <c r="C58" s="413"/>
      <c r="D58" s="414"/>
      <c r="E58" s="415"/>
      <c r="F58" s="416" t="str">
        <f>REALIZO</f>
        <v xml:space="preserve"> </v>
      </c>
      <c r="G58" s="417"/>
      <c r="H58" s="417"/>
      <c r="I58" s="418"/>
      <c r="J58" s="7"/>
    </row>
    <row r="59" spans="1:10" ht="15.75" x14ac:dyDescent="0.25">
      <c r="A59" s="2"/>
      <c r="B59" s="6"/>
      <c r="C59" s="413"/>
      <c r="D59" s="414"/>
      <c r="E59" s="415"/>
      <c r="F59" s="416" t="s">
        <v>48</v>
      </c>
      <c r="G59" s="438"/>
      <c r="H59" s="438"/>
      <c r="I59" s="439"/>
      <c r="J59" s="7"/>
    </row>
    <row r="60" spans="1:10" ht="15.75" x14ac:dyDescent="0.25">
      <c r="A60" s="2"/>
      <c r="B60" s="6"/>
      <c r="C60" s="413"/>
      <c r="D60" s="414"/>
      <c r="E60" s="415"/>
      <c r="F60" s="416" t="s">
        <v>6</v>
      </c>
      <c r="G60" s="438"/>
      <c r="H60" s="438"/>
      <c r="I60" s="439"/>
      <c r="J60" s="7"/>
    </row>
    <row r="61" spans="1:10" ht="15.75" x14ac:dyDescent="0.25">
      <c r="A61" s="2"/>
      <c r="B61" s="6"/>
      <c r="C61" s="413"/>
      <c r="D61" s="414"/>
      <c r="E61" s="415"/>
      <c r="F61" s="416" t="str">
        <f>APROBO</f>
        <v xml:space="preserve"> </v>
      </c>
      <c r="G61" s="438"/>
      <c r="H61" s="438"/>
      <c r="I61" s="439"/>
      <c r="J61" s="7"/>
    </row>
    <row r="62" spans="1:10" ht="15.75" x14ac:dyDescent="0.25">
      <c r="A62" s="2"/>
      <c r="B62" s="6"/>
      <c r="C62" s="440"/>
      <c r="D62" s="441"/>
      <c r="E62" s="442"/>
      <c r="F62" s="443" t="s">
        <v>49</v>
      </c>
      <c r="G62" s="444"/>
      <c r="H62" s="444"/>
      <c r="I62" s="445"/>
      <c r="J62" s="7"/>
    </row>
    <row r="63" spans="1:10" ht="15.75" x14ac:dyDescent="0.25">
      <c r="A63" s="2"/>
      <c r="B63" s="75"/>
      <c r="C63" s="76"/>
      <c r="D63" s="76"/>
      <c r="E63" s="76"/>
      <c r="F63" s="77"/>
      <c r="G63" s="78"/>
      <c r="H63" s="76"/>
      <c r="I63" s="76"/>
      <c r="J63" s="79"/>
    </row>
    <row r="64" spans="1:10" ht="15.75" x14ac:dyDescent="0.25">
      <c r="A64" s="2"/>
      <c r="B64" s="2"/>
      <c r="C64" s="2"/>
      <c r="D64" s="2"/>
      <c r="E64" s="2"/>
      <c r="F64" s="3"/>
      <c r="G64" s="4"/>
      <c r="H64" s="2"/>
      <c r="I64" s="2"/>
      <c r="J64" s="2"/>
    </row>
  </sheetData>
  <mergeCells count="67">
    <mergeCell ref="C61:E61"/>
    <mergeCell ref="F61:I61"/>
    <mergeCell ref="C62:E62"/>
    <mergeCell ref="F62:I62"/>
    <mergeCell ref="C58:E58"/>
    <mergeCell ref="F58:I58"/>
    <mergeCell ref="C59:E59"/>
    <mergeCell ref="F59:I59"/>
    <mergeCell ref="C60:E60"/>
    <mergeCell ref="F60:I60"/>
    <mergeCell ref="C57:E57"/>
    <mergeCell ref="F57:I57"/>
    <mergeCell ref="C49:E49"/>
    <mergeCell ref="C50:E50"/>
    <mergeCell ref="C51:E51"/>
    <mergeCell ref="C52:H52"/>
    <mergeCell ref="C53:E53"/>
    <mergeCell ref="F53:I53"/>
    <mergeCell ref="C54:H54"/>
    <mergeCell ref="C55:E55"/>
    <mergeCell ref="F55:I55"/>
    <mergeCell ref="C56:E56"/>
    <mergeCell ref="F56:I56"/>
    <mergeCell ref="C47:H47"/>
    <mergeCell ref="F34:H34"/>
    <mergeCell ref="C35:I35"/>
    <mergeCell ref="C36:I36"/>
    <mergeCell ref="C37:E37"/>
    <mergeCell ref="C38:E38"/>
    <mergeCell ref="C39:E39"/>
    <mergeCell ref="C40:E40"/>
    <mergeCell ref="C41:E41"/>
    <mergeCell ref="F42:H42"/>
    <mergeCell ref="C44:H44"/>
    <mergeCell ref="C46:E46"/>
    <mergeCell ref="F26:H26"/>
    <mergeCell ref="C28:I28"/>
    <mergeCell ref="C29:E29"/>
    <mergeCell ref="C30:E30"/>
    <mergeCell ref="C31:E31"/>
    <mergeCell ref="C33:E33"/>
    <mergeCell ref="C20:E20"/>
    <mergeCell ref="C21:E21"/>
    <mergeCell ref="C22:E22"/>
    <mergeCell ref="C23:E23"/>
    <mergeCell ref="C24:E24"/>
    <mergeCell ref="C25:E25"/>
    <mergeCell ref="C19:E19"/>
    <mergeCell ref="C6:I6"/>
    <mergeCell ref="D8:I8"/>
    <mergeCell ref="D9:I9"/>
    <mergeCell ref="D10:I10"/>
    <mergeCell ref="D11:I11"/>
    <mergeCell ref="D12:H13"/>
    <mergeCell ref="I12:I13"/>
    <mergeCell ref="D14:H15"/>
    <mergeCell ref="I14:I15"/>
    <mergeCell ref="C16:I16"/>
    <mergeCell ref="C17:I17"/>
    <mergeCell ref="C18:E18"/>
    <mergeCell ref="C5:G5"/>
    <mergeCell ref="H5:I5"/>
    <mergeCell ref="C2:J2"/>
    <mergeCell ref="C3:D4"/>
    <mergeCell ref="E3:G4"/>
    <mergeCell ref="H3:I3"/>
    <mergeCell ref="H4:I4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DE9620-CE06-45A7-83C9-636497A3C5DD}">
  <dimension ref="A1:J64"/>
  <sheetViews>
    <sheetView topLeftCell="A19" workbookViewId="0">
      <selection activeCell="K37" sqref="K37"/>
    </sheetView>
  </sheetViews>
  <sheetFormatPr baseColWidth="10" defaultRowHeight="15" x14ac:dyDescent="0.25"/>
  <cols>
    <col min="3" max="3" width="20.85546875" customWidth="1"/>
    <col min="7" max="7" width="15.7109375" customWidth="1"/>
    <col min="8" max="8" width="17.7109375" customWidth="1"/>
    <col min="9" max="9" width="17.140625" customWidth="1"/>
    <col min="13" max="13" width="20" customWidth="1"/>
  </cols>
  <sheetData>
    <row r="1" spans="1:10" ht="15.75" x14ac:dyDescent="0.25">
      <c r="A1" s="2"/>
      <c r="B1" s="2"/>
      <c r="C1" s="2"/>
      <c r="D1" s="2"/>
      <c r="E1" s="2"/>
      <c r="F1" s="3"/>
      <c r="G1" s="4"/>
      <c r="H1" s="2"/>
      <c r="I1" s="2"/>
      <c r="J1" s="2"/>
    </row>
    <row r="2" spans="1:10" ht="15.75" x14ac:dyDescent="0.25">
      <c r="A2" s="2"/>
      <c r="B2" s="5"/>
      <c r="C2" s="336"/>
      <c r="D2" s="336"/>
      <c r="E2" s="336"/>
      <c r="F2" s="336"/>
      <c r="G2" s="336"/>
      <c r="H2" s="336"/>
      <c r="I2" s="336"/>
      <c r="J2" s="336"/>
    </row>
    <row r="3" spans="1:10" ht="15.75" x14ac:dyDescent="0.25">
      <c r="A3" s="2"/>
      <c r="B3" s="6"/>
      <c r="C3" s="337"/>
      <c r="D3" s="338"/>
      <c r="E3" s="341"/>
      <c r="F3" s="342"/>
      <c r="G3" s="343"/>
      <c r="H3" s="347"/>
      <c r="I3" s="348"/>
      <c r="J3" s="7"/>
    </row>
    <row r="4" spans="1:10" ht="15.75" x14ac:dyDescent="0.25">
      <c r="A4" s="2"/>
      <c r="B4" s="6"/>
      <c r="C4" s="339"/>
      <c r="D4" s="340"/>
      <c r="E4" s="344"/>
      <c r="F4" s="345"/>
      <c r="G4" s="346"/>
      <c r="H4" s="334"/>
      <c r="I4" s="335"/>
      <c r="J4" s="7"/>
    </row>
    <row r="5" spans="1:10" ht="16.5" x14ac:dyDescent="0.25">
      <c r="A5" s="2"/>
      <c r="B5" s="6"/>
      <c r="C5" s="331"/>
      <c r="D5" s="332"/>
      <c r="E5" s="332"/>
      <c r="F5" s="332"/>
      <c r="G5" s="333"/>
      <c r="H5" s="334"/>
      <c r="I5" s="335"/>
      <c r="J5" s="7"/>
    </row>
    <row r="6" spans="1:10" ht="16.5" x14ac:dyDescent="0.25">
      <c r="A6" s="2"/>
      <c r="B6" s="6"/>
      <c r="C6" s="351" t="s">
        <v>18</v>
      </c>
      <c r="D6" s="352"/>
      <c r="E6" s="352"/>
      <c r="F6" s="352"/>
      <c r="G6" s="352"/>
      <c r="H6" s="352"/>
      <c r="I6" s="353"/>
      <c r="J6" s="7"/>
    </row>
    <row r="7" spans="1:10" ht="15.75" x14ac:dyDescent="0.25">
      <c r="A7" s="2"/>
      <c r="B7" s="6"/>
      <c r="C7" s="8"/>
      <c r="D7" s="8"/>
      <c r="E7" s="8"/>
      <c r="F7" s="9"/>
      <c r="G7" s="9"/>
      <c r="H7" s="8"/>
      <c r="I7" s="8"/>
      <c r="J7" s="7"/>
    </row>
    <row r="8" spans="1:10" ht="16.5" x14ac:dyDescent="0.25">
      <c r="A8" s="10"/>
      <c r="B8" s="11"/>
      <c r="C8" s="12" t="s">
        <v>19</v>
      </c>
      <c r="D8" s="354" t="s">
        <v>20</v>
      </c>
      <c r="E8" s="355"/>
      <c r="F8" s="355"/>
      <c r="G8" s="355"/>
      <c r="H8" s="355"/>
      <c r="I8" s="356"/>
      <c r="J8" s="13"/>
    </row>
    <row r="9" spans="1:10" ht="16.5" x14ac:dyDescent="0.25">
      <c r="A9" s="2"/>
      <c r="B9" s="6"/>
      <c r="C9" s="14">
        <v>2</v>
      </c>
      <c r="D9" s="357" t="s">
        <v>63</v>
      </c>
      <c r="E9" s="358"/>
      <c r="F9" s="358"/>
      <c r="G9" s="358"/>
      <c r="H9" s="358"/>
      <c r="I9" s="359"/>
      <c r="J9" s="7"/>
    </row>
    <row r="10" spans="1:10" ht="16.5" x14ac:dyDescent="0.25">
      <c r="A10" s="10"/>
      <c r="B10" s="11"/>
      <c r="C10" s="12" t="s">
        <v>21</v>
      </c>
      <c r="D10" s="354" t="s">
        <v>22</v>
      </c>
      <c r="E10" s="355"/>
      <c r="F10" s="355"/>
      <c r="G10" s="355"/>
      <c r="H10" s="355"/>
      <c r="I10" s="356"/>
      <c r="J10" s="13"/>
    </row>
    <row r="11" spans="1:10" ht="16.5" x14ac:dyDescent="0.25">
      <c r="A11" s="2"/>
      <c r="B11" s="6"/>
      <c r="C11" s="14">
        <v>2.7</v>
      </c>
      <c r="D11" s="357" t="s">
        <v>50</v>
      </c>
      <c r="E11" s="358"/>
      <c r="F11" s="358"/>
      <c r="G11" s="358"/>
      <c r="H11" s="358"/>
      <c r="I11" s="359"/>
      <c r="J11" s="7"/>
    </row>
    <row r="12" spans="1:10" ht="16.5" x14ac:dyDescent="0.25">
      <c r="A12" s="10"/>
      <c r="B12" s="11"/>
      <c r="C12" s="15"/>
      <c r="D12" s="360" t="s">
        <v>23</v>
      </c>
      <c r="E12" s="361"/>
      <c r="F12" s="361"/>
      <c r="G12" s="361"/>
      <c r="H12" s="362"/>
      <c r="I12" s="366" t="s">
        <v>24</v>
      </c>
      <c r="J12" s="13"/>
    </row>
    <row r="13" spans="1:10" ht="16.5" x14ac:dyDescent="0.25">
      <c r="A13" s="2"/>
      <c r="B13" s="6"/>
      <c r="C13" s="16"/>
      <c r="D13" s="363"/>
      <c r="E13" s="364"/>
      <c r="F13" s="364"/>
      <c r="G13" s="364"/>
      <c r="H13" s="365"/>
      <c r="I13" s="367"/>
      <c r="J13" s="7"/>
    </row>
    <row r="14" spans="1:10" ht="59.25" customHeight="1" x14ac:dyDescent="0.25">
      <c r="A14" s="10"/>
      <c r="B14" s="11"/>
      <c r="C14" s="15"/>
      <c r="D14" s="368" t="s">
        <v>214</v>
      </c>
      <c r="E14" s="369"/>
      <c r="F14" s="369"/>
      <c r="G14" s="369"/>
      <c r="H14" s="370"/>
      <c r="I14" s="374" t="s">
        <v>1</v>
      </c>
      <c r="J14" s="13"/>
    </row>
    <row r="15" spans="1:10" ht="201.75" customHeight="1" x14ac:dyDescent="0.25">
      <c r="A15" s="2"/>
      <c r="B15" s="6"/>
      <c r="C15" s="16"/>
      <c r="D15" s="371"/>
      <c r="E15" s="372"/>
      <c r="F15" s="372"/>
      <c r="G15" s="372"/>
      <c r="H15" s="373"/>
      <c r="I15" s="375"/>
      <c r="J15" s="7"/>
    </row>
    <row r="16" spans="1:10" ht="15.75" x14ac:dyDescent="0.25">
      <c r="A16" s="2"/>
      <c r="B16" s="6"/>
      <c r="C16" s="376"/>
      <c r="D16" s="376"/>
      <c r="E16" s="376"/>
      <c r="F16" s="376"/>
      <c r="G16" s="376"/>
      <c r="H16" s="376"/>
      <c r="I16" s="376"/>
      <c r="J16" s="7"/>
    </row>
    <row r="17" spans="1:10" ht="15.75" x14ac:dyDescent="0.25">
      <c r="A17" s="2"/>
      <c r="B17" s="6"/>
      <c r="C17" s="377" t="s">
        <v>25</v>
      </c>
      <c r="D17" s="378"/>
      <c r="E17" s="378"/>
      <c r="F17" s="378"/>
      <c r="G17" s="378"/>
      <c r="H17" s="378"/>
      <c r="I17" s="379"/>
      <c r="J17" s="7"/>
    </row>
    <row r="18" spans="1:10" ht="15.75" x14ac:dyDescent="0.25">
      <c r="A18" s="2"/>
      <c r="B18" s="6"/>
      <c r="C18" s="380" t="s">
        <v>26</v>
      </c>
      <c r="D18" s="381"/>
      <c r="E18" s="381"/>
      <c r="F18" s="17" t="s">
        <v>24</v>
      </c>
      <c r="G18" s="17" t="s">
        <v>27</v>
      </c>
      <c r="H18" s="18" t="s">
        <v>28</v>
      </c>
      <c r="I18" s="19" t="s">
        <v>29</v>
      </c>
      <c r="J18" s="7"/>
    </row>
    <row r="19" spans="1:10" ht="30.75" customHeight="1" x14ac:dyDescent="0.25">
      <c r="A19" s="2"/>
      <c r="B19" s="6"/>
      <c r="C19" s="349" t="s">
        <v>112</v>
      </c>
      <c r="D19" s="350"/>
      <c r="E19" s="350"/>
      <c r="F19" s="20" t="s">
        <v>17</v>
      </c>
      <c r="G19" s="84">
        <v>35000</v>
      </c>
      <c r="H19" s="21">
        <v>3</v>
      </c>
      <c r="I19" s="22">
        <f>ROUND((+IF(C19="","",G19*H19)),2)</f>
        <v>105000</v>
      </c>
      <c r="J19" s="7"/>
    </row>
    <row r="20" spans="1:10" ht="27.75" customHeight="1" x14ac:dyDescent="0.25">
      <c r="A20" s="2"/>
      <c r="B20" s="6"/>
      <c r="C20" s="384" t="s">
        <v>113</v>
      </c>
      <c r="D20" s="385"/>
      <c r="E20" s="385"/>
      <c r="F20" s="23" t="s">
        <v>78</v>
      </c>
      <c r="G20" s="81">
        <v>45000</v>
      </c>
      <c r="H20" s="25">
        <v>3</v>
      </c>
      <c r="I20" s="26">
        <f t="shared" ref="I20:I25" si="0">+IF(C20="","",G20*H20)</f>
        <v>135000</v>
      </c>
      <c r="J20" s="7"/>
    </row>
    <row r="21" spans="1:10" ht="15.75" x14ac:dyDescent="0.25">
      <c r="A21" s="2"/>
      <c r="B21" s="6"/>
      <c r="C21" s="384" t="s">
        <v>114</v>
      </c>
      <c r="D21" s="385"/>
      <c r="E21" s="385"/>
      <c r="F21" s="23" t="s">
        <v>1</v>
      </c>
      <c r="G21" s="83">
        <v>60000</v>
      </c>
      <c r="H21" s="25">
        <v>3</v>
      </c>
      <c r="I21" s="26">
        <f t="shared" si="0"/>
        <v>180000</v>
      </c>
      <c r="J21" s="7"/>
    </row>
    <row r="22" spans="1:10" ht="15.75" x14ac:dyDescent="0.25">
      <c r="A22" s="2"/>
      <c r="B22" s="6"/>
      <c r="C22" s="384" t="s">
        <v>98</v>
      </c>
      <c r="D22" s="385"/>
      <c r="E22" s="385"/>
      <c r="F22" s="23" t="s">
        <v>1</v>
      </c>
      <c r="G22" s="24">
        <v>35000</v>
      </c>
      <c r="H22" s="25">
        <v>3</v>
      </c>
      <c r="I22" s="26">
        <f t="shared" si="0"/>
        <v>105000</v>
      </c>
      <c r="J22" s="7"/>
    </row>
    <row r="23" spans="1:10" ht="15.75" x14ac:dyDescent="0.25">
      <c r="A23" s="2"/>
      <c r="B23" s="6"/>
      <c r="C23" s="384"/>
      <c r="D23" s="385"/>
      <c r="E23" s="385"/>
      <c r="F23" s="23"/>
      <c r="G23" s="24"/>
      <c r="H23" s="25"/>
      <c r="I23" s="26" t="str">
        <f t="shared" si="0"/>
        <v/>
      </c>
      <c r="J23" s="7"/>
    </row>
    <row r="24" spans="1:10" ht="15.75" x14ac:dyDescent="0.25">
      <c r="A24" s="2"/>
      <c r="B24" s="6"/>
      <c r="C24" s="384"/>
      <c r="D24" s="385"/>
      <c r="E24" s="385"/>
      <c r="F24" s="23" t="s">
        <v>30</v>
      </c>
      <c r="G24" s="24" t="s">
        <v>30</v>
      </c>
      <c r="H24" s="25"/>
      <c r="I24" s="26" t="str">
        <f t="shared" si="0"/>
        <v/>
      </c>
      <c r="J24" s="7"/>
    </row>
    <row r="25" spans="1:10" ht="15.75" x14ac:dyDescent="0.25">
      <c r="A25" s="2"/>
      <c r="B25" s="6"/>
      <c r="C25" s="386"/>
      <c r="D25" s="387"/>
      <c r="E25" s="387"/>
      <c r="F25" s="27" t="s">
        <v>30</v>
      </c>
      <c r="G25" s="28" t="s">
        <v>30</v>
      </c>
      <c r="H25" s="29"/>
      <c r="I25" s="30" t="str">
        <f t="shared" si="0"/>
        <v/>
      </c>
      <c r="J25" s="7"/>
    </row>
    <row r="26" spans="1:10" ht="15.75" x14ac:dyDescent="0.25">
      <c r="A26" s="2"/>
      <c r="B26" s="6"/>
      <c r="C26" s="2"/>
      <c r="D26" s="2"/>
      <c r="E26" s="2"/>
      <c r="F26" s="388" t="s">
        <v>31</v>
      </c>
      <c r="G26" s="388"/>
      <c r="H26" s="389"/>
      <c r="I26" s="31">
        <f>+ROUND(SUM(I19:I25),2)</f>
        <v>525000</v>
      </c>
      <c r="J26" s="7"/>
    </row>
    <row r="27" spans="1:10" ht="15.75" x14ac:dyDescent="0.25">
      <c r="A27" s="2"/>
      <c r="B27" s="6"/>
      <c r="C27" s="2"/>
      <c r="D27" s="2"/>
      <c r="E27" s="2"/>
      <c r="F27" s="32"/>
      <c r="G27" s="32"/>
      <c r="H27" s="33"/>
      <c r="I27" s="34"/>
      <c r="J27" s="7"/>
    </row>
    <row r="28" spans="1:10" ht="15.75" x14ac:dyDescent="0.25">
      <c r="A28" s="2"/>
      <c r="B28" s="6"/>
      <c r="C28" s="377" t="s">
        <v>32</v>
      </c>
      <c r="D28" s="378"/>
      <c r="E28" s="378"/>
      <c r="F28" s="378"/>
      <c r="G28" s="378"/>
      <c r="H28" s="378"/>
      <c r="I28" s="379"/>
      <c r="J28" s="7"/>
    </row>
    <row r="29" spans="1:10" ht="15.75" x14ac:dyDescent="0.25">
      <c r="A29" s="2"/>
      <c r="B29" s="6"/>
      <c r="C29" s="390" t="s">
        <v>26</v>
      </c>
      <c r="D29" s="390"/>
      <c r="E29" s="390"/>
      <c r="F29" s="17" t="s">
        <v>24</v>
      </c>
      <c r="G29" s="17" t="s">
        <v>27</v>
      </c>
      <c r="H29" s="17" t="s">
        <v>28</v>
      </c>
      <c r="I29" s="17" t="s">
        <v>29</v>
      </c>
      <c r="J29" s="7"/>
    </row>
    <row r="30" spans="1:10" ht="15.75" x14ac:dyDescent="0.25">
      <c r="A30" s="2"/>
      <c r="B30" s="6"/>
      <c r="C30" s="391" t="s">
        <v>106</v>
      </c>
      <c r="D30" s="392"/>
      <c r="E30" s="392"/>
      <c r="F30" s="35" t="s">
        <v>1</v>
      </c>
      <c r="G30" s="36">
        <v>60000</v>
      </c>
      <c r="H30" s="322">
        <v>0.4</v>
      </c>
      <c r="I30" s="22">
        <f>+IF(C30="","",G30*H30)</f>
        <v>24000</v>
      </c>
      <c r="J30" s="7"/>
    </row>
    <row r="31" spans="1:10" ht="15.75" x14ac:dyDescent="0.25">
      <c r="A31" s="2"/>
      <c r="B31" s="6"/>
      <c r="C31" s="393" t="s">
        <v>115</v>
      </c>
      <c r="D31" s="394"/>
      <c r="E31" s="395"/>
      <c r="F31" s="35" t="s">
        <v>1</v>
      </c>
      <c r="G31" s="117">
        <v>30000</v>
      </c>
      <c r="H31" s="37">
        <v>0.8</v>
      </c>
      <c r="I31" s="22">
        <f t="shared" ref="I31:I33" si="1">+IF(C31="","",G31*H31)</f>
        <v>24000</v>
      </c>
      <c r="J31" s="7"/>
    </row>
    <row r="32" spans="1:10" ht="15.75" x14ac:dyDescent="0.25">
      <c r="A32" s="2"/>
      <c r="B32" s="6"/>
      <c r="C32" s="86"/>
      <c r="D32" s="87"/>
      <c r="E32" s="88"/>
      <c r="F32" s="35"/>
      <c r="G32" s="117"/>
      <c r="H32" s="37"/>
      <c r="I32" s="22" t="str">
        <f t="shared" si="1"/>
        <v/>
      </c>
      <c r="J32" s="7"/>
    </row>
    <row r="33" spans="1:10" ht="15.75" x14ac:dyDescent="0.25">
      <c r="A33" s="2"/>
      <c r="B33" s="6"/>
      <c r="C33" s="382"/>
      <c r="D33" s="383"/>
      <c r="E33" s="383"/>
      <c r="F33" s="38"/>
      <c r="G33" s="122"/>
      <c r="H33" s="40"/>
      <c r="I33" s="22" t="str">
        <f t="shared" si="1"/>
        <v/>
      </c>
      <c r="J33" s="7"/>
    </row>
    <row r="34" spans="1:10" ht="15.75" x14ac:dyDescent="0.25">
      <c r="A34" s="2"/>
      <c r="B34" s="6"/>
      <c r="C34" s="2"/>
      <c r="D34" s="2"/>
      <c r="E34" s="2"/>
      <c r="F34" s="388" t="s">
        <v>35</v>
      </c>
      <c r="G34" s="388"/>
      <c r="H34" s="389"/>
      <c r="I34" s="42">
        <f>ROUND(+SUM(I30:I33),2)</f>
        <v>48000</v>
      </c>
      <c r="J34" s="7"/>
    </row>
    <row r="35" spans="1:10" ht="15.75" x14ac:dyDescent="0.25">
      <c r="A35" s="2"/>
      <c r="B35" s="6"/>
      <c r="C35" s="336"/>
      <c r="D35" s="336"/>
      <c r="E35" s="336"/>
      <c r="F35" s="336"/>
      <c r="G35" s="336"/>
      <c r="H35" s="336"/>
      <c r="I35" s="336"/>
      <c r="J35" s="7"/>
    </row>
    <row r="36" spans="1:10" ht="15.75" x14ac:dyDescent="0.25">
      <c r="A36" s="2"/>
      <c r="B36" s="6"/>
      <c r="C36" s="399" t="s">
        <v>36</v>
      </c>
      <c r="D36" s="400"/>
      <c r="E36" s="400"/>
      <c r="F36" s="400"/>
      <c r="G36" s="400"/>
      <c r="H36" s="400"/>
      <c r="I36" s="401"/>
      <c r="J36" s="7"/>
    </row>
    <row r="37" spans="1:10" ht="15.75" x14ac:dyDescent="0.25">
      <c r="A37" s="43"/>
      <c r="B37" s="44"/>
      <c r="C37" s="402" t="s">
        <v>26</v>
      </c>
      <c r="D37" s="403"/>
      <c r="E37" s="403"/>
      <c r="F37" s="17" t="s">
        <v>24</v>
      </c>
      <c r="G37" s="17" t="s">
        <v>27</v>
      </c>
      <c r="H37" s="45" t="s">
        <v>28</v>
      </c>
      <c r="I37" s="46" t="s">
        <v>29</v>
      </c>
      <c r="J37" s="47"/>
    </row>
    <row r="38" spans="1:10" ht="15.75" x14ac:dyDescent="0.25">
      <c r="A38" s="2"/>
      <c r="B38" s="6"/>
      <c r="C38" s="404" t="s">
        <v>203</v>
      </c>
      <c r="D38" s="405"/>
      <c r="E38" s="405"/>
      <c r="F38" s="48" t="s">
        <v>57</v>
      </c>
      <c r="G38" s="49">
        <v>35000</v>
      </c>
      <c r="H38" s="50">
        <v>0.8</v>
      </c>
      <c r="I38" s="51">
        <f>(+IF(C38="","",(G38*H38)))</f>
        <v>28000</v>
      </c>
      <c r="J38" s="7"/>
    </row>
    <row r="39" spans="1:10" ht="15.75" x14ac:dyDescent="0.25">
      <c r="A39" s="2"/>
      <c r="B39" s="6"/>
      <c r="C39" s="404" t="s">
        <v>202</v>
      </c>
      <c r="D39" s="405"/>
      <c r="E39" s="405"/>
      <c r="F39" s="48" t="s">
        <v>57</v>
      </c>
      <c r="G39" s="49">
        <v>25000</v>
      </c>
      <c r="H39" s="50">
        <v>0.8</v>
      </c>
      <c r="I39" s="51">
        <f>(+IF(C39="","",(G39*H39)))</f>
        <v>20000</v>
      </c>
      <c r="J39" s="7"/>
    </row>
    <row r="40" spans="1:10" ht="15.75" x14ac:dyDescent="0.25">
      <c r="A40" s="2"/>
      <c r="B40" s="6"/>
      <c r="C40" s="404"/>
      <c r="D40" s="405"/>
      <c r="E40" s="405"/>
      <c r="F40" s="48"/>
      <c r="G40" s="49"/>
      <c r="H40" s="50"/>
      <c r="I40" s="51" t="str">
        <f>(+IF(C40="","",(G40*H40)))</f>
        <v/>
      </c>
      <c r="J40" s="7"/>
    </row>
    <row r="41" spans="1:10" ht="15.75" x14ac:dyDescent="0.25">
      <c r="A41" s="2"/>
      <c r="B41" s="6"/>
      <c r="C41" s="406"/>
      <c r="D41" s="407"/>
      <c r="E41" s="407"/>
      <c r="F41" s="52"/>
      <c r="G41" s="53"/>
      <c r="H41" s="54"/>
      <c r="I41" s="55"/>
      <c r="J41" s="7"/>
    </row>
    <row r="42" spans="1:10" ht="15.75" x14ac:dyDescent="0.25">
      <c r="A42" s="2"/>
      <c r="B42" s="6"/>
      <c r="C42" s="2"/>
      <c r="D42" s="2"/>
      <c r="E42" s="2"/>
      <c r="F42" s="408" t="s">
        <v>38</v>
      </c>
      <c r="G42" s="408"/>
      <c r="H42" s="409"/>
      <c r="I42" s="31">
        <f>+ROUND(SUM(I38:I41),2)</f>
        <v>48000</v>
      </c>
      <c r="J42" s="7"/>
    </row>
    <row r="43" spans="1:10" ht="15.75" x14ac:dyDescent="0.25">
      <c r="A43" s="2"/>
      <c r="B43" s="6"/>
      <c r="C43" s="2"/>
      <c r="D43" s="2"/>
      <c r="E43" s="2"/>
      <c r="F43" s="3"/>
      <c r="G43" s="56"/>
      <c r="H43" s="2"/>
      <c r="I43" s="2"/>
      <c r="J43" s="7"/>
    </row>
    <row r="44" spans="1:10" ht="15.75" x14ac:dyDescent="0.25">
      <c r="A44" s="2"/>
      <c r="B44" s="6"/>
      <c r="C44" s="396" t="s">
        <v>39</v>
      </c>
      <c r="D44" s="397"/>
      <c r="E44" s="397"/>
      <c r="F44" s="397"/>
      <c r="G44" s="397"/>
      <c r="H44" s="398"/>
      <c r="I44" s="57">
        <f>ROUND((SUM(+I26+I34+I42)),2)</f>
        <v>621000</v>
      </c>
      <c r="J44" s="7"/>
    </row>
    <row r="45" spans="1:10" ht="15.75" x14ac:dyDescent="0.25">
      <c r="A45" s="2"/>
      <c r="B45" s="6"/>
      <c r="C45" s="2"/>
      <c r="D45" s="2"/>
      <c r="E45" s="2"/>
      <c r="F45" s="3"/>
      <c r="G45" s="56"/>
      <c r="H45" s="2"/>
      <c r="I45" s="2"/>
      <c r="J45" s="7"/>
    </row>
    <row r="46" spans="1:10" ht="15.75" x14ac:dyDescent="0.25">
      <c r="A46" s="58"/>
      <c r="B46" s="59"/>
      <c r="C46" s="410" t="s">
        <v>40</v>
      </c>
      <c r="D46" s="411"/>
      <c r="E46" s="412"/>
      <c r="F46" s="60"/>
      <c r="G46" s="61"/>
      <c r="H46" s="62">
        <v>0</v>
      </c>
      <c r="I46" s="63">
        <f>+I44*H46</f>
        <v>0</v>
      </c>
      <c r="J46" s="64"/>
    </row>
    <row r="47" spans="1:10" ht="15.75" x14ac:dyDescent="0.25">
      <c r="A47" s="2"/>
      <c r="B47" s="6"/>
      <c r="C47" s="396" t="s">
        <v>41</v>
      </c>
      <c r="D47" s="397"/>
      <c r="E47" s="397"/>
      <c r="F47" s="397"/>
      <c r="G47" s="397"/>
      <c r="H47" s="398"/>
      <c r="I47" s="57">
        <f>ROUND(I46+I44,2)</f>
        <v>621000</v>
      </c>
      <c r="J47" s="7"/>
    </row>
    <row r="48" spans="1:10" ht="15.75" x14ac:dyDescent="0.25">
      <c r="A48" s="2"/>
      <c r="B48" s="6"/>
      <c r="C48" s="2"/>
      <c r="D48" s="2"/>
      <c r="E48" s="2"/>
      <c r="F48" s="3"/>
      <c r="G48" s="56"/>
      <c r="H48" s="2"/>
      <c r="I48" s="2"/>
      <c r="J48" s="7"/>
    </row>
    <row r="49" spans="1:10" ht="15.75" x14ac:dyDescent="0.25">
      <c r="A49" s="58"/>
      <c r="B49" s="59"/>
      <c r="C49" s="419" t="s">
        <v>42</v>
      </c>
      <c r="D49" s="420"/>
      <c r="E49" s="421"/>
      <c r="F49" s="65"/>
      <c r="G49" s="66"/>
      <c r="H49" s="67">
        <v>0</v>
      </c>
      <c r="I49" s="68">
        <f>+I47*H49</f>
        <v>0</v>
      </c>
      <c r="J49" s="64"/>
    </row>
    <row r="50" spans="1:10" ht="15.75" x14ac:dyDescent="0.25">
      <c r="A50" s="58"/>
      <c r="B50" s="59"/>
      <c r="C50" s="422" t="s">
        <v>43</v>
      </c>
      <c r="D50" s="423"/>
      <c r="E50" s="424"/>
      <c r="F50" s="65"/>
      <c r="G50" s="66"/>
      <c r="H50" s="69">
        <v>0</v>
      </c>
      <c r="I50" s="70">
        <f>+I47*H50</f>
        <v>0</v>
      </c>
      <c r="J50" s="64"/>
    </row>
    <row r="51" spans="1:10" ht="15.75" x14ac:dyDescent="0.25">
      <c r="A51" s="58"/>
      <c r="B51" s="59"/>
      <c r="C51" s="422" t="s">
        <v>44</v>
      </c>
      <c r="D51" s="423"/>
      <c r="E51" s="424"/>
      <c r="F51" s="71"/>
      <c r="G51" s="72"/>
      <c r="H51" s="69">
        <v>0</v>
      </c>
      <c r="I51" s="70">
        <f>+I47*H51</f>
        <v>0</v>
      </c>
      <c r="J51" s="64"/>
    </row>
    <row r="52" spans="1:10" ht="15.75" x14ac:dyDescent="0.25">
      <c r="A52" s="2"/>
      <c r="B52" s="6"/>
      <c r="C52" s="425" t="s">
        <v>45</v>
      </c>
      <c r="D52" s="426"/>
      <c r="E52" s="426"/>
      <c r="F52" s="426"/>
      <c r="G52" s="426"/>
      <c r="H52" s="427"/>
      <c r="I52" s="73">
        <f>ROUND(SUM(I49:I51),2)</f>
        <v>0</v>
      </c>
      <c r="J52" s="7"/>
    </row>
    <row r="53" spans="1:10" ht="15.75" x14ac:dyDescent="0.25">
      <c r="A53" s="2"/>
      <c r="B53" s="6"/>
      <c r="C53" s="428"/>
      <c r="D53" s="428"/>
      <c r="E53" s="428"/>
      <c r="F53" s="428"/>
      <c r="G53" s="428"/>
      <c r="H53" s="428"/>
      <c r="I53" s="428"/>
      <c r="J53" s="7"/>
    </row>
    <row r="54" spans="1:10" ht="15.75" x14ac:dyDescent="0.25">
      <c r="A54" s="2"/>
      <c r="B54" s="6"/>
      <c r="C54" s="429" t="s">
        <v>46</v>
      </c>
      <c r="D54" s="430"/>
      <c r="E54" s="430"/>
      <c r="F54" s="430"/>
      <c r="G54" s="430"/>
      <c r="H54" s="431"/>
      <c r="I54" s="74">
        <f>SUM(I47+I52)</f>
        <v>621000</v>
      </c>
      <c r="J54" s="7"/>
    </row>
    <row r="55" spans="1:10" ht="15.75" x14ac:dyDescent="0.25">
      <c r="A55" s="2"/>
      <c r="B55" s="6"/>
      <c r="C55" s="428"/>
      <c r="D55" s="428"/>
      <c r="E55" s="428"/>
      <c r="F55" s="428"/>
      <c r="G55" s="428"/>
      <c r="H55" s="428"/>
      <c r="I55" s="428"/>
      <c r="J55" s="7"/>
    </row>
    <row r="56" spans="1:10" ht="15.75" x14ac:dyDescent="0.25">
      <c r="A56" s="2"/>
      <c r="B56" s="6"/>
      <c r="C56" s="432" t="s">
        <v>47</v>
      </c>
      <c r="D56" s="433"/>
      <c r="E56" s="434"/>
      <c r="F56" s="435"/>
      <c r="G56" s="436"/>
      <c r="H56" s="436"/>
      <c r="I56" s="437"/>
      <c r="J56" s="7"/>
    </row>
    <row r="57" spans="1:10" ht="15.75" x14ac:dyDescent="0.25">
      <c r="A57" s="2"/>
      <c r="B57" s="6"/>
      <c r="C57" s="413"/>
      <c r="D57" s="414"/>
      <c r="E57" s="415"/>
      <c r="F57" s="416"/>
      <c r="G57" s="417"/>
      <c r="H57" s="417"/>
      <c r="I57" s="418"/>
      <c r="J57" s="7"/>
    </row>
    <row r="58" spans="1:10" ht="15.75" x14ac:dyDescent="0.25">
      <c r="A58" s="2"/>
      <c r="B58" s="6"/>
      <c r="C58" s="413"/>
      <c r="D58" s="414"/>
      <c r="E58" s="415"/>
      <c r="F58" s="416" t="str">
        <f>REALIZO</f>
        <v xml:space="preserve"> </v>
      </c>
      <c r="G58" s="417"/>
      <c r="H58" s="417"/>
      <c r="I58" s="418"/>
      <c r="J58" s="7"/>
    </row>
    <row r="59" spans="1:10" ht="15.75" x14ac:dyDescent="0.25">
      <c r="A59" s="2"/>
      <c r="B59" s="6"/>
      <c r="C59" s="413"/>
      <c r="D59" s="414"/>
      <c r="E59" s="415"/>
      <c r="F59" s="416" t="s">
        <v>48</v>
      </c>
      <c r="G59" s="438"/>
      <c r="H59" s="438"/>
      <c r="I59" s="439"/>
      <c r="J59" s="7"/>
    </row>
    <row r="60" spans="1:10" ht="15.75" x14ac:dyDescent="0.25">
      <c r="A60" s="2"/>
      <c r="B60" s="6"/>
      <c r="C60" s="413"/>
      <c r="D60" s="414"/>
      <c r="E60" s="415"/>
      <c r="F60" s="416" t="s">
        <v>6</v>
      </c>
      <c r="G60" s="438"/>
      <c r="H60" s="438"/>
      <c r="I60" s="439"/>
      <c r="J60" s="7"/>
    </row>
    <row r="61" spans="1:10" ht="15.75" x14ac:dyDescent="0.25">
      <c r="A61" s="2"/>
      <c r="B61" s="6"/>
      <c r="C61" s="413"/>
      <c r="D61" s="414"/>
      <c r="E61" s="415"/>
      <c r="F61" s="416" t="str">
        <f>APROBO</f>
        <v xml:space="preserve"> </v>
      </c>
      <c r="G61" s="438"/>
      <c r="H61" s="438"/>
      <c r="I61" s="439"/>
      <c r="J61" s="7"/>
    </row>
    <row r="62" spans="1:10" ht="15.75" x14ac:dyDescent="0.25">
      <c r="A62" s="2"/>
      <c r="B62" s="6"/>
      <c r="C62" s="440"/>
      <c r="D62" s="441"/>
      <c r="E62" s="442"/>
      <c r="F62" s="443" t="s">
        <v>49</v>
      </c>
      <c r="G62" s="444"/>
      <c r="H62" s="444"/>
      <c r="I62" s="445"/>
      <c r="J62" s="7"/>
    </row>
    <row r="63" spans="1:10" ht="15.75" x14ac:dyDescent="0.25">
      <c r="A63" s="2"/>
      <c r="B63" s="75"/>
      <c r="C63" s="76"/>
      <c r="D63" s="76"/>
      <c r="E63" s="76"/>
      <c r="F63" s="77"/>
      <c r="G63" s="78"/>
      <c r="H63" s="76"/>
      <c r="I63" s="76"/>
      <c r="J63" s="79"/>
    </row>
    <row r="64" spans="1:10" ht="15.75" x14ac:dyDescent="0.25">
      <c r="A64" s="2"/>
      <c r="B64" s="2"/>
      <c r="C64" s="2"/>
      <c r="D64" s="2"/>
      <c r="E64" s="2"/>
      <c r="F64" s="3"/>
      <c r="G64" s="4"/>
      <c r="H64" s="2"/>
      <c r="I64" s="2"/>
      <c r="J64" s="2"/>
    </row>
  </sheetData>
  <mergeCells count="67">
    <mergeCell ref="C61:E61"/>
    <mergeCell ref="F61:I61"/>
    <mergeCell ref="C62:E62"/>
    <mergeCell ref="F62:I62"/>
    <mergeCell ref="C58:E58"/>
    <mergeCell ref="F58:I58"/>
    <mergeCell ref="C59:E59"/>
    <mergeCell ref="F59:I59"/>
    <mergeCell ref="C60:E60"/>
    <mergeCell ref="F60:I60"/>
    <mergeCell ref="C57:E57"/>
    <mergeCell ref="F57:I57"/>
    <mergeCell ref="C49:E49"/>
    <mergeCell ref="C50:E50"/>
    <mergeCell ref="C51:E51"/>
    <mergeCell ref="C52:H52"/>
    <mergeCell ref="C53:E53"/>
    <mergeCell ref="F53:I53"/>
    <mergeCell ref="C54:H54"/>
    <mergeCell ref="C55:E55"/>
    <mergeCell ref="F55:I55"/>
    <mergeCell ref="C56:E56"/>
    <mergeCell ref="F56:I56"/>
    <mergeCell ref="C47:H47"/>
    <mergeCell ref="F34:H34"/>
    <mergeCell ref="C35:I35"/>
    <mergeCell ref="C36:I36"/>
    <mergeCell ref="C37:E37"/>
    <mergeCell ref="C38:E38"/>
    <mergeCell ref="C39:E39"/>
    <mergeCell ref="C40:E40"/>
    <mergeCell ref="C41:E41"/>
    <mergeCell ref="F42:H42"/>
    <mergeCell ref="C44:H44"/>
    <mergeCell ref="C46:E46"/>
    <mergeCell ref="F26:H26"/>
    <mergeCell ref="C28:I28"/>
    <mergeCell ref="C29:E29"/>
    <mergeCell ref="C30:E30"/>
    <mergeCell ref="C31:E31"/>
    <mergeCell ref="C33:E33"/>
    <mergeCell ref="C20:E20"/>
    <mergeCell ref="C21:E21"/>
    <mergeCell ref="C22:E22"/>
    <mergeCell ref="C23:E23"/>
    <mergeCell ref="C24:E24"/>
    <mergeCell ref="C25:E25"/>
    <mergeCell ref="C19:E19"/>
    <mergeCell ref="C6:I6"/>
    <mergeCell ref="D8:I8"/>
    <mergeCell ref="D9:I9"/>
    <mergeCell ref="D10:I10"/>
    <mergeCell ref="D11:I11"/>
    <mergeCell ref="D12:H13"/>
    <mergeCell ref="I12:I13"/>
    <mergeCell ref="D14:H15"/>
    <mergeCell ref="I14:I15"/>
    <mergeCell ref="C16:I16"/>
    <mergeCell ref="C17:I17"/>
    <mergeCell ref="C18:E18"/>
    <mergeCell ref="C5:G5"/>
    <mergeCell ref="H5:I5"/>
    <mergeCell ref="C2:J2"/>
    <mergeCell ref="C3:D4"/>
    <mergeCell ref="E3:G4"/>
    <mergeCell ref="H3:I3"/>
    <mergeCell ref="H4:I4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505FA8-6514-44AE-A761-80192B056AD1}">
  <dimension ref="A1:J64"/>
  <sheetViews>
    <sheetView tabSelected="1" topLeftCell="A19" workbookViewId="0">
      <selection activeCell="M41" sqref="M41"/>
    </sheetView>
  </sheetViews>
  <sheetFormatPr baseColWidth="10" defaultRowHeight="15" x14ac:dyDescent="0.25"/>
  <cols>
    <col min="3" max="3" width="20.85546875" customWidth="1"/>
    <col min="7" max="7" width="15.7109375" customWidth="1"/>
    <col min="8" max="8" width="20.5703125" customWidth="1"/>
    <col min="9" max="9" width="17.140625" customWidth="1"/>
    <col min="13" max="13" width="20" customWidth="1"/>
  </cols>
  <sheetData>
    <row r="1" spans="1:10" ht="15.75" x14ac:dyDescent="0.25">
      <c r="A1" s="2"/>
      <c r="B1" s="2"/>
      <c r="C1" s="2"/>
      <c r="D1" s="2"/>
      <c r="E1" s="2"/>
      <c r="F1" s="3"/>
      <c r="G1" s="4"/>
      <c r="H1" s="2"/>
      <c r="I1" s="2"/>
      <c r="J1" s="2"/>
    </row>
    <row r="2" spans="1:10" ht="15.75" x14ac:dyDescent="0.25">
      <c r="A2" s="2"/>
      <c r="B2" s="5"/>
      <c r="C2" s="336"/>
      <c r="D2" s="336"/>
      <c r="E2" s="336"/>
      <c r="F2" s="336"/>
      <c r="G2" s="336"/>
      <c r="H2" s="336"/>
      <c r="I2" s="336"/>
      <c r="J2" s="336"/>
    </row>
    <row r="3" spans="1:10" ht="15.75" x14ac:dyDescent="0.25">
      <c r="A3" s="2"/>
      <c r="B3" s="6"/>
      <c r="C3" s="337"/>
      <c r="D3" s="338"/>
      <c r="E3" s="341"/>
      <c r="F3" s="342"/>
      <c r="G3" s="343"/>
      <c r="H3" s="347"/>
      <c r="I3" s="348"/>
      <c r="J3" s="7"/>
    </row>
    <row r="4" spans="1:10" ht="15.75" x14ac:dyDescent="0.25">
      <c r="A4" s="2"/>
      <c r="B4" s="6"/>
      <c r="C4" s="339"/>
      <c r="D4" s="340"/>
      <c r="E4" s="344"/>
      <c r="F4" s="345"/>
      <c r="G4" s="346"/>
      <c r="H4" s="334"/>
      <c r="I4" s="335"/>
      <c r="J4" s="7"/>
    </row>
    <row r="5" spans="1:10" ht="16.5" x14ac:dyDescent="0.25">
      <c r="A5" s="2"/>
      <c r="B5" s="6"/>
      <c r="C5" s="331"/>
      <c r="D5" s="332"/>
      <c r="E5" s="332"/>
      <c r="F5" s="332"/>
      <c r="G5" s="333"/>
      <c r="H5" s="334"/>
      <c r="I5" s="335"/>
      <c r="J5" s="7"/>
    </row>
    <row r="6" spans="1:10" ht="16.5" x14ac:dyDescent="0.25">
      <c r="A6" s="2"/>
      <c r="B6" s="6"/>
      <c r="C6" s="351" t="s">
        <v>18</v>
      </c>
      <c r="D6" s="352"/>
      <c r="E6" s="352"/>
      <c r="F6" s="352"/>
      <c r="G6" s="352"/>
      <c r="H6" s="352"/>
      <c r="I6" s="353"/>
      <c r="J6" s="7"/>
    </row>
    <row r="7" spans="1:10" ht="15.75" x14ac:dyDescent="0.25">
      <c r="A7" s="2"/>
      <c r="B7" s="6"/>
      <c r="C7" s="8"/>
      <c r="D7" s="8"/>
      <c r="E7" s="8"/>
      <c r="F7" s="9"/>
      <c r="G7" s="9"/>
      <c r="H7" s="8"/>
      <c r="I7" s="8"/>
      <c r="J7" s="7"/>
    </row>
    <row r="8" spans="1:10" ht="16.5" x14ac:dyDescent="0.25">
      <c r="A8" s="10"/>
      <c r="B8" s="11"/>
      <c r="C8" s="12" t="s">
        <v>19</v>
      </c>
      <c r="D8" s="354" t="s">
        <v>20</v>
      </c>
      <c r="E8" s="355"/>
      <c r="F8" s="355"/>
      <c r="G8" s="355"/>
      <c r="H8" s="355"/>
      <c r="I8" s="356"/>
      <c r="J8" s="13"/>
    </row>
    <row r="9" spans="1:10" ht="16.5" x14ac:dyDescent="0.25">
      <c r="A9" s="2"/>
      <c r="B9" s="6"/>
      <c r="C9" s="14">
        <v>2</v>
      </c>
      <c r="D9" s="357" t="s">
        <v>63</v>
      </c>
      <c r="E9" s="358"/>
      <c r="F9" s="358"/>
      <c r="G9" s="358"/>
      <c r="H9" s="358"/>
      <c r="I9" s="359"/>
      <c r="J9" s="7"/>
    </row>
    <row r="10" spans="1:10" ht="16.5" x14ac:dyDescent="0.25">
      <c r="A10" s="10"/>
      <c r="B10" s="11"/>
      <c r="C10" s="12" t="s">
        <v>21</v>
      </c>
      <c r="D10" s="354" t="s">
        <v>22</v>
      </c>
      <c r="E10" s="355"/>
      <c r="F10" s="355"/>
      <c r="G10" s="355"/>
      <c r="H10" s="355"/>
      <c r="I10" s="356"/>
      <c r="J10" s="13"/>
    </row>
    <row r="11" spans="1:10" ht="16.5" x14ac:dyDescent="0.25">
      <c r="A11" s="2"/>
      <c r="B11" s="6"/>
      <c r="C11" s="14">
        <v>2.8</v>
      </c>
      <c r="D11" s="357" t="s">
        <v>50</v>
      </c>
      <c r="E11" s="358"/>
      <c r="F11" s="358"/>
      <c r="G11" s="358"/>
      <c r="H11" s="358"/>
      <c r="I11" s="359"/>
      <c r="J11" s="7"/>
    </row>
    <row r="12" spans="1:10" ht="16.5" x14ac:dyDescent="0.25">
      <c r="A12" s="10"/>
      <c r="B12" s="11"/>
      <c r="C12" s="15"/>
      <c r="D12" s="360" t="s">
        <v>23</v>
      </c>
      <c r="E12" s="361"/>
      <c r="F12" s="361"/>
      <c r="G12" s="361"/>
      <c r="H12" s="362"/>
      <c r="I12" s="366" t="s">
        <v>24</v>
      </c>
      <c r="J12" s="13"/>
    </row>
    <row r="13" spans="1:10" ht="16.5" x14ac:dyDescent="0.25">
      <c r="A13" s="2"/>
      <c r="B13" s="6"/>
      <c r="C13" s="16"/>
      <c r="D13" s="363"/>
      <c r="E13" s="364"/>
      <c r="F13" s="364"/>
      <c r="G13" s="364"/>
      <c r="H13" s="365"/>
      <c r="I13" s="367"/>
      <c r="J13" s="7"/>
    </row>
    <row r="14" spans="1:10" ht="59.25" customHeight="1" x14ac:dyDescent="0.25">
      <c r="A14" s="10"/>
      <c r="B14" s="11"/>
      <c r="C14" s="15"/>
      <c r="D14" s="368" t="s">
        <v>215</v>
      </c>
      <c r="E14" s="369"/>
      <c r="F14" s="369"/>
      <c r="G14" s="369"/>
      <c r="H14" s="370"/>
      <c r="I14" s="374" t="s">
        <v>1</v>
      </c>
      <c r="J14" s="13"/>
    </row>
    <row r="15" spans="1:10" ht="182.25" customHeight="1" x14ac:dyDescent="0.25">
      <c r="A15" s="2"/>
      <c r="B15" s="6"/>
      <c r="C15" s="16"/>
      <c r="D15" s="371"/>
      <c r="E15" s="372"/>
      <c r="F15" s="372"/>
      <c r="G15" s="372"/>
      <c r="H15" s="373"/>
      <c r="I15" s="375"/>
      <c r="J15" s="7"/>
    </row>
    <row r="16" spans="1:10" ht="15.75" x14ac:dyDescent="0.25">
      <c r="A16" s="2"/>
      <c r="B16" s="6"/>
      <c r="C16" s="376"/>
      <c r="D16" s="376"/>
      <c r="E16" s="376"/>
      <c r="F16" s="376"/>
      <c r="G16" s="376"/>
      <c r="H16" s="376"/>
      <c r="I16" s="376"/>
      <c r="J16" s="7"/>
    </row>
    <row r="17" spans="1:10" ht="15.75" x14ac:dyDescent="0.25">
      <c r="A17" s="2"/>
      <c r="B17" s="6"/>
      <c r="C17" s="377" t="s">
        <v>25</v>
      </c>
      <c r="D17" s="378"/>
      <c r="E17" s="378"/>
      <c r="F17" s="378"/>
      <c r="G17" s="378"/>
      <c r="H17" s="378"/>
      <c r="I17" s="379"/>
      <c r="J17" s="7"/>
    </row>
    <row r="18" spans="1:10" ht="15.75" x14ac:dyDescent="0.25">
      <c r="A18" s="2"/>
      <c r="B18" s="6"/>
      <c r="C18" s="380" t="s">
        <v>26</v>
      </c>
      <c r="D18" s="381"/>
      <c r="E18" s="381"/>
      <c r="F18" s="17" t="s">
        <v>24</v>
      </c>
      <c r="G18" s="17" t="s">
        <v>27</v>
      </c>
      <c r="H18" s="18" t="s">
        <v>28</v>
      </c>
      <c r="I18" s="19" t="s">
        <v>29</v>
      </c>
      <c r="J18" s="7"/>
    </row>
    <row r="19" spans="1:10" ht="30.75" customHeight="1" x14ac:dyDescent="0.25">
      <c r="A19" s="2"/>
      <c r="B19" s="6"/>
      <c r="C19" s="349" t="s">
        <v>112</v>
      </c>
      <c r="D19" s="350"/>
      <c r="E19" s="350"/>
      <c r="F19" s="20" t="s">
        <v>17</v>
      </c>
      <c r="G19" s="84">
        <v>35000</v>
      </c>
      <c r="H19" s="21">
        <v>3</v>
      </c>
      <c r="I19" s="22">
        <f>ROUND((+IF(C19="","",G19*H19)),2)</f>
        <v>105000</v>
      </c>
      <c r="J19" s="7"/>
    </row>
    <row r="20" spans="1:10" ht="27.75" customHeight="1" x14ac:dyDescent="0.25">
      <c r="A20" s="2"/>
      <c r="B20" s="6"/>
      <c r="C20" s="384" t="s">
        <v>113</v>
      </c>
      <c r="D20" s="385"/>
      <c r="E20" s="385"/>
      <c r="F20" s="23" t="s">
        <v>78</v>
      </c>
      <c r="G20" s="81">
        <v>45000</v>
      </c>
      <c r="H20" s="25">
        <v>4</v>
      </c>
      <c r="I20" s="26">
        <f t="shared" ref="I20:I25" si="0">+IF(C20="","",G20*H20)</f>
        <v>180000</v>
      </c>
      <c r="J20" s="7"/>
    </row>
    <row r="21" spans="1:10" ht="15.75" x14ac:dyDescent="0.25">
      <c r="A21" s="2"/>
      <c r="B21" s="6"/>
      <c r="C21" s="384" t="s">
        <v>114</v>
      </c>
      <c r="D21" s="385"/>
      <c r="E21" s="385"/>
      <c r="F21" s="23" t="s">
        <v>1</v>
      </c>
      <c r="G21" s="83">
        <v>60000</v>
      </c>
      <c r="H21" s="25">
        <v>3</v>
      </c>
      <c r="I21" s="26">
        <f t="shared" si="0"/>
        <v>180000</v>
      </c>
      <c r="J21" s="7"/>
    </row>
    <row r="22" spans="1:10" ht="15.75" x14ac:dyDescent="0.25">
      <c r="A22" s="2"/>
      <c r="B22" s="6"/>
      <c r="C22" s="384" t="s">
        <v>98</v>
      </c>
      <c r="D22" s="385"/>
      <c r="E22" s="385"/>
      <c r="F22" s="23" t="s">
        <v>1</v>
      </c>
      <c r="G22" s="24">
        <v>35000</v>
      </c>
      <c r="H22" s="25">
        <v>4</v>
      </c>
      <c r="I22" s="26">
        <f t="shared" si="0"/>
        <v>140000</v>
      </c>
      <c r="J22" s="7"/>
    </row>
    <row r="23" spans="1:10" ht="15.75" x14ac:dyDescent="0.25">
      <c r="A23" s="2"/>
      <c r="B23" s="6"/>
      <c r="C23" s="384"/>
      <c r="D23" s="385"/>
      <c r="E23" s="385"/>
      <c r="F23" s="23"/>
      <c r="G23" s="24"/>
      <c r="H23" s="25"/>
      <c r="I23" s="26" t="str">
        <f t="shared" si="0"/>
        <v/>
      </c>
      <c r="J23" s="7"/>
    </row>
    <row r="24" spans="1:10" ht="15.75" x14ac:dyDescent="0.25">
      <c r="A24" s="2"/>
      <c r="B24" s="6"/>
      <c r="C24" s="384"/>
      <c r="D24" s="385"/>
      <c r="E24" s="385"/>
      <c r="F24" s="23" t="s">
        <v>30</v>
      </c>
      <c r="G24" s="24" t="s">
        <v>30</v>
      </c>
      <c r="H24" s="25"/>
      <c r="I24" s="26" t="str">
        <f t="shared" si="0"/>
        <v/>
      </c>
      <c r="J24" s="7"/>
    </row>
    <row r="25" spans="1:10" ht="15.75" x14ac:dyDescent="0.25">
      <c r="A25" s="2"/>
      <c r="B25" s="6"/>
      <c r="C25" s="386"/>
      <c r="D25" s="387"/>
      <c r="E25" s="387"/>
      <c r="F25" s="27" t="s">
        <v>30</v>
      </c>
      <c r="G25" s="28" t="s">
        <v>30</v>
      </c>
      <c r="H25" s="29"/>
      <c r="I25" s="30" t="str">
        <f t="shared" si="0"/>
        <v/>
      </c>
      <c r="J25" s="7"/>
    </row>
    <row r="26" spans="1:10" ht="15.75" x14ac:dyDescent="0.25">
      <c r="A26" s="2"/>
      <c r="B26" s="6"/>
      <c r="C26" s="2"/>
      <c r="D26" s="2"/>
      <c r="E26" s="2"/>
      <c r="F26" s="388" t="s">
        <v>31</v>
      </c>
      <c r="G26" s="388"/>
      <c r="H26" s="389"/>
      <c r="I26" s="31">
        <f>+ROUND(SUM(I19:I25),2)</f>
        <v>605000</v>
      </c>
      <c r="J26" s="7"/>
    </row>
    <row r="27" spans="1:10" ht="15.75" x14ac:dyDescent="0.25">
      <c r="A27" s="2"/>
      <c r="B27" s="6"/>
      <c r="C27" s="2"/>
      <c r="D27" s="2"/>
      <c r="E27" s="2"/>
      <c r="F27" s="32"/>
      <c r="G27" s="32"/>
      <c r="H27" s="33"/>
      <c r="I27" s="34"/>
      <c r="J27" s="7"/>
    </row>
    <row r="28" spans="1:10" ht="15.75" x14ac:dyDescent="0.25">
      <c r="A28" s="2"/>
      <c r="B28" s="6"/>
      <c r="C28" s="377" t="s">
        <v>32</v>
      </c>
      <c r="D28" s="378"/>
      <c r="E28" s="378"/>
      <c r="F28" s="378"/>
      <c r="G28" s="378"/>
      <c r="H28" s="378"/>
      <c r="I28" s="379"/>
      <c r="J28" s="7"/>
    </row>
    <row r="29" spans="1:10" ht="15.75" x14ac:dyDescent="0.25">
      <c r="A29" s="2"/>
      <c r="B29" s="6"/>
      <c r="C29" s="390" t="s">
        <v>26</v>
      </c>
      <c r="D29" s="390"/>
      <c r="E29" s="390"/>
      <c r="F29" s="17" t="s">
        <v>24</v>
      </c>
      <c r="G29" s="17" t="s">
        <v>27</v>
      </c>
      <c r="H29" s="17" t="s">
        <v>28</v>
      </c>
      <c r="I29" s="17" t="s">
        <v>29</v>
      </c>
      <c r="J29" s="7"/>
    </row>
    <row r="30" spans="1:10" ht="15.75" x14ac:dyDescent="0.25">
      <c r="A30" s="2"/>
      <c r="B30" s="6"/>
      <c r="C30" s="391" t="s">
        <v>106</v>
      </c>
      <c r="D30" s="392"/>
      <c r="E30" s="392"/>
      <c r="F30" s="35" t="s">
        <v>1</v>
      </c>
      <c r="G30" s="36">
        <v>60000</v>
      </c>
      <c r="H30" s="322">
        <v>0.55000000000000004</v>
      </c>
      <c r="I30" s="22">
        <f>+IF(C30="","",G30*H30)</f>
        <v>33000</v>
      </c>
      <c r="J30" s="7"/>
    </row>
    <row r="31" spans="1:10" ht="15.75" x14ac:dyDescent="0.25">
      <c r="A31" s="2"/>
      <c r="B31" s="6"/>
      <c r="C31" s="393" t="s">
        <v>115</v>
      </c>
      <c r="D31" s="394"/>
      <c r="E31" s="395"/>
      <c r="F31" s="35" t="s">
        <v>1</v>
      </c>
      <c r="G31" s="117">
        <v>30000</v>
      </c>
      <c r="H31" s="37">
        <v>0.8</v>
      </c>
      <c r="I31" s="22">
        <f t="shared" ref="I31:I33" si="1">+IF(C31="","",G31*H31)</f>
        <v>24000</v>
      </c>
      <c r="J31" s="7"/>
    </row>
    <row r="32" spans="1:10" ht="15.75" x14ac:dyDescent="0.25">
      <c r="A32" s="2"/>
      <c r="B32" s="6"/>
      <c r="C32" s="86"/>
      <c r="D32" s="87"/>
      <c r="E32" s="88"/>
      <c r="F32" s="35"/>
      <c r="G32" s="117"/>
      <c r="H32" s="37"/>
      <c r="I32" s="22" t="str">
        <f t="shared" si="1"/>
        <v/>
      </c>
      <c r="J32" s="7"/>
    </row>
    <row r="33" spans="1:10" ht="15.75" x14ac:dyDescent="0.25">
      <c r="A33" s="2"/>
      <c r="B33" s="6"/>
      <c r="C33" s="382"/>
      <c r="D33" s="383"/>
      <c r="E33" s="383"/>
      <c r="F33" s="38"/>
      <c r="G33" s="122"/>
      <c r="H33" s="40"/>
      <c r="I33" s="22" t="str">
        <f t="shared" si="1"/>
        <v/>
      </c>
      <c r="J33" s="7"/>
    </row>
    <row r="34" spans="1:10" ht="15.75" x14ac:dyDescent="0.25">
      <c r="A34" s="2"/>
      <c r="B34" s="6"/>
      <c r="C34" s="2"/>
      <c r="D34" s="2"/>
      <c r="E34" s="2"/>
      <c r="F34" s="388" t="s">
        <v>35</v>
      </c>
      <c r="G34" s="388"/>
      <c r="H34" s="389"/>
      <c r="I34" s="42">
        <f>ROUND(+SUM(I30:I33),2)</f>
        <v>57000</v>
      </c>
      <c r="J34" s="7"/>
    </row>
    <row r="35" spans="1:10" ht="15.75" x14ac:dyDescent="0.25">
      <c r="A35" s="2"/>
      <c r="B35" s="6"/>
      <c r="C35" s="336"/>
      <c r="D35" s="336"/>
      <c r="E35" s="336"/>
      <c r="F35" s="336"/>
      <c r="G35" s="336"/>
      <c r="H35" s="336"/>
      <c r="I35" s="336"/>
      <c r="J35" s="7"/>
    </row>
    <row r="36" spans="1:10" ht="15.75" x14ac:dyDescent="0.25">
      <c r="A36" s="2"/>
      <c r="B36" s="6"/>
      <c r="C36" s="399" t="s">
        <v>36</v>
      </c>
      <c r="D36" s="400"/>
      <c r="E36" s="400"/>
      <c r="F36" s="400"/>
      <c r="G36" s="400"/>
      <c r="H36" s="400"/>
      <c r="I36" s="401"/>
      <c r="J36" s="7"/>
    </row>
    <row r="37" spans="1:10" ht="15.75" x14ac:dyDescent="0.25">
      <c r="A37" s="43"/>
      <c r="B37" s="44"/>
      <c r="C37" s="402" t="s">
        <v>26</v>
      </c>
      <c r="D37" s="403"/>
      <c r="E37" s="403"/>
      <c r="F37" s="17" t="s">
        <v>24</v>
      </c>
      <c r="G37" s="17" t="s">
        <v>27</v>
      </c>
      <c r="H37" s="45" t="s">
        <v>28</v>
      </c>
      <c r="I37" s="46" t="s">
        <v>29</v>
      </c>
      <c r="J37" s="47"/>
    </row>
    <row r="38" spans="1:10" ht="15.75" x14ac:dyDescent="0.25">
      <c r="A38" s="2"/>
      <c r="B38" s="6"/>
      <c r="C38" s="404" t="s">
        <v>203</v>
      </c>
      <c r="D38" s="405"/>
      <c r="E38" s="405"/>
      <c r="F38" s="48" t="s">
        <v>57</v>
      </c>
      <c r="G38" s="49">
        <v>35000</v>
      </c>
      <c r="H38" s="50">
        <v>0.8</v>
      </c>
      <c r="I38" s="51">
        <f>(+IF(C38="","",(G38*H38)))</f>
        <v>28000</v>
      </c>
      <c r="J38" s="7"/>
    </row>
    <row r="39" spans="1:10" ht="15.75" x14ac:dyDescent="0.25">
      <c r="A39" s="2"/>
      <c r="B39" s="6"/>
      <c r="C39" s="404" t="s">
        <v>202</v>
      </c>
      <c r="D39" s="405"/>
      <c r="E39" s="405"/>
      <c r="F39" s="48" t="s">
        <v>57</v>
      </c>
      <c r="G39" s="49">
        <v>25000</v>
      </c>
      <c r="H39" s="50">
        <v>0.8</v>
      </c>
      <c r="I39" s="51">
        <f>(+IF(C39="","",(G39*H39)))</f>
        <v>20000</v>
      </c>
      <c r="J39" s="7"/>
    </row>
    <row r="40" spans="1:10" ht="15.75" x14ac:dyDescent="0.25">
      <c r="A40" s="2"/>
      <c r="B40" s="6"/>
      <c r="C40" s="404"/>
      <c r="D40" s="405"/>
      <c r="E40" s="405"/>
      <c r="F40" s="48"/>
      <c r="G40" s="49"/>
      <c r="H40" s="50"/>
      <c r="I40" s="51" t="str">
        <f>(+IF(C40="","",(G40*H40)))</f>
        <v/>
      </c>
      <c r="J40" s="7"/>
    </row>
    <row r="41" spans="1:10" ht="15.75" x14ac:dyDescent="0.25">
      <c r="A41" s="2"/>
      <c r="B41" s="6"/>
      <c r="C41" s="406"/>
      <c r="D41" s="407"/>
      <c r="E41" s="407"/>
      <c r="F41" s="52"/>
      <c r="G41" s="53"/>
      <c r="H41" s="54"/>
      <c r="I41" s="55"/>
      <c r="J41" s="7"/>
    </row>
    <row r="42" spans="1:10" ht="15.75" x14ac:dyDescent="0.25">
      <c r="A42" s="2"/>
      <c r="B42" s="6"/>
      <c r="C42" s="2"/>
      <c r="D42" s="2"/>
      <c r="E42" s="2"/>
      <c r="F42" s="408" t="s">
        <v>38</v>
      </c>
      <c r="G42" s="408"/>
      <c r="H42" s="409"/>
      <c r="I42" s="31">
        <f>+ROUND(SUM(I38:I41),2)</f>
        <v>48000</v>
      </c>
      <c r="J42" s="7"/>
    </row>
    <row r="43" spans="1:10" ht="15.75" x14ac:dyDescent="0.25">
      <c r="A43" s="2"/>
      <c r="B43" s="6"/>
      <c r="C43" s="2"/>
      <c r="D43" s="2"/>
      <c r="E43" s="2"/>
      <c r="F43" s="3"/>
      <c r="G43" s="56"/>
      <c r="H43" s="2"/>
      <c r="I43" s="2"/>
      <c r="J43" s="7"/>
    </row>
    <row r="44" spans="1:10" ht="15.75" x14ac:dyDescent="0.25">
      <c r="A44" s="2"/>
      <c r="B44" s="6"/>
      <c r="C44" s="396" t="s">
        <v>39</v>
      </c>
      <c r="D44" s="397"/>
      <c r="E44" s="397"/>
      <c r="F44" s="397"/>
      <c r="G44" s="397"/>
      <c r="H44" s="398"/>
      <c r="I44" s="57">
        <f>ROUND((SUM(+I26+I34+I42)),2)</f>
        <v>710000</v>
      </c>
      <c r="J44" s="7"/>
    </row>
    <row r="45" spans="1:10" ht="15.75" x14ac:dyDescent="0.25">
      <c r="A45" s="2"/>
      <c r="B45" s="6"/>
      <c r="C45" s="2"/>
      <c r="D45" s="2"/>
      <c r="E45" s="2"/>
      <c r="F45" s="3"/>
      <c r="G45" s="56"/>
      <c r="H45" s="2"/>
      <c r="I45" s="2"/>
      <c r="J45" s="7"/>
    </row>
    <row r="46" spans="1:10" ht="15.75" x14ac:dyDescent="0.25">
      <c r="A46" s="58"/>
      <c r="B46" s="59"/>
      <c r="C46" s="410" t="s">
        <v>40</v>
      </c>
      <c r="D46" s="411"/>
      <c r="E46" s="412"/>
      <c r="F46" s="60"/>
      <c r="G46" s="61"/>
      <c r="H46" s="62">
        <v>0</v>
      </c>
      <c r="I46" s="63">
        <f>+I44*H46</f>
        <v>0</v>
      </c>
      <c r="J46" s="64"/>
    </row>
    <row r="47" spans="1:10" ht="15.75" x14ac:dyDescent="0.25">
      <c r="A47" s="2"/>
      <c r="B47" s="6"/>
      <c r="C47" s="396" t="s">
        <v>41</v>
      </c>
      <c r="D47" s="397"/>
      <c r="E47" s="397"/>
      <c r="F47" s="397"/>
      <c r="G47" s="397"/>
      <c r="H47" s="398"/>
      <c r="I47" s="57">
        <f>ROUND(I46+I44,2)</f>
        <v>710000</v>
      </c>
      <c r="J47" s="7"/>
    </row>
    <row r="48" spans="1:10" ht="15.75" x14ac:dyDescent="0.25">
      <c r="A48" s="2"/>
      <c r="B48" s="6"/>
      <c r="C48" s="2"/>
      <c r="D48" s="2"/>
      <c r="E48" s="2"/>
      <c r="F48" s="3"/>
      <c r="G48" s="56"/>
      <c r="H48" s="2"/>
      <c r="I48" s="2"/>
      <c r="J48" s="7"/>
    </row>
    <row r="49" spans="1:10" ht="15.75" x14ac:dyDescent="0.25">
      <c r="A49" s="58"/>
      <c r="B49" s="59"/>
      <c r="C49" s="419" t="s">
        <v>42</v>
      </c>
      <c r="D49" s="420"/>
      <c r="E49" s="421"/>
      <c r="F49" s="65"/>
      <c r="G49" s="66"/>
      <c r="H49" s="67">
        <v>0</v>
      </c>
      <c r="I49" s="68">
        <f>+I47*H49</f>
        <v>0</v>
      </c>
      <c r="J49" s="64"/>
    </row>
    <row r="50" spans="1:10" ht="15.75" x14ac:dyDescent="0.25">
      <c r="A50" s="58"/>
      <c r="B50" s="59"/>
      <c r="C50" s="422" t="s">
        <v>43</v>
      </c>
      <c r="D50" s="423"/>
      <c r="E50" s="424"/>
      <c r="F50" s="65"/>
      <c r="G50" s="66"/>
      <c r="H50" s="69">
        <v>0</v>
      </c>
      <c r="I50" s="70">
        <f>+I47*H50</f>
        <v>0</v>
      </c>
      <c r="J50" s="64"/>
    </row>
    <row r="51" spans="1:10" ht="15.75" x14ac:dyDescent="0.25">
      <c r="A51" s="58"/>
      <c r="B51" s="59"/>
      <c r="C51" s="422" t="s">
        <v>44</v>
      </c>
      <c r="D51" s="423"/>
      <c r="E51" s="424"/>
      <c r="F51" s="71"/>
      <c r="G51" s="72"/>
      <c r="H51" s="69">
        <v>0</v>
      </c>
      <c r="I51" s="70">
        <f>+I47*H51</f>
        <v>0</v>
      </c>
      <c r="J51" s="64"/>
    </row>
    <row r="52" spans="1:10" ht="15.75" x14ac:dyDescent="0.25">
      <c r="A52" s="2"/>
      <c r="B52" s="6"/>
      <c r="C52" s="425" t="s">
        <v>45</v>
      </c>
      <c r="D52" s="426"/>
      <c r="E52" s="426"/>
      <c r="F52" s="426"/>
      <c r="G52" s="426"/>
      <c r="H52" s="427"/>
      <c r="I52" s="73">
        <f>ROUND(SUM(I49:I51),2)</f>
        <v>0</v>
      </c>
      <c r="J52" s="7"/>
    </row>
    <row r="53" spans="1:10" ht="15.75" x14ac:dyDescent="0.25">
      <c r="A53" s="2"/>
      <c r="B53" s="6"/>
      <c r="C53" s="428"/>
      <c r="D53" s="428"/>
      <c r="E53" s="428"/>
      <c r="F53" s="428"/>
      <c r="G53" s="428"/>
      <c r="H53" s="428"/>
      <c r="I53" s="428"/>
      <c r="J53" s="7"/>
    </row>
    <row r="54" spans="1:10" ht="15.75" x14ac:dyDescent="0.25">
      <c r="A54" s="2"/>
      <c r="B54" s="6"/>
      <c r="C54" s="429" t="s">
        <v>46</v>
      </c>
      <c r="D54" s="430"/>
      <c r="E54" s="430"/>
      <c r="F54" s="430"/>
      <c r="G54" s="430"/>
      <c r="H54" s="431"/>
      <c r="I54" s="74">
        <f>SUM(I47+I52)</f>
        <v>710000</v>
      </c>
      <c r="J54" s="7"/>
    </row>
    <row r="55" spans="1:10" ht="15.75" x14ac:dyDescent="0.25">
      <c r="A55" s="2"/>
      <c r="B55" s="6"/>
      <c r="C55" s="428"/>
      <c r="D55" s="428"/>
      <c r="E55" s="428"/>
      <c r="F55" s="428"/>
      <c r="G55" s="428"/>
      <c r="H55" s="428"/>
      <c r="I55" s="428"/>
      <c r="J55" s="7"/>
    </row>
    <row r="56" spans="1:10" ht="15.75" x14ac:dyDescent="0.25">
      <c r="A56" s="2"/>
      <c r="B56" s="6"/>
      <c r="C56" s="432" t="s">
        <v>47</v>
      </c>
      <c r="D56" s="433"/>
      <c r="E56" s="434"/>
      <c r="F56" s="435"/>
      <c r="G56" s="436"/>
      <c r="H56" s="436"/>
      <c r="I56" s="437"/>
      <c r="J56" s="7"/>
    </row>
    <row r="57" spans="1:10" ht="15.75" x14ac:dyDescent="0.25">
      <c r="A57" s="2"/>
      <c r="B57" s="6"/>
      <c r="C57" s="413"/>
      <c r="D57" s="414"/>
      <c r="E57" s="415"/>
      <c r="F57" s="416"/>
      <c r="G57" s="417"/>
      <c r="H57" s="417"/>
      <c r="I57" s="418"/>
      <c r="J57" s="7"/>
    </row>
    <row r="58" spans="1:10" ht="15.75" x14ac:dyDescent="0.25">
      <c r="A58" s="2"/>
      <c r="B58" s="6"/>
      <c r="C58" s="413"/>
      <c r="D58" s="414"/>
      <c r="E58" s="415"/>
      <c r="F58" s="416" t="str">
        <f>REALIZO</f>
        <v xml:space="preserve"> </v>
      </c>
      <c r="G58" s="417"/>
      <c r="H58" s="417"/>
      <c r="I58" s="418"/>
      <c r="J58" s="7"/>
    </row>
    <row r="59" spans="1:10" ht="15.75" x14ac:dyDescent="0.25">
      <c r="A59" s="2"/>
      <c r="B59" s="6"/>
      <c r="C59" s="413"/>
      <c r="D59" s="414"/>
      <c r="E59" s="415"/>
      <c r="F59" s="416" t="s">
        <v>48</v>
      </c>
      <c r="G59" s="438"/>
      <c r="H59" s="438"/>
      <c r="I59" s="439"/>
      <c r="J59" s="7"/>
    </row>
    <row r="60" spans="1:10" ht="15.75" x14ac:dyDescent="0.25">
      <c r="A60" s="2"/>
      <c r="B60" s="6"/>
      <c r="C60" s="413"/>
      <c r="D60" s="414"/>
      <c r="E60" s="415"/>
      <c r="F60" s="416" t="s">
        <v>6</v>
      </c>
      <c r="G60" s="438"/>
      <c r="H60" s="438"/>
      <c r="I60" s="439"/>
      <c r="J60" s="7"/>
    </row>
    <row r="61" spans="1:10" ht="15.75" x14ac:dyDescent="0.25">
      <c r="A61" s="2"/>
      <c r="B61" s="6"/>
      <c r="C61" s="413"/>
      <c r="D61" s="414"/>
      <c r="E61" s="415"/>
      <c r="F61" s="416" t="str">
        <f>APROBO</f>
        <v xml:space="preserve"> </v>
      </c>
      <c r="G61" s="438"/>
      <c r="H61" s="438"/>
      <c r="I61" s="439"/>
      <c r="J61" s="7"/>
    </row>
    <row r="62" spans="1:10" ht="15.75" x14ac:dyDescent="0.25">
      <c r="A62" s="2"/>
      <c r="B62" s="6"/>
      <c r="C62" s="440"/>
      <c r="D62" s="441"/>
      <c r="E62" s="442"/>
      <c r="F62" s="443" t="s">
        <v>49</v>
      </c>
      <c r="G62" s="444"/>
      <c r="H62" s="444"/>
      <c r="I62" s="445"/>
      <c r="J62" s="7"/>
    </row>
    <row r="63" spans="1:10" ht="15.75" x14ac:dyDescent="0.25">
      <c r="A63" s="2"/>
      <c r="B63" s="75"/>
      <c r="C63" s="76"/>
      <c r="D63" s="76"/>
      <c r="E63" s="76"/>
      <c r="F63" s="77"/>
      <c r="G63" s="78"/>
      <c r="H63" s="76"/>
      <c r="I63" s="76"/>
      <c r="J63" s="79"/>
    </row>
    <row r="64" spans="1:10" ht="15.75" x14ac:dyDescent="0.25">
      <c r="A64" s="2"/>
      <c r="B64" s="2"/>
      <c r="C64" s="2"/>
      <c r="D64" s="2"/>
      <c r="E64" s="2"/>
      <c r="F64" s="3"/>
      <c r="G64" s="4"/>
      <c r="H64" s="2"/>
      <c r="I64" s="2"/>
      <c r="J64" s="2"/>
    </row>
  </sheetData>
  <mergeCells count="67">
    <mergeCell ref="C61:E61"/>
    <mergeCell ref="F61:I61"/>
    <mergeCell ref="C62:E62"/>
    <mergeCell ref="F62:I62"/>
    <mergeCell ref="C58:E58"/>
    <mergeCell ref="F58:I58"/>
    <mergeCell ref="C59:E59"/>
    <mergeCell ref="F59:I59"/>
    <mergeCell ref="C60:E60"/>
    <mergeCell ref="F60:I60"/>
    <mergeCell ref="C57:E57"/>
    <mergeCell ref="F57:I57"/>
    <mergeCell ref="C49:E49"/>
    <mergeCell ref="C50:E50"/>
    <mergeCell ref="C51:E51"/>
    <mergeCell ref="C52:H52"/>
    <mergeCell ref="C53:E53"/>
    <mergeCell ref="F53:I53"/>
    <mergeCell ref="C54:H54"/>
    <mergeCell ref="C55:E55"/>
    <mergeCell ref="F55:I55"/>
    <mergeCell ref="C56:E56"/>
    <mergeCell ref="F56:I56"/>
    <mergeCell ref="C47:H47"/>
    <mergeCell ref="F34:H34"/>
    <mergeCell ref="C35:I35"/>
    <mergeCell ref="C36:I36"/>
    <mergeCell ref="C37:E37"/>
    <mergeCell ref="C38:E38"/>
    <mergeCell ref="C39:E39"/>
    <mergeCell ref="C40:E40"/>
    <mergeCell ref="C41:E41"/>
    <mergeCell ref="F42:H42"/>
    <mergeCell ref="C44:H44"/>
    <mergeCell ref="C46:E46"/>
    <mergeCell ref="F26:H26"/>
    <mergeCell ref="C28:I28"/>
    <mergeCell ref="C29:E29"/>
    <mergeCell ref="C30:E30"/>
    <mergeCell ref="C31:E31"/>
    <mergeCell ref="C33:E33"/>
    <mergeCell ref="C20:E20"/>
    <mergeCell ref="C21:E21"/>
    <mergeCell ref="C22:E22"/>
    <mergeCell ref="C23:E23"/>
    <mergeCell ref="C24:E24"/>
    <mergeCell ref="C25:E25"/>
    <mergeCell ref="C19:E19"/>
    <mergeCell ref="C6:I6"/>
    <mergeCell ref="D8:I8"/>
    <mergeCell ref="D9:I9"/>
    <mergeCell ref="D10:I10"/>
    <mergeCell ref="D11:I11"/>
    <mergeCell ref="D12:H13"/>
    <mergeCell ref="I12:I13"/>
    <mergeCell ref="D14:H15"/>
    <mergeCell ref="I14:I15"/>
    <mergeCell ref="C16:I16"/>
    <mergeCell ref="C17:I17"/>
    <mergeCell ref="C18:E18"/>
    <mergeCell ref="C5:G5"/>
    <mergeCell ref="H5:I5"/>
    <mergeCell ref="C2:J2"/>
    <mergeCell ref="C3:D4"/>
    <mergeCell ref="E3:G4"/>
    <mergeCell ref="H3:I3"/>
    <mergeCell ref="H4:I4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CB117B-8BF7-4D20-B36B-2F1FE1D14D94}">
  <dimension ref="A1:J62"/>
  <sheetViews>
    <sheetView topLeftCell="A25" workbookViewId="0">
      <selection activeCell="H38" sqref="H38"/>
    </sheetView>
  </sheetViews>
  <sheetFormatPr baseColWidth="10" defaultRowHeight="15" x14ac:dyDescent="0.25"/>
  <cols>
    <col min="3" max="3" width="20.85546875" customWidth="1"/>
    <col min="7" max="7" width="15.7109375" customWidth="1"/>
    <col min="9" max="9" width="17.140625" customWidth="1"/>
    <col min="13" max="13" width="20" customWidth="1"/>
  </cols>
  <sheetData>
    <row r="1" spans="1:10" ht="15.75" x14ac:dyDescent="0.25">
      <c r="A1" s="2"/>
      <c r="B1" s="2"/>
      <c r="C1" s="2"/>
      <c r="D1" s="2"/>
      <c r="E1" s="2"/>
      <c r="F1" s="3"/>
      <c r="G1" s="4"/>
      <c r="H1" s="2"/>
      <c r="I1" s="2"/>
      <c r="J1" s="2"/>
    </row>
    <row r="2" spans="1:10" ht="15.75" x14ac:dyDescent="0.25">
      <c r="A2" s="2"/>
      <c r="B2" s="5"/>
      <c r="C2" s="336"/>
      <c r="D2" s="336"/>
      <c r="E2" s="336"/>
      <c r="F2" s="336"/>
      <c r="G2" s="336"/>
      <c r="H2" s="336"/>
      <c r="I2" s="336"/>
      <c r="J2" s="336"/>
    </row>
    <row r="3" spans="1:10" ht="15.75" x14ac:dyDescent="0.25">
      <c r="A3" s="2"/>
      <c r="B3" s="6"/>
      <c r="C3" s="337"/>
      <c r="D3" s="338"/>
      <c r="E3" s="341"/>
      <c r="F3" s="342"/>
      <c r="G3" s="343"/>
      <c r="H3" s="347"/>
      <c r="I3" s="348"/>
      <c r="J3" s="7"/>
    </row>
    <row r="4" spans="1:10" ht="15.75" x14ac:dyDescent="0.25">
      <c r="A4" s="2"/>
      <c r="B4" s="6"/>
      <c r="C4" s="339"/>
      <c r="D4" s="340"/>
      <c r="E4" s="344"/>
      <c r="F4" s="345"/>
      <c r="G4" s="346"/>
      <c r="H4" s="334"/>
      <c r="I4" s="335"/>
      <c r="J4" s="7"/>
    </row>
    <row r="5" spans="1:10" ht="16.5" x14ac:dyDescent="0.25">
      <c r="A5" s="2"/>
      <c r="B5" s="6"/>
      <c r="C5" s="331"/>
      <c r="D5" s="332"/>
      <c r="E5" s="332"/>
      <c r="F5" s="332"/>
      <c r="G5" s="333"/>
      <c r="H5" s="334"/>
      <c r="I5" s="335"/>
      <c r="J5" s="7"/>
    </row>
    <row r="6" spans="1:10" ht="16.5" x14ac:dyDescent="0.25">
      <c r="A6" s="2"/>
      <c r="B6" s="6"/>
      <c r="C6" s="351" t="s">
        <v>18</v>
      </c>
      <c r="D6" s="352"/>
      <c r="E6" s="352"/>
      <c r="F6" s="352"/>
      <c r="G6" s="352"/>
      <c r="H6" s="352"/>
      <c r="I6" s="353"/>
      <c r="J6" s="7"/>
    </row>
    <row r="7" spans="1:10" ht="15.75" x14ac:dyDescent="0.25">
      <c r="A7" s="2"/>
      <c r="B7" s="6"/>
      <c r="C7" s="8"/>
      <c r="D7" s="8"/>
      <c r="E7" s="8"/>
      <c r="F7" s="9"/>
      <c r="G7" s="9"/>
      <c r="H7" s="8"/>
      <c r="I7" s="8"/>
      <c r="J7" s="7"/>
    </row>
    <row r="8" spans="1:10" ht="16.5" x14ac:dyDescent="0.25">
      <c r="A8" s="10"/>
      <c r="B8" s="11"/>
      <c r="C8" s="12" t="s">
        <v>19</v>
      </c>
      <c r="D8" s="354" t="s">
        <v>20</v>
      </c>
      <c r="E8" s="355"/>
      <c r="F8" s="355"/>
      <c r="G8" s="355"/>
      <c r="H8" s="355"/>
      <c r="I8" s="356"/>
      <c r="J8" s="13"/>
    </row>
    <row r="9" spans="1:10" ht="16.5" x14ac:dyDescent="0.25">
      <c r="A9" s="2"/>
      <c r="B9" s="6"/>
      <c r="C9" s="14">
        <v>4</v>
      </c>
      <c r="D9" s="357" t="s">
        <v>62</v>
      </c>
      <c r="E9" s="358"/>
      <c r="F9" s="358"/>
      <c r="G9" s="358"/>
      <c r="H9" s="358"/>
      <c r="I9" s="359"/>
      <c r="J9" s="7"/>
    </row>
    <row r="10" spans="1:10" ht="16.5" x14ac:dyDescent="0.25">
      <c r="A10" s="10"/>
      <c r="B10" s="11"/>
      <c r="C10" s="12" t="s">
        <v>21</v>
      </c>
      <c r="D10" s="354" t="s">
        <v>22</v>
      </c>
      <c r="E10" s="355"/>
      <c r="F10" s="355"/>
      <c r="G10" s="355"/>
      <c r="H10" s="355"/>
      <c r="I10" s="356"/>
      <c r="J10" s="13"/>
    </row>
    <row r="11" spans="1:10" ht="16.5" x14ac:dyDescent="0.25">
      <c r="A11" s="2"/>
      <c r="B11" s="6"/>
      <c r="C11" s="14">
        <v>4.0999999999999996</v>
      </c>
      <c r="D11" s="357" t="s">
        <v>50</v>
      </c>
      <c r="E11" s="358"/>
      <c r="F11" s="358"/>
      <c r="G11" s="358"/>
      <c r="H11" s="358"/>
      <c r="I11" s="359"/>
      <c r="J11" s="7"/>
    </row>
    <row r="12" spans="1:10" ht="16.5" x14ac:dyDescent="0.25">
      <c r="A12" s="10"/>
      <c r="B12" s="11"/>
      <c r="C12" s="15"/>
      <c r="D12" s="360" t="s">
        <v>23</v>
      </c>
      <c r="E12" s="361"/>
      <c r="F12" s="361"/>
      <c r="G12" s="361"/>
      <c r="H12" s="362"/>
      <c r="I12" s="366" t="s">
        <v>24</v>
      </c>
      <c r="J12" s="13"/>
    </row>
    <row r="13" spans="1:10" ht="16.5" x14ac:dyDescent="0.25">
      <c r="A13" s="2"/>
      <c r="B13" s="6"/>
      <c r="C13" s="16"/>
      <c r="D13" s="363"/>
      <c r="E13" s="364"/>
      <c r="F13" s="364"/>
      <c r="G13" s="364"/>
      <c r="H13" s="365"/>
      <c r="I13" s="367"/>
      <c r="J13" s="7"/>
    </row>
    <row r="14" spans="1:10" ht="59.25" customHeight="1" x14ac:dyDescent="0.25">
      <c r="A14" s="10"/>
      <c r="B14" s="11"/>
      <c r="C14" s="15"/>
      <c r="D14" s="368" t="s">
        <v>198</v>
      </c>
      <c r="E14" s="369"/>
      <c r="F14" s="369"/>
      <c r="G14" s="369"/>
      <c r="H14" s="370"/>
      <c r="I14" s="374" t="s">
        <v>189</v>
      </c>
      <c r="J14" s="13"/>
    </row>
    <row r="15" spans="1:10" ht="133.5" customHeight="1" x14ac:dyDescent="0.25">
      <c r="A15" s="2"/>
      <c r="B15" s="6"/>
      <c r="C15" s="16"/>
      <c r="D15" s="371"/>
      <c r="E15" s="372"/>
      <c r="F15" s="372"/>
      <c r="G15" s="372"/>
      <c r="H15" s="373"/>
      <c r="I15" s="375"/>
      <c r="J15" s="7"/>
    </row>
    <row r="16" spans="1:10" ht="15.75" x14ac:dyDescent="0.25">
      <c r="A16" s="2"/>
      <c r="B16" s="6"/>
      <c r="C16" s="376"/>
      <c r="D16" s="376"/>
      <c r="E16" s="376"/>
      <c r="F16" s="376"/>
      <c r="G16" s="376"/>
      <c r="H16" s="376"/>
      <c r="I16" s="376"/>
      <c r="J16" s="7"/>
    </row>
    <row r="17" spans="1:10" ht="15.75" x14ac:dyDescent="0.25">
      <c r="A17" s="2"/>
      <c r="B17" s="6"/>
      <c r="C17" s="377" t="s">
        <v>25</v>
      </c>
      <c r="D17" s="378"/>
      <c r="E17" s="378"/>
      <c r="F17" s="378"/>
      <c r="G17" s="378"/>
      <c r="H17" s="378"/>
      <c r="I17" s="379"/>
      <c r="J17" s="7"/>
    </row>
    <row r="18" spans="1:10" ht="15.75" x14ac:dyDescent="0.25">
      <c r="A18" s="2"/>
      <c r="B18" s="6"/>
      <c r="C18" s="380" t="s">
        <v>26</v>
      </c>
      <c r="D18" s="381"/>
      <c r="E18" s="381"/>
      <c r="F18" s="17" t="s">
        <v>24</v>
      </c>
      <c r="G18" s="17" t="s">
        <v>27</v>
      </c>
      <c r="H18" s="18" t="s">
        <v>28</v>
      </c>
      <c r="I18" s="19" t="s">
        <v>29</v>
      </c>
      <c r="J18" s="7"/>
    </row>
    <row r="19" spans="1:10" ht="30.75" customHeight="1" x14ac:dyDescent="0.25">
      <c r="A19" s="2"/>
      <c r="B19" s="6"/>
      <c r="C19" s="349" t="s">
        <v>116</v>
      </c>
      <c r="D19" s="350"/>
      <c r="E19" s="350"/>
      <c r="F19" s="20" t="s">
        <v>1</v>
      </c>
      <c r="G19" s="313">
        <v>1050000</v>
      </c>
      <c r="H19" s="21">
        <v>0.2</v>
      </c>
      <c r="I19" s="22">
        <f>ROUND((+IF(C19="","",G19*H19)),2)</f>
        <v>210000</v>
      </c>
      <c r="J19" s="7"/>
    </row>
    <row r="20" spans="1:10" ht="27.75" customHeight="1" x14ac:dyDescent="0.25">
      <c r="A20" s="2"/>
      <c r="B20" s="6"/>
      <c r="C20" s="384" t="s">
        <v>117</v>
      </c>
      <c r="D20" s="385"/>
      <c r="E20" s="385"/>
      <c r="F20" s="23" t="s">
        <v>1</v>
      </c>
      <c r="G20" s="81">
        <v>300000</v>
      </c>
      <c r="H20" s="25">
        <v>0.2</v>
      </c>
      <c r="I20" s="26">
        <f t="shared" ref="I20:I25" si="0">+IF(C20="","",G20*H20)</f>
        <v>60000</v>
      </c>
      <c r="J20" s="7"/>
    </row>
    <row r="21" spans="1:10" ht="15.75" x14ac:dyDescent="0.25">
      <c r="A21" s="2"/>
      <c r="B21" s="6"/>
      <c r="C21" s="384"/>
      <c r="D21" s="385"/>
      <c r="E21" s="385"/>
      <c r="F21" s="23"/>
      <c r="G21" s="83"/>
      <c r="H21" s="25"/>
      <c r="I21" s="26" t="str">
        <f t="shared" si="0"/>
        <v/>
      </c>
      <c r="J21" s="7"/>
    </row>
    <row r="22" spans="1:10" ht="15.75" x14ac:dyDescent="0.25">
      <c r="A22" s="2"/>
      <c r="B22" s="6"/>
      <c r="C22" s="384"/>
      <c r="D22" s="385"/>
      <c r="E22" s="385"/>
      <c r="F22" s="23" t="s">
        <v>30</v>
      </c>
      <c r="G22" s="24" t="s">
        <v>30</v>
      </c>
      <c r="H22" s="25"/>
      <c r="I22" s="26" t="str">
        <f t="shared" si="0"/>
        <v/>
      </c>
      <c r="J22" s="7"/>
    </row>
    <row r="23" spans="1:10" ht="15.75" x14ac:dyDescent="0.25">
      <c r="A23" s="2"/>
      <c r="B23" s="6"/>
      <c r="C23" s="384"/>
      <c r="D23" s="385"/>
      <c r="E23" s="385"/>
      <c r="F23" s="23" t="s">
        <v>30</v>
      </c>
      <c r="G23" s="24" t="s">
        <v>30</v>
      </c>
      <c r="H23" s="25"/>
      <c r="I23" s="26" t="str">
        <f t="shared" si="0"/>
        <v/>
      </c>
      <c r="J23" s="7"/>
    </row>
    <row r="24" spans="1:10" ht="15.75" x14ac:dyDescent="0.25">
      <c r="A24" s="2"/>
      <c r="B24" s="6"/>
      <c r="C24" s="384"/>
      <c r="D24" s="385"/>
      <c r="E24" s="385"/>
      <c r="F24" s="23" t="s">
        <v>30</v>
      </c>
      <c r="G24" s="24" t="s">
        <v>30</v>
      </c>
      <c r="H24" s="25"/>
      <c r="I24" s="26" t="str">
        <f t="shared" si="0"/>
        <v/>
      </c>
      <c r="J24" s="7"/>
    </row>
    <row r="25" spans="1:10" ht="15.75" x14ac:dyDescent="0.25">
      <c r="A25" s="2"/>
      <c r="B25" s="6"/>
      <c r="C25" s="386"/>
      <c r="D25" s="387"/>
      <c r="E25" s="387"/>
      <c r="F25" s="27" t="s">
        <v>30</v>
      </c>
      <c r="G25" s="28" t="s">
        <v>30</v>
      </c>
      <c r="H25" s="29"/>
      <c r="I25" s="30" t="str">
        <f t="shared" si="0"/>
        <v/>
      </c>
      <c r="J25" s="7"/>
    </row>
    <row r="26" spans="1:10" ht="15.75" x14ac:dyDescent="0.25">
      <c r="A26" s="2"/>
      <c r="B26" s="6"/>
      <c r="C26" s="2"/>
      <c r="D26" s="2"/>
      <c r="E26" s="2"/>
      <c r="F26" s="388" t="s">
        <v>31</v>
      </c>
      <c r="G26" s="388"/>
      <c r="H26" s="389"/>
      <c r="I26" s="31">
        <f>+ROUND(SUM(I19:I25),2)</f>
        <v>270000</v>
      </c>
      <c r="J26" s="7"/>
    </row>
    <row r="27" spans="1:10" ht="15.75" x14ac:dyDescent="0.25">
      <c r="A27" s="2"/>
      <c r="B27" s="6"/>
      <c r="C27" s="2"/>
      <c r="D27" s="2"/>
      <c r="E27" s="2"/>
      <c r="F27" s="32"/>
      <c r="G27" s="32"/>
      <c r="H27" s="33"/>
      <c r="I27" s="34"/>
      <c r="J27" s="7"/>
    </row>
    <row r="28" spans="1:10" ht="15.75" x14ac:dyDescent="0.25">
      <c r="A28" s="2"/>
      <c r="B28" s="6"/>
      <c r="C28" s="377" t="s">
        <v>32</v>
      </c>
      <c r="D28" s="378"/>
      <c r="E28" s="378"/>
      <c r="F28" s="378"/>
      <c r="G28" s="378"/>
      <c r="H28" s="378"/>
      <c r="I28" s="379"/>
      <c r="J28" s="7"/>
    </row>
    <row r="29" spans="1:10" ht="15.75" x14ac:dyDescent="0.25">
      <c r="A29" s="2"/>
      <c r="B29" s="6"/>
      <c r="C29" s="390" t="s">
        <v>26</v>
      </c>
      <c r="D29" s="390"/>
      <c r="E29" s="390"/>
      <c r="F29" s="17" t="s">
        <v>24</v>
      </c>
      <c r="G29" s="17" t="s">
        <v>27</v>
      </c>
      <c r="H29" s="17" t="s">
        <v>28</v>
      </c>
      <c r="I29" s="17" t="s">
        <v>29</v>
      </c>
      <c r="J29" s="7"/>
    </row>
    <row r="30" spans="1:10" ht="15.75" x14ac:dyDescent="0.25">
      <c r="A30" s="2"/>
      <c r="B30" s="6"/>
      <c r="C30" s="391" t="s">
        <v>118</v>
      </c>
      <c r="D30" s="392"/>
      <c r="E30" s="392"/>
      <c r="F30" s="35" t="s">
        <v>1</v>
      </c>
      <c r="G30" s="36">
        <v>600000</v>
      </c>
      <c r="H30" s="322">
        <v>0.15</v>
      </c>
      <c r="I30" s="22">
        <f>+IF(C30="","",G30*H30)</f>
        <v>90000</v>
      </c>
      <c r="J30" s="7"/>
    </row>
    <row r="31" spans="1:10" ht="15.75" x14ac:dyDescent="0.25">
      <c r="A31" s="2"/>
      <c r="B31" s="6"/>
      <c r="C31" s="393" t="s">
        <v>106</v>
      </c>
      <c r="D31" s="394"/>
      <c r="E31" s="395"/>
      <c r="F31" s="35" t="s">
        <v>1</v>
      </c>
      <c r="G31" s="82">
        <v>200000</v>
      </c>
      <c r="H31" s="323">
        <v>0.15</v>
      </c>
      <c r="I31" s="26">
        <f>+IF(C31="","",G31*H31)</f>
        <v>30000</v>
      </c>
      <c r="J31" s="7"/>
    </row>
    <row r="32" spans="1:10" ht="15.75" x14ac:dyDescent="0.25">
      <c r="A32" s="2"/>
      <c r="B32" s="6"/>
      <c r="C32" s="382"/>
      <c r="D32" s="383"/>
      <c r="E32" s="383"/>
      <c r="F32" s="38"/>
      <c r="G32" s="39"/>
      <c r="H32" s="40"/>
      <c r="I32" s="41" t="str">
        <f>+IF(C32="","",G32*H32)</f>
        <v/>
      </c>
      <c r="J32" s="7"/>
    </row>
    <row r="33" spans="1:10" ht="15.75" x14ac:dyDescent="0.25">
      <c r="A33" s="2"/>
      <c r="B33" s="6"/>
      <c r="C33" s="2"/>
      <c r="D33" s="2"/>
      <c r="E33" s="2"/>
      <c r="F33" s="388" t="s">
        <v>35</v>
      </c>
      <c r="G33" s="388"/>
      <c r="H33" s="389"/>
      <c r="I33" s="115">
        <f>ROUND(+SUM(I30:I32),2)</f>
        <v>120000</v>
      </c>
      <c r="J33" s="7"/>
    </row>
    <row r="34" spans="1:10" ht="15.75" x14ac:dyDescent="0.25">
      <c r="A34" s="2"/>
      <c r="B34" s="6"/>
      <c r="C34" s="336"/>
      <c r="D34" s="336"/>
      <c r="E34" s="336"/>
      <c r="F34" s="336"/>
      <c r="G34" s="336"/>
      <c r="H34" s="336"/>
      <c r="I34" s="336"/>
      <c r="J34" s="7"/>
    </row>
    <row r="35" spans="1:10" ht="15.75" x14ac:dyDescent="0.25">
      <c r="A35" s="2"/>
      <c r="B35" s="6"/>
      <c r="C35" s="399" t="s">
        <v>36</v>
      </c>
      <c r="D35" s="400"/>
      <c r="E35" s="400"/>
      <c r="F35" s="400"/>
      <c r="G35" s="400"/>
      <c r="H35" s="400"/>
      <c r="I35" s="401"/>
      <c r="J35" s="7"/>
    </row>
    <row r="36" spans="1:10" ht="15.75" x14ac:dyDescent="0.25">
      <c r="A36" s="43"/>
      <c r="B36" s="44"/>
      <c r="C36" s="402" t="s">
        <v>26</v>
      </c>
      <c r="D36" s="403"/>
      <c r="E36" s="403"/>
      <c r="F36" s="17" t="s">
        <v>24</v>
      </c>
      <c r="G36" s="17" t="s">
        <v>27</v>
      </c>
      <c r="H36" s="45" t="s">
        <v>28</v>
      </c>
      <c r="I36" s="46" t="s">
        <v>29</v>
      </c>
      <c r="J36" s="47"/>
    </row>
    <row r="37" spans="1:10" ht="15.75" x14ac:dyDescent="0.25">
      <c r="A37" s="2"/>
      <c r="B37" s="6"/>
      <c r="C37" s="404" t="s">
        <v>119</v>
      </c>
      <c r="D37" s="405"/>
      <c r="E37" s="405"/>
      <c r="F37" s="48" t="s">
        <v>57</v>
      </c>
      <c r="G37" s="49">
        <v>220000</v>
      </c>
      <c r="H37" s="50">
        <v>0.2</v>
      </c>
      <c r="I37" s="51">
        <f>(+IF(C37="","",(G37*H37)))</f>
        <v>44000</v>
      </c>
      <c r="J37" s="7"/>
    </row>
    <row r="38" spans="1:10" ht="15.75" x14ac:dyDescent="0.25">
      <c r="A38" s="2"/>
      <c r="B38" s="6"/>
      <c r="C38" s="404" t="s">
        <v>120</v>
      </c>
      <c r="D38" s="405"/>
      <c r="E38" s="405"/>
      <c r="F38" s="48" t="s">
        <v>57</v>
      </c>
      <c r="G38" s="49">
        <v>190000</v>
      </c>
      <c r="H38" s="50">
        <v>0.15</v>
      </c>
      <c r="I38" s="51">
        <f>(+IF(C38="","",(G38*H38)))</f>
        <v>28500</v>
      </c>
      <c r="J38" s="7"/>
    </row>
    <row r="39" spans="1:10" ht="15.75" x14ac:dyDescent="0.25">
      <c r="A39" s="2"/>
      <c r="B39" s="6"/>
      <c r="C39" s="406"/>
      <c r="D39" s="407"/>
      <c r="E39" s="407"/>
      <c r="F39" s="52"/>
      <c r="G39" s="53"/>
      <c r="H39" s="54"/>
      <c r="I39" s="55"/>
      <c r="J39" s="7"/>
    </row>
    <row r="40" spans="1:10" ht="15.75" x14ac:dyDescent="0.25">
      <c r="A40" s="2"/>
      <c r="B40" s="6"/>
      <c r="C40" s="2"/>
      <c r="D40" s="2"/>
      <c r="E40" s="2"/>
      <c r="F40" s="408" t="s">
        <v>38</v>
      </c>
      <c r="G40" s="408"/>
      <c r="H40" s="409"/>
      <c r="I40" s="31">
        <f>+ROUND(SUM(I37:I39),2)</f>
        <v>72500</v>
      </c>
      <c r="J40" s="7"/>
    </row>
    <row r="41" spans="1:10" ht="15.75" x14ac:dyDescent="0.25">
      <c r="A41" s="2"/>
      <c r="B41" s="6"/>
      <c r="C41" s="2"/>
      <c r="D41" s="2"/>
      <c r="E41" s="2"/>
      <c r="F41" s="3"/>
      <c r="G41" s="56"/>
      <c r="H41" s="2"/>
      <c r="I41" s="2"/>
      <c r="J41" s="7"/>
    </row>
    <row r="42" spans="1:10" ht="15.75" x14ac:dyDescent="0.25">
      <c r="A42" s="2"/>
      <c r="B42" s="6"/>
      <c r="C42" s="396" t="s">
        <v>39</v>
      </c>
      <c r="D42" s="397"/>
      <c r="E42" s="397"/>
      <c r="F42" s="397"/>
      <c r="G42" s="397"/>
      <c r="H42" s="398"/>
      <c r="I42" s="57">
        <f>ROUND((SUM(+I26+I33+I40)),2)</f>
        <v>462500</v>
      </c>
      <c r="J42" s="7"/>
    </row>
    <row r="43" spans="1:10" ht="15.75" x14ac:dyDescent="0.25">
      <c r="A43" s="2"/>
      <c r="B43" s="6"/>
      <c r="C43" s="2"/>
      <c r="D43" s="2"/>
      <c r="E43" s="2"/>
      <c r="F43" s="3"/>
      <c r="G43" s="56"/>
      <c r="H43" s="2"/>
      <c r="I43" s="2"/>
      <c r="J43" s="7"/>
    </row>
    <row r="44" spans="1:10" ht="15.75" x14ac:dyDescent="0.25">
      <c r="A44" s="58"/>
      <c r="B44" s="59"/>
      <c r="C44" s="410" t="s">
        <v>40</v>
      </c>
      <c r="D44" s="411"/>
      <c r="E44" s="412"/>
      <c r="F44" s="60"/>
      <c r="G44" s="61"/>
      <c r="H44" s="62">
        <v>0</v>
      </c>
      <c r="I44" s="63">
        <f>+I42*H44</f>
        <v>0</v>
      </c>
      <c r="J44" s="64"/>
    </row>
    <row r="45" spans="1:10" ht="15.75" x14ac:dyDescent="0.25">
      <c r="A45" s="2"/>
      <c r="B45" s="6"/>
      <c r="C45" s="396" t="s">
        <v>41</v>
      </c>
      <c r="D45" s="397"/>
      <c r="E45" s="397"/>
      <c r="F45" s="397"/>
      <c r="G45" s="397"/>
      <c r="H45" s="398"/>
      <c r="I45" s="57">
        <f>ROUND(I44+I42,2)</f>
        <v>462500</v>
      </c>
      <c r="J45" s="7"/>
    </row>
    <row r="46" spans="1:10" ht="15.75" x14ac:dyDescent="0.25">
      <c r="A46" s="2"/>
      <c r="B46" s="6"/>
      <c r="C46" s="2"/>
      <c r="D46" s="2"/>
      <c r="E46" s="2"/>
      <c r="F46" s="3"/>
      <c r="G46" s="56"/>
      <c r="H46" s="2"/>
      <c r="I46" s="2"/>
      <c r="J46" s="7"/>
    </row>
    <row r="47" spans="1:10" ht="15.75" x14ac:dyDescent="0.25">
      <c r="A47" s="58"/>
      <c r="B47" s="59"/>
      <c r="C47" s="419" t="s">
        <v>42</v>
      </c>
      <c r="D47" s="420"/>
      <c r="E47" s="421"/>
      <c r="F47" s="65"/>
      <c r="G47" s="66"/>
      <c r="H47" s="67">
        <v>0</v>
      </c>
      <c r="I47" s="68">
        <f>+I45*H47</f>
        <v>0</v>
      </c>
      <c r="J47" s="64"/>
    </row>
    <row r="48" spans="1:10" ht="15.75" x14ac:dyDescent="0.25">
      <c r="A48" s="58"/>
      <c r="B48" s="59"/>
      <c r="C48" s="422" t="s">
        <v>43</v>
      </c>
      <c r="D48" s="423"/>
      <c r="E48" s="424"/>
      <c r="F48" s="65"/>
      <c r="G48" s="66"/>
      <c r="H48" s="69">
        <v>0</v>
      </c>
      <c r="I48" s="70">
        <f>+I45*H48</f>
        <v>0</v>
      </c>
      <c r="J48" s="64"/>
    </row>
    <row r="49" spans="1:10" ht="15.75" x14ac:dyDescent="0.25">
      <c r="A49" s="58"/>
      <c r="B49" s="59"/>
      <c r="C49" s="422" t="s">
        <v>44</v>
      </c>
      <c r="D49" s="423"/>
      <c r="E49" s="424"/>
      <c r="F49" s="71"/>
      <c r="G49" s="72"/>
      <c r="H49" s="69">
        <v>0</v>
      </c>
      <c r="I49" s="70">
        <f>+I45*H49</f>
        <v>0</v>
      </c>
      <c r="J49" s="64"/>
    </row>
    <row r="50" spans="1:10" ht="15.75" x14ac:dyDescent="0.25">
      <c r="A50" s="2"/>
      <c r="B50" s="6"/>
      <c r="C50" s="425" t="s">
        <v>45</v>
      </c>
      <c r="D50" s="426"/>
      <c r="E50" s="426"/>
      <c r="F50" s="426"/>
      <c r="G50" s="426"/>
      <c r="H50" s="427"/>
      <c r="I50" s="73">
        <f>ROUND(SUM(I47:I49),2)</f>
        <v>0</v>
      </c>
      <c r="J50" s="7"/>
    </row>
    <row r="51" spans="1:10" ht="15.75" x14ac:dyDescent="0.25">
      <c r="A51" s="2"/>
      <c r="B51" s="6"/>
      <c r="C51" s="428"/>
      <c r="D51" s="428"/>
      <c r="E51" s="428"/>
      <c r="F51" s="428"/>
      <c r="G51" s="428"/>
      <c r="H51" s="428"/>
      <c r="I51" s="428"/>
      <c r="J51" s="7"/>
    </row>
    <row r="52" spans="1:10" ht="15.75" x14ac:dyDescent="0.25">
      <c r="A52" s="2"/>
      <c r="B52" s="6"/>
      <c r="C52" s="429" t="s">
        <v>46</v>
      </c>
      <c r="D52" s="430"/>
      <c r="E52" s="430"/>
      <c r="F52" s="430"/>
      <c r="G52" s="430"/>
      <c r="H52" s="431"/>
      <c r="I52" s="74">
        <f>SUM(I45+I50)</f>
        <v>462500</v>
      </c>
      <c r="J52" s="7"/>
    </row>
    <row r="53" spans="1:10" ht="15.75" x14ac:dyDescent="0.25">
      <c r="A53" s="2"/>
      <c r="B53" s="6"/>
      <c r="C53" s="428"/>
      <c r="D53" s="428"/>
      <c r="E53" s="428"/>
      <c r="F53" s="428"/>
      <c r="G53" s="428"/>
      <c r="H53" s="428"/>
      <c r="I53" s="428"/>
      <c r="J53" s="7"/>
    </row>
    <row r="54" spans="1:10" ht="15.75" x14ac:dyDescent="0.25">
      <c r="A54" s="2"/>
      <c r="B54" s="6"/>
      <c r="C54" s="432" t="s">
        <v>47</v>
      </c>
      <c r="D54" s="433"/>
      <c r="E54" s="434"/>
      <c r="F54" s="435"/>
      <c r="G54" s="436"/>
      <c r="H54" s="436"/>
      <c r="I54" s="437"/>
      <c r="J54" s="7"/>
    </row>
    <row r="55" spans="1:10" ht="15.75" x14ac:dyDescent="0.25">
      <c r="A55" s="2"/>
      <c r="B55" s="6"/>
      <c r="C55" s="413"/>
      <c r="D55" s="414"/>
      <c r="E55" s="415"/>
      <c r="F55" s="416"/>
      <c r="G55" s="417"/>
      <c r="H55" s="417"/>
      <c r="I55" s="418"/>
      <c r="J55" s="7"/>
    </row>
    <row r="56" spans="1:10" ht="15.75" x14ac:dyDescent="0.25">
      <c r="A56" s="2"/>
      <c r="B56" s="6"/>
      <c r="C56" s="413"/>
      <c r="D56" s="414"/>
      <c r="E56" s="415"/>
      <c r="F56" s="416" t="str">
        <f>REALIZO</f>
        <v xml:space="preserve"> </v>
      </c>
      <c r="G56" s="417"/>
      <c r="H56" s="417"/>
      <c r="I56" s="418"/>
      <c r="J56" s="7"/>
    </row>
    <row r="57" spans="1:10" ht="15.75" x14ac:dyDescent="0.25">
      <c r="A57" s="2"/>
      <c r="B57" s="6"/>
      <c r="C57" s="413"/>
      <c r="D57" s="414"/>
      <c r="E57" s="415"/>
      <c r="F57" s="416" t="s">
        <v>48</v>
      </c>
      <c r="G57" s="438"/>
      <c r="H57" s="438"/>
      <c r="I57" s="439"/>
      <c r="J57" s="7"/>
    </row>
    <row r="58" spans="1:10" ht="15.75" x14ac:dyDescent="0.25">
      <c r="A58" s="2"/>
      <c r="B58" s="6"/>
      <c r="C58" s="413"/>
      <c r="D58" s="414"/>
      <c r="E58" s="415"/>
      <c r="F58" s="416" t="s">
        <v>6</v>
      </c>
      <c r="G58" s="438"/>
      <c r="H58" s="438"/>
      <c r="I58" s="439"/>
      <c r="J58" s="7"/>
    </row>
    <row r="59" spans="1:10" ht="15.75" x14ac:dyDescent="0.25">
      <c r="A59" s="2"/>
      <c r="B59" s="6"/>
      <c r="C59" s="413"/>
      <c r="D59" s="414"/>
      <c r="E59" s="415"/>
      <c r="F59" s="416" t="str">
        <f>APROBO</f>
        <v xml:space="preserve"> </v>
      </c>
      <c r="G59" s="438"/>
      <c r="H59" s="438"/>
      <c r="I59" s="439"/>
      <c r="J59" s="7"/>
    </row>
    <row r="60" spans="1:10" ht="15.75" x14ac:dyDescent="0.25">
      <c r="A60" s="2"/>
      <c r="B60" s="6"/>
      <c r="C60" s="440"/>
      <c r="D60" s="441"/>
      <c r="E60" s="442"/>
      <c r="F60" s="443" t="s">
        <v>49</v>
      </c>
      <c r="G60" s="444"/>
      <c r="H60" s="444"/>
      <c r="I60" s="445"/>
      <c r="J60" s="7"/>
    </row>
    <row r="61" spans="1:10" ht="15.75" x14ac:dyDescent="0.25">
      <c r="A61" s="2"/>
      <c r="B61" s="75"/>
      <c r="C61" s="76"/>
      <c r="D61" s="76"/>
      <c r="E61" s="76"/>
      <c r="F61" s="77"/>
      <c r="G61" s="78"/>
      <c r="H61" s="76"/>
      <c r="I61" s="76"/>
      <c r="J61" s="79"/>
    </row>
    <row r="62" spans="1:10" ht="15.75" x14ac:dyDescent="0.25">
      <c r="A62" s="2"/>
      <c r="B62" s="2"/>
      <c r="C62" s="2"/>
      <c r="D62" s="2"/>
      <c r="E62" s="2"/>
      <c r="F62" s="3"/>
      <c r="G62" s="4"/>
      <c r="H62" s="2"/>
      <c r="I62" s="2"/>
      <c r="J62" s="2"/>
    </row>
  </sheetData>
  <mergeCells count="66">
    <mergeCell ref="C59:E59"/>
    <mergeCell ref="F59:I59"/>
    <mergeCell ref="C60:E60"/>
    <mergeCell ref="F60:I60"/>
    <mergeCell ref="C56:E56"/>
    <mergeCell ref="F56:I56"/>
    <mergeCell ref="C57:E57"/>
    <mergeCell ref="F57:I57"/>
    <mergeCell ref="C58:E58"/>
    <mergeCell ref="F58:I58"/>
    <mergeCell ref="C55:E55"/>
    <mergeCell ref="F55:I55"/>
    <mergeCell ref="C47:E47"/>
    <mergeCell ref="C48:E48"/>
    <mergeCell ref="C49:E49"/>
    <mergeCell ref="C50:H50"/>
    <mergeCell ref="C51:E51"/>
    <mergeCell ref="F51:I51"/>
    <mergeCell ref="C52:H52"/>
    <mergeCell ref="C53:E53"/>
    <mergeCell ref="F53:I53"/>
    <mergeCell ref="C54:E54"/>
    <mergeCell ref="F54:I54"/>
    <mergeCell ref="C45:H45"/>
    <mergeCell ref="F33:H33"/>
    <mergeCell ref="C34:I34"/>
    <mergeCell ref="C35:I35"/>
    <mergeCell ref="C36:E36"/>
    <mergeCell ref="C37:E37"/>
    <mergeCell ref="C38:E38"/>
    <mergeCell ref="C39:E39"/>
    <mergeCell ref="F40:H40"/>
    <mergeCell ref="C42:H42"/>
    <mergeCell ref="C44:E44"/>
    <mergeCell ref="F26:H26"/>
    <mergeCell ref="C28:I28"/>
    <mergeCell ref="C29:E29"/>
    <mergeCell ref="C30:E30"/>
    <mergeCell ref="C31:E31"/>
    <mergeCell ref="C32:E32"/>
    <mergeCell ref="C20:E20"/>
    <mergeCell ref="C21:E21"/>
    <mergeCell ref="C22:E22"/>
    <mergeCell ref="C23:E23"/>
    <mergeCell ref="C24:E24"/>
    <mergeCell ref="C25:E25"/>
    <mergeCell ref="C19:E19"/>
    <mergeCell ref="C6:I6"/>
    <mergeCell ref="D8:I8"/>
    <mergeCell ref="D9:I9"/>
    <mergeCell ref="D10:I10"/>
    <mergeCell ref="D11:I11"/>
    <mergeCell ref="D12:H13"/>
    <mergeCell ref="I12:I13"/>
    <mergeCell ref="D14:H15"/>
    <mergeCell ref="I14:I15"/>
    <mergeCell ref="C16:I16"/>
    <mergeCell ref="C17:I17"/>
    <mergeCell ref="C18:E18"/>
    <mergeCell ref="C5:G5"/>
    <mergeCell ref="H5:I5"/>
    <mergeCell ref="C2:J2"/>
    <mergeCell ref="C3:D4"/>
    <mergeCell ref="E3:G4"/>
    <mergeCell ref="H3:I3"/>
    <mergeCell ref="H4:I4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0F0C56-4803-4926-99F9-7A2DE7471C4F}">
  <sheetPr>
    <tabColor theme="7" tint="0.39997558519241921"/>
  </sheetPr>
  <dimension ref="C1:P109"/>
  <sheetViews>
    <sheetView view="pageBreakPreview" topLeftCell="B9" zoomScale="70" zoomScaleNormal="75" zoomScaleSheetLayoutView="70" workbookViewId="0">
      <selection activeCell="G19" sqref="G19"/>
    </sheetView>
  </sheetViews>
  <sheetFormatPr baseColWidth="10" defaultColWidth="12.28515625" defaultRowHeight="15.75" x14ac:dyDescent="0.25"/>
  <cols>
    <col min="1" max="1" width="5.28515625" style="149" customWidth="1"/>
    <col min="2" max="2" width="3.42578125" style="149" customWidth="1"/>
    <col min="3" max="3" width="12.85546875" style="149" customWidth="1"/>
    <col min="4" max="5" width="24" style="149" customWidth="1"/>
    <col min="6" max="6" width="13.42578125" style="149" customWidth="1"/>
    <col min="7" max="7" width="10.140625" style="150" customWidth="1"/>
    <col min="8" max="8" width="25.140625" style="149" customWidth="1"/>
    <col min="9" max="9" width="16.7109375" style="149" customWidth="1"/>
    <col min="10" max="10" width="23.42578125" style="149" customWidth="1"/>
    <col min="11" max="11" width="26.7109375" style="149" bestFit="1" customWidth="1"/>
    <col min="12" max="12" width="17.85546875" style="149" customWidth="1"/>
    <col min="13" max="13" width="12.28515625" style="149"/>
    <col min="14" max="14" width="24.5703125" style="149" customWidth="1"/>
    <col min="15" max="15" width="35" style="149" bestFit="1" customWidth="1"/>
    <col min="16" max="16" width="16.7109375" style="149" bestFit="1" customWidth="1"/>
    <col min="17" max="258" width="12.28515625" style="149"/>
    <col min="259" max="259" width="9.5703125" style="149" customWidth="1"/>
    <col min="260" max="261" width="14.42578125" style="149" customWidth="1"/>
    <col min="262" max="262" width="9" style="149" customWidth="1"/>
    <col min="263" max="263" width="13.42578125" style="149" customWidth="1"/>
    <col min="264" max="265" width="14" style="149" customWidth="1"/>
    <col min="266" max="266" width="15.7109375" style="149" customWidth="1"/>
    <col min="267" max="267" width="18.42578125" style="149" customWidth="1"/>
    <col min="268" max="268" width="11.140625" style="149" customWidth="1"/>
    <col min="269" max="271" width="12.28515625" style="149"/>
    <col min="272" max="272" width="16.7109375" style="149" bestFit="1" customWidth="1"/>
    <col min="273" max="514" width="12.28515625" style="149"/>
    <col min="515" max="515" width="9.5703125" style="149" customWidth="1"/>
    <col min="516" max="517" width="14.42578125" style="149" customWidth="1"/>
    <col min="518" max="518" width="9" style="149" customWidth="1"/>
    <col min="519" max="519" width="13.42578125" style="149" customWidth="1"/>
    <col min="520" max="521" width="14" style="149" customWidth="1"/>
    <col min="522" max="522" width="15.7109375" style="149" customWidth="1"/>
    <col min="523" max="523" width="18.42578125" style="149" customWidth="1"/>
    <col min="524" max="524" width="11.140625" style="149" customWidth="1"/>
    <col min="525" max="527" width="12.28515625" style="149"/>
    <col min="528" max="528" width="16.7109375" style="149" bestFit="1" customWidth="1"/>
    <col min="529" max="770" width="12.28515625" style="149"/>
    <col min="771" max="771" width="9.5703125" style="149" customWidth="1"/>
    <col min="772" max="773" width="14.42578125" style="149" customWidth="1"/>
    <col min="774" max="774" width="9" style="149" customWidth="1"/>
    <col min="775" max="775" width="13.42578125" style="149" customWidth="1"/>
    <col min="776" max="777" width="14" style="149" customWidth="1"/>
    <col min="778" max="778" width="15.7109375" style="149" customWidth="1"/>
    <col min="779" max="779" width="18.42578125" style="149" customWidth="1"/>
    <col min="780" max="780" width="11.140625" style="149" customWidth="1"/>
    <col min="781" max="783" width="12.28515625" style="149"/>
    <col min="784" max="784" width="16.7109375" style="149" bestFit="1" customWidth="1"/>
    <col min="785" max="1026" width="12.28515625" style="149"/>
    <col min="1027" max="1027" width="9.5703125" style="149" customWidth="1"/>
    <col min="1028" max="1029" width="14.42578125" style="149" customWidth="1"/>
    <col min="1030" max="1030" width="9" style="149" customWidth="1"/>
    <col min="1031" max="1031" width="13.42578125" style="149" customWidth="1"/>
    <col min="1032" max="1033" width="14" style="149" customWidth="1"/>
    <col min="1034" max="1034" width="15.7109375" style="149" customWidth="1"/>
    <col min="1035" max="1035" width="18.42578125" style="149" customWidth="1"/>
    <col min="1036" max="1036" width="11.140625" style="149" customWidth="1"/>
    <col min="1037" max="1039" width="12.28515625" style="149"/>
    <col min="1040" max="1040" width="16.7109375" style="149" bestFit="1" customWidth="1"/>
    <col min="1041" max="1282" width="12.28515625" style="149"/>
    <col min="1283" max="1283" width="9.5703125" style="149" customWidth="1"/>
    <col min="1284" max="1285" width="14.42578125" style="149" customWidth="1"/>
    <col min="1286" max="1286" width="9" style="149" customWidth="1"/>
    <col min="1287" max="1287" width="13.42578125" style="149" customWidth="1"/>
    <col min="1288" max="1289" width="14" style="149" customWidth="1"/>
    <col min="1290" max="1290" width="15.7109375" style="149" customWidth="1"/>
    <col min="1291" max="1291" width="18.42578125" style="149" customWidth="1"/>
    <col min="1292" max="1292" width="11.140625" style="149" customWidth="1"/>
    <col min="1293" max="1295" width="12.28515625" style="149"/>
    <col min="1296" max="1296" width="16.7109375" style="149" bestFit="1" customWidth="1"/>
    <col min="1297" max="1538" width="12.28515625" style="149"/>
    <col min="1539" max="1539" width="9.5703125" style="149" customWidth="1"/>
    <col min="1540" max="1541" width="14.42578125" style="149" customWidth="1"/>
    <col min="1542" max="1542" width="9" style="149" customWidth="1"/>
    <col min="1543" max="1543" width="13.42578125" style="149" customWidth="1"/>
    <col min="1544" max="1545" width="14" style="149" customWidth="1"/>
    <col min="1546" max="1546" width="15.7109375" style="149" customWidth="1"/>
    <col min="1547" max="1547" width="18.42578125" style="149" customWidth="1"/>
    <col min="1548" max="1548" width="11.140625" style="149" customWidth="1"/>
    <col min="1549" max="1551" width="12.28515625" style="149"/>
    <col min="1552" max="1552" width="16.7109375" style="149" bestFit="1" customWidth="1"/>
    <col min="1553" max="1794" width="12.28515625" style="149"/>
    <col min="1795" max="1795" width="9.5703125" style="149" customWidth="1"/>
    <col min="1796" max="1797" width="14.42578125" style="149" customWidth="1"/>
    <col min="1798" max="1798" width="9" style="149" customWidth="1"/>
    <col min="1799" max="1799" width="13.42578125" style="149" customWidth="1"/>
    <col min="1800" max="1801" width="14" style="149" customWidth="1"/>
    <col min="1802" max="1802" width="15.7109375" style="149" customWidth="1"/>
    <col min="1803" max="1803" width="18.42578125" style="149" customWidth="1"/>
    <col min="1804" max="1804" width="11.140625" style="149" customWidth="1"/>
    <col min="1805" max="1807" width="12.28515625" style="149"/>
    <col min="1808" max="1808" width="16.7109375" style="149" bestFit="1" customWidth="1"/>
    <col min="1809" max="2050" width="12.28515625" style="149"/>
    <col min="2051" max="2051" width="9.5703125" style="149" customWidth="1"/>
    <col min="2052" max="2053" width="14.42578125" style="149" customWidth="1"/>
    <col min="2054" max="2054" width="9" style="149" customWidth="1"/>
    <col min="2055" max="2055" width="13.42578125" style="149" customWidth="1"/>
    <col min="2056" max="2057" width="14" style="149" customWidth="1"/>
    <col min="2058" max="2058" width="15.7109375" style="149" customWidth="1"/>
    <col min="2059" max="2059" width="18.42578125" style="149" customWidth="1"/>
    <col min="2060" max="2060" width="11.140625" style="149" customWidth="1"/>
    <col min="2061" max="2063" width="12.28515625" style="149"/>
    <col min="2064" max="2064" width="16.7109375" style="149" bestFit="1" customWidth="1"/>
    <col min="2065" max="2306" width="12.28515625" style="149"/>
    <col min="2307" max="2307" width="9.5703125" style="149" customWidth="1"/>
    <col min="2308" max="2309" width="14.42578125" style="149" customWidth="1"/>
    <col min="2310" max="2310" width="9" style="149" customWidth="1"/>
    <col min="2311" max="2311" width="13.42578125" style="149" customWidth="1"/>
    <col min="2312" max="2313" width="14" style="149" customWidth="1"/>
    <col min="2314" max="2314" width="15.7109375" style="149" customWidth="1"/>
    <col min="2315" max="2315" width="18.42578125" style="149" customWidth="1"/>
    <col min="2316" max="2316" width="11.140625" style="149" customWidth="1"/>
    <col min="2317" max="2319" width="12.28515625" style="149"/>
    <col min="2320" max="2320" width="16.7109375" style="149" bestFit="1" customWidth="1"/>
    <col min="2321" max="2562" width="12.28515625" style="149"/>
    <col min="2563" max="2563" width="9.5703125" style="149" customWidth="1"/>
    <col min="2564" max="2565" width="14.42578125" style="149" customWidth="1"/>
    <col min="2566" max="2566" width="9" style="149" customWidth="1"/>
    <col min="2567" max="2567" width="13.42578125" style="149" customWidth="1"/>
    <col min="2568" max="2569" width="14" style="149" customWidth="1"/>
    <col min="2570" max="2570" width="15.7109375" style="149" customWidth="1"/>
    <col min="2571" max="2571" width="18.42578125" style="149" customWidth="1"/>
    <col min="2572" max="2572" width="11.140625" style="149" customWidth="1"/>
    <col min="2573" max="2575" width="12.28515625" style="149"/>
    <col min="2576" max="2576" width="16.7109375" style="149" bestFit="1" customWidth="1"/>
    <col min="2577" max="2818" width="12.28515625" style="149"/>
    <col min="2819" max="2819" width="9.5703125" style="149" customWidth="1"/>
    <col min="2820" max="2821" width="14.42578125" style="149" customWidth="1"/>
    <col min="2822" max="2822" width="9" style="149" customWidth="1"/>
    <col min="2823" max="2823" width="13.42578125" style="149" customWidth="1"/>
    <col min="2824" max="2825" width="14" style="149" customWidth="1"/>
    <col min="2826" max="2826" width="15.7109375" style="149" customWidth="1"/>
    <col min="2827" max="2827" width="18.42578125" style="149" customWidth="1"/>
    <col min="2828" max="2828" width="11.140625" style="149" customWidth="1"/>
    <col min="2829" max="2831" width="12.28515625" style="149"/>
    <col min="2832" max="2832" width="16.7109375" style="149" bestFit="1" customWidth="1"/>
    <col min="2833" max="3074" width="12.28515625" style="149"/>
    <col min="3075" max="3075" width="9.5703125" style="149" customWidth="1"/>
    <col min="3076" max="3077" width="14.42578125" style="149" customWidth="1"/>
    <col min="3078" max="3078" width="9" style="149" customWidth="1"/>
    <col min="3079" max="3079" width="13.42578125" style="149" customWidth="1"/>
    <col min="3080" max="3081" width="14" style="149" customWidth="1"/>
    <col min="3082" max="3082" width="15.7109375" style="149" customWidth="1"/>
    <col min="3083" max="3083" width="18.42578125" style="149" customWidth="1"/>
    <col min="3084" max="3084" width="11.140625" style="149" customWidth="1"/>
    <col min="3085" max="3087" width="12.28515625" style="149"/>
    <col min="3088" max="3088" width="16.7109375" style="149" bestFit="1" customWidth="1"/>
    <col min="3089" max="3330" width="12.28515625" style="149"/>
    <col min="3331" max="3331" width="9.5703125" style="149" customWidth="1"/>
    <col min="3332" max="3333" width="14.42578125" style="149" customWidth="1"/>
    <col min="3334" max="3334" width="9" style="149" customWidth="1"/>
    <col min="3335" max="3335" width="13.42578125" style="149" customWidth="1"/>
    <col min="3336" max="3337" width="14" style="149" customWidth="1"/>
    <col min="3338" max="3338" width="15.7109375" style="149" customWidth="1"/>
    <col min="3339" max="3339" width="18.42578125" style="149" customWidth="1"/>
    <col min="3340" max="3340" width="11.140625" style="149" customWidth="1"/>
    <col min="3341" max="3343" width="12.28515625" style="149"/>
    <col min="3344" max="3344" width="16.7109375" style="149" bestFit="1" customWidth="1"/>
    <col min="3345" max="3586" width="12.28515625" style="149"/>
    <col min="3587" max="3587" width="9.5703125" style="149" customWidth="1"/>
    <col min="3588" max="3589" width="14.42578125" style="149" customWidth="1"/>
    <col min="3590" max="3590" width="9" style="149" customWidth="1"/>
    <col min="3591" max="3591" width="13.42578125" style="149" customWidth="1"/>
    <col min="3592" max="3593" width="14" style="149" customWidth="1"/>
    <col min="3594" max="3594" width="15.7109375" style="149" customWidth="1"/>
    <col min="3595" max="3595" width="18.42578125" style="149" customWidth="1"/>
    <col min="3596" max="3596" width="11.140625" style="149" customWidth="1"/>
    <col min="3597" max="3599" width="12.28515625" style="149"/>
    <col min="3600" max="3600" width="16.7109375" style="149" bestFit="1" customWidth="1"/>
    <col min="3601" max="3842" width="12.28515625" style="149"/>
    <col min="3843" max="3843" width="9.5703125" style="149" customWidth="1"/>
    <col min="3844" max="3845" width="14.42578125" style="149" customWidth="1"/>
    <col min="3846" max="3846" width="9" style="149" customWidth="1"/>
    <col min="3847" max="3847" width="13.42578125" style="149" customWidth="1"/>
    <col min="3848" max="3849" width="14" style="149" customWidth="1"/>
    <col min="3850" max="3850" width="15.7109375" style="149" customWidth="1"/>
    <col min="3851" max="3851" width="18.42578125" style="149" customWidth="1"/>
    <col min="3852" max="3852" width="11.140625" style="149" customWidth="1"/>
    <col min="3853" max="3855" width="12.28515625" style="149"/>
    <col min="3856" max="3856" width="16.7109375" style="149" bestFit="1" customWidth="1"/>
    <col min="3857" max="4098" width="12.28515625" style="149"/>
    <col min="4099" max="4099" width="9.5703125" style="149" customWidth="1"/>
    <col min="4100" max="4101" width="14.42578125" style="149" customWidth="1"/>
    <col min="4102" max="4102" width="9" style="149" customWidth="1"/>
    <col min="4103" max="4103" width="13.42578125" style="149" customWidth="1"/>
    <col min="4104" max="4105" width="14" style="149" customWidth="1"/>
    <col min="4106" max="4106" width="15.7109375" style="149" customWidth="1"/>
    <col min="4107" max="4107" width="18.42578125" style="149" customWidth="1"/>
    <col min="4108" max="4108" width="11.140625" style="149" customWidth="1"/>
    <col min="4109" max="4111" width="12.28515625" style="149"/>
    <col min="4112" max="4112" width="16.7109375" style="149" bestFit="1" customWidth="1"/>
    <col min="4113" max="4354" width="12.28515625" style="149"/>
    <col min="4355" max="4355" width="9.5703125" style="149" customWidth="1"/>
    <col min="4356" max="4357" width="14.42578125" style="149" customWidth="1"/>
    <col min="4358" max="4358" width="9" style="149" customWidth="1"/>
    <col min="4359" max="4359" width="13.42578125" style="149" customWidth="1"/>
    <col min="4360" max="4361" width="14" style="149" customWidth="1"/>
    <col min="4362" max="4362" width="15.7109375" style="149" customWidth="1"/>
    <col min="4363" max="4363" width="18.42578125" style="149" customWidth="1"/>
    <col min="4364" max="4364" width="11.140625" style="149" customWidth="1"/>
    <col min="4365" max="4367" width="12.28515625" style="149"/>
    <col min="4368" max="4368" width="16.7109375" style="149" bestFit="1" customWidth="1"/>
    <col min="4369" max="4610" width="12.28515625" style="149"/>
    <col min="4611" max="4611" width="9.5703125" style="149" customWidth="1"/>
    <col min="4612" max="4613" width="14.42578125" style="149" customWidth="1"/>
    <col min="4614" max="4614" width="9" style="149" customWidth="1"/>
    <col min="4615" max="4615" width="13.42578125" style="149" customWidth="1"/>
    <col min="4616" max="4617" width="14" style="149" customWidth="1"/>
    <col min="4618" max="4618" width="15.7109375" style="149" customWidth="1"/>
    <col min="4619" max="4619" width="18.42578125" style="149" customWidth="1"/>
    <col min="4620" max="4620" width="11.140625" style="149" customWidth="1"/>
    <col min="4621" max="4623" width="12.28515625" style="149"/>
    <col min="4624" max="4624" width="16.7109375" style="149" bestFit="1" customWidth="1"/>
    <col min="4625" max="4866" width="12.28515625" style="149"/>
    <col min="4867" max="4867" width="9.5703125" style="149" customWidth="1"/>
    <col min="4868" max="4869" width="14.42578125" style="149" customWidth="1"/>
    <col min="4870" max="4870" width="9" style="149" customWidth="1"/>
    <col min="4871" max="4871" width="13.42578125" style="149" customWidth="1"/>
    <col min="4872" max="4873" width="14" style="149" customWidth="1"/>
    <col min="4874" max="4874" width="15.7109375" style="149" customWidth="1"/>
    <col min="4875" max="4875" width="18.42578125" style="149" customWidth="1"/>
    <col min="4876" max="4876" width="11.140625" style="149" customWidth="1"/>
    <col min="4877" max="4879" width="12.28515625" style="149"/>
    <col min="4880" max="4880" width="16.7109375" style="149" bestFit="1" customWidth="1"/>
    <col min="4881" max="5122" width="12.28515625" style="149"/>
    <col min="5123" max="5123" width="9.5703125" style="149" customWidth="1"/>
    <col min="5124" max="5125" width="14.42578125" style="149" customWidth="1"/>
    <col min="5126" max="5126" width="9" style="149" customWidth="1"/>
    <col min="5127" max="5127" width="13.42578125" style="149" customWidth="1"/>
    <col min="5128" max="5129" width="14" style="149" customWidth="1"/>
    <col min="5130" max="5130" width="15.7109375" style="149" customWidth="1"/>
    <col min="5131" max="5131" width="18.42578125" style="149" customWidth="1"/>
    <col min="5132" max="5132" width="11.140625" style="149" customWidth="1"/>
    <col min="5133" max="5135" width="12.28515625" style="149"/>
    <col min="5136" max="5136" width="16.7109375" style="149" bestFit="1" customWidth="1"/>
    <col min="5137" max="5378" width="12.28515625" style="149"/>
    <col min="5379" max="5379" width="9.5703125" style="149" customWidth="1"/>
    <col min="5380" max="5381" width="14.42578125" style="149" customWidth="1"/>
    <col min="5382" max="5382" width="9" style="149" customWidth="1"/>
    <col min="5383" max="5383" width="13.42578125" style="149" customWidth="1"/>
    <col min="5384" max="5385" width="14" style="149" customWidth="1"/>
    <col min="5386" max="5386" width="15.7109375" style="149" customWidth="1"/>
    <col min="5387" max="5387" width="18.42578125" style="149" customWidth="1"/>
    <col min="5388" max="5388" width="11.140625" style="149" customWidth="1"/>
    <col min="5389" max="5391" width="12.28515625" style="149"/>
    <col min="5392" max="5392" width="16.7109375" style="149" bestFit="1" customWidth="1"/>
    <col min="5393" max="5634" width="12.28515625" style="149"/>
    <col min="5635" max="5635" width="9.5703125" style="149" customWidth="1"/>
    <col min="5636" max="5637" width="14.42578125" style="149" customWidth="1"/>
    <col min="5638" max="5638" width="9" style="149" customWidth="1"/>
    <col min="5639" max="5639" width="13.42578125" style="149" customWidth="1"/>
    <col min="5640" max="5641" width="14" style="149" customWidth="1"/>
    <col min="5642" max="5642" width="15.7109375" style="149" customWidth="1"/>
    <col min="5643" max="5643" width="18.42578125" style="149" customWidth="1"/>
    <col min="5644" max="5644" width="11.140625" style="149" customWidth="1"/>
    <col min="5645" max="5647" width="12.28515625" style="149"/>
    <col min="5648" max="5648" width="16.7109375" style="149" bestFit="1" customWidth="1"/>
    <col min="5649" max="5890" width="12.28515625" style="149"/>
    <col min="5891" max="5891" width="9.5703125" style="149" customWidth="1"/>
    <col min="5892" max="5893" width="14.42578125" style="149" customWidth="1"/>
    <col min="5894" max="5894" width="9" style="149" customWidth="1"/>
    <col min="5895" max="5895" width="13.42578125" style="149" customWidth="1"/>
    <col min="5896" max="5897" width="14" style="149" customWidth="1"/>
    <col min="5898" max="5898" width="15.7109375" style="149" customWidth="1"/>
    <col min="5899" max="5899" width="18.42578125" style="149" customWidth="1"/>
    <col min="5900" max="5900" width="11.140625" style="149" customWidth="1"/>
    <col min="5901" max="5903" width="12.28515625" style="149"/>
    <col min="5904" max="5904" width="16.7109375" style="149" bestFit="1" customWidth="1"/>
    <col min="5905" max="6146" width="12.28515625" style="149"/>
    <col min="6147" max="6147" width="9.5703125" style="149" customWidth="1"/>
    <col min="6148" max="6149" width="14.42578125" style="149" customWidth="1"/>
    <col min="6150" max="6150" width="9" style="149" customWidth="1"/>
    <col min="6151" max="6151" width="13.42578125" style="149" customWidth="1"/>
    <col min="6152" max="6153" width="14" style="149" customWidth="1"/>
    <col min="6154" max="6154" width="15.7109375" style="149" customWidth="1"/>
    <col min="6155" max="6155" width="18.42578125" style="149" customWidth="1"/>
    <col min="6156" max="6156" width="11.140625" style="149" customWidth="1"/>
    <col min="6157" max="6159" width="12.28515625" style="149"/>
    <col min="6160" max="6160" width="16.7109375" style="149" bestFit="1" customWidth="1"/>
    <col min="6161" max="6402" width="12.28515625" style="149"/>
    <col min="6403" max="6403" width="9.5703125" style="149" customWidth="1"/>
    <col min="6404" max="6405" width="14.42578125" style="149" customWidth="1"/>
    <col min="6406" max="6406" width="9" style="149" customWidth="1"/>
    <col min="6407" max="6407" width="13.42578125" style="149" customWidth="1"/>
    <col min="6408" max="6409" width="14" style="149" customWidth="1"/>
    <col min="6410" max="6410" width="15.7109375" style="149" customWidth="1"/>
    <col min="6411" max="6411" width="18.42578125" style="149" customWidth="1"/>
    <col min="6412" max="6412" width="11.140625" style="149" customWidth="1"/>
    <col min="6413" max="6415" width="12.28515625" style="149"/>
    <col min="6416" max="6416" width="16.7109375" style="149" bestFit="1" customWidth="1"/>
    <col min="6417" max="6658" width="12.28515625" style="149"/>
    <col min="6659" max="6659" width="9.5703125" style="149" customWidth="1"/>
    <col min="6660" max="6661" width="14.42578125" style="149" customWidth="1"/>
    <col min="6662" max="6662" width="9" style="149" customWidth="1"/>
    <col min="6663" max="6663" width="13.42578125" style="149" customWidth="1"/>
    <col min="6664" max="6665" width="14" style="149" customWidth="1"/>
    <col min="6666" max="6666" width="15.7109375" style="149" customWidth="1"/>
    <col min="6667" max="6667" width="18.42578125" style="149" customWidth="1"/>
    <col min="6668" max="6668" width="11.140625" style="149" customWidth="1"/>
    <col min="6669" max="6671" width="12.28515625" style="149"/>
    <col min="6672" max="6672" width="16.7109375" style="149" bestFit="1" customWidth="1"/>
    <col min="6673" max="6914" width="12.28515625" style="149"/>
    <col min="6915" max="6915" width="9.5703125" style="149" customWidth="1"/>
    <col min="6916" max="6917" width="14.42578125" style="149" customWidth="1"/>
    <col min="6918" max="6918" width="9" style="149" customWidth="1"/>
    <col min="6919" max="6919" width="13.42578125" style="149" customWidth="1"/>
    <col min="6920" max="6921" width="14" style="149" customWidth="1"/>
    <col min="6922" max="6922" width="15.7109375" style="149" customWidth="1"/>
    <col min="6923" max="6923" width="18.42578125" style="149" customWidth="1"/>
    <col min="6924" max="6924" width="11.140625" style="149" customWidth="1"/>
    <col min="6925" max="6927" width="12.28515625" style="149"/>
    <col min="6928" max="6928" width="16.7109375" style="149" bestFit="1" customWidth="1"/>
    <col min="6929" max="7170" width="12.28515625" style="149"/>
    <col min="7171" max="7171" width="9.5703125" style="149" customWidth="1"/>
    <col min="7172" max="7173" width="14.42578125" style="149" customWidth="1"/>
    <col min="7174" max="7174" width="9" style="149" customWidth="1"/>
    <col min="7175" max="7175" width="13.42578125" style="149" customWidth="1"/>
    <col min="7176" max="7177" width="14" style="149" customWidth="1"/>
    <col min="7178" max="7178" width="15.7109375" style="149" customWidth="1"/>
    <col min="7179" max="7179" width="18.42578125" style="149" customWidth="1"/>
    <col min="7180" max="7180" width="11.140625" style="149" customWidth="1"/>
    <col min="7181" max="7183" width="12.28515625" style="149"/>
    <col min="7184" max="7184" width="16.7109375" style="149" bestFit="1" customWidth="1"/>
    <col min="7185" max="7426" width="12.28515625" style="149"/>
    <col min="7427" max="7427" width="9.5703125" style="149" customWidth="1"/>
    <col min="7428" max="7429" width="14.42578125" style="149" customWidth="1"/>
    <col min="7430" max="7430" width="9" style="149" customWidth="1"/>
    <col min="7431" max="7431" width="13.42578125" style="149" customWidth="1"/>
    <col min="7432" max="7433" width="14" style="149" customWidth="1"/>
    <col min="7434" max="7434" width="15.7109375" style="149" customWidth="1"/>
    <col min="7435" max="7435" width="18.42578125" style="149" customWidth="1"/>
    <col min="7436" max="7436" width="11.140625" style="149" customWidth="1"/>
    <col min="7437" max="7439" width="12.28515625" style="149"/>
    <col min="7440" max="7440" width="16.7109375" style="149" bestFit="1" customWidth="1"/>
    <col min="7441" max="7682" width="12.28515625" style="149"/>
    <col min="7683" max="7683" width="9.5703125" style="149" customWidth="1"/>
    <col min="7684" max="7685" width="14.42578125" style="149" customWidth="1"/>
    <col min="7686" max="7686" width="9" style="149" customWidth="1"/>
    <col min="7687" max="7687" width="13.42578125" style="149" customWidth="1"/>
    <col min="7688" max="7689" width="14" style="149" customWidth="1"/>
    <col min="7690" max="7690" width="15.7109375" style="149" customWidth="1"/>
    <col min="7691" max="7691" width="18.42578125" style="149" customWidth="1"/>
    <col min="7692" max="7692" width="11.140625" style="149" customWidth="1"/>
    <col min="7693" max="7695" width="12.28515625" style="149"/>
    <col min="7696" max="7696" width="16.7109375" style="149" bestFit="1" customWidth="1"/>
    <col min="7697" max="7938" width="12.28515625" style="149"/>
    <col min="7939" max="7939" width="9.5703125" style="149" customWidth="1"/>
    <col min="7940" max="7941" width="14.42578125" style="149" customWidth="1"/>
    <col min="7942" max="7942" width="9" style="149" customWidth="1"/>
    <col min="7943" max="7943" width="13.42578125" style="149" customWidth="1"/>
    <col min="7944" max="7945" width="14" style="149" customWidth="1"/>
    <col min="7946" max="7946" width="15.7109375" style="149" customWidth="1"/>
    <col min="7947" max="7947" width="18.42578125" style="149" customWidth="1"/>
    <col min="7948" max="7948" width="11.140625" style="149" customWidth="1"/>
    <col min="7949" max="7951" width="12.28515625" style="149"/>
    <col min="7952" max="7952" width="16.7109375" style="149" bestFit="1" customWidth="1"/>
    <col min="7953" max="8194" width="12.28515625" style="149"/>
    <col min="8195" max="8195" width="9.5703125" style="149" customWidth="1"/>
    <col min="8196" max="8197" width="14.42578125" style="149" customWidth="1"/>
    <col min="8198" max="8198" width="9" style="149" customWidth="1"/>
    <col min="8199" max="8199" width="13.42578125" style="149" customWidth="1"/>
    <col min="8200" max="8201" width="14" style="149" customWidth="1"/>
    <col min="8202" max="8202" width="15.7109375" style="149" customWidth="1"/>
    <col min="8203" max="8203" width="18.42578125" style="149" customWidth="1"/>
    <col min="8204" max="8204" width="11.140625" style="149" customWidth="1"/>
    <col min="8205" max="8207" width="12.28515625" style="149"/>
    <col min="8208" max="8208" width="16.7109375" style="149" bestFit="1" customWidth="1"/>
    <col min="8209" max="8450" width="12.28515625" style="149"/>
    <col min="8451" max="8451" width="9.5703125" style="149" customWidth="1"/>
    <col min="8452" max="8453" width="14.42578125" style="149" customWidth="1"/>
    <col min="8454" max="8454" width="9" style="149" customWidth="1"/>
    <col min="8455" max="8455" width="13.42578125" style="149" customWidth="1"/>
    <col min="8456" max="8457" width="14" style="149" customWidth="1"/>
    <col min="8458" max="8458" width="15.7109375" style="149" customWidth="1"/>
    <col min="8459" max="8459" width="18.42578125" style="149" customWidth="1"/>
    <col min="8460" max="8460" width="11.140625" style="149" customWidth="1"/>
    <col min="8461" max="8463" width="12.28515625" style="149"/>
    <col min="8464" max="8464" width="16.7109375" style="149" bestFit="1" customWidth="1"/>
    <col min="8465" max="8706" width="12.28515625" style="149"/>
    <col min="8707" max="8707" width="9.5703125" style="149" customWidth="1"/>
    <col min="8708" max="8709" width="14.42578125" style="149" customWidth="1"/>
    <col min="8710" max="8710" width="9" style="149" customWidth="1"/>
    <col min="8711" max="8711" width="13.42578125" style="149" customWidth="1"/>
    <col min="8712" max="8713" width="14" style="149" customWidth="1"/>
    <col min="8714" max="8714" width="15.7109375" style="149" customWidth="1"/>
    <col min="8715" max="8715" width="18.42578125" style="149" customWidth="1"/>
    <col min="8716" max="8716" width="11.140625" style="149" customWidth="1"/>
    <col min="8717" max="8719" width="12.28515625" style="149"/>
    <col min="8720" max="8720" width="16.7109375" style="149" bestFit="1" customWidth="1"/>
    <col min="8721" max="8962" width="12.28515625" style="149"/>
    <col min="8963" max="8963" width="9.5703125" style="149" customWidth="1"/>
    <col min="8964" max="8965" width="14.42578125" style="149" customWidth="1"/>
    <col min="8966" max="8966" width="9" style="149" customWidth="1"/>
    <col min="8967" max="8967" width="13.42578125" style="149" customWidth="1"/>
    <col min="8968" max="8969" width="14" style="149" customWidth="1"/>
    <col min="8970" max="8970" width="15.7109375" style="149" customWidth="1"/>
    <col min="8971" max="8971" width="18.42578125" style="149" customWidth="1"/>
    <col min="8972" max="8972" width="11.140625" style="149" customWidth="1"/>
    <col min="8973" max="8975" width="12.28515625" style="149"/>
    <col min="8976" max="8976" width="16.7109375" style="149" bestFit="1" customWidth="1"/>
    <col min="8977" max="9218" width="12.28515625" style="149"/>
    <col min="9219" max="9219" width="9.5703125" style="149" customWidth="1"/>
    <col min="9220" max="9221" width="14.42578125" style="149" customWidth="1"/>
    <col min="9222" max="9222" width="9" style="149" customWidth="1"/>
    <col min="9223" max="9223" width="13.42578125" style="149" customWidth="1"/>
    <col min="9224" max="9225" width="14" style="149" customWidth="1"/>
    <col min="9226" max="9226" width="15.7109375" style="149" customWidth="1"/>
    <col min="9227" max="9227" width="18.42578125" style="149" customWidth="1"/>
    <col min="9228" max="9228" width="11.140625" style="149" customWidth="1"/>
    <col min="9229" max="9231" width="12.28515625" style="149"/>
    <col min="9232" max="9232" width="16.7109375" style="149" bestFit="1" customWidth="1"/>
    <col min="9233" max="9474" width="12.28515625" style="149"/>
    <col min="9475" max="9475" width="9.5703125" style="149" customWidth="1"/>
    <col min="9476" max="9477" width="14.42578125" style="149" customWidth="1"/>
    <col min="9478" max="9478" width="9" style="149" customWidth="1"/>
    <col min="9479" max="9479" width="13.42578125" style="149" customWidth="1"/>
    <col min="9480" max="9481" width="14" style="149" customWidth="1"/>
    <col min="9482" max="9482" width="15.7109375" style="149" customWidth="1"/>
    <col min="9483" max="9483" width="18.42578125" style="149" customWidth="1"/>
    <col min="9484" max="9484" width="11.140625" style="149" customWidth="1"/>
    <col min="9485" max="9487" width="12.28515625" style="149"/>
    <col min="9488" max="9488" width="16.7109375" style="149" bestFit="1" customWidth="1"/>
    <col min="9489" max="9730" width="12.28515625" style="149"/>
    <col min="9731" max="9731" width="9.5703125" style="149" customWidth="1"/>
    <col min="9732" max="9733" width="14.42578125" style="149" customWidth="1"/>
    <col min="9734" max="9734" width="9" style="149" customWidth="1"/>
    <col min="9735" max="9735" width="13.42578125" style="149" customWidth="1"/>
    <col min="9736" max="9737" width="14" style="149" customWidth="1"/>
    <col min="9738" max="9738" width="15.7109375" style="149" customWidth="1"/>
    <col min="9739" max="9739" width="18.42578125" style="149" customWidth="1"/>
    <col min="9740" max="9740" width="11.140625" style="149" customWidth="1"/>
    <col min="9741" max="9743" width="12.28515625" style="149"/>
    <col min="9744" max="9744" width="16.7109375" style="149" bestFit="1" customWidth="1"/>
    <col min="9745" max="9986" width="12.28515625" style="149"/>
    <col min="9987" max="9987" width="9.5703125" style="149" customWidth="1"/>
    <col min="9988" max="9989" width="14.42578125" style="149" customWidth="1"/>
    <col min="9990" max="9990" width="9" style="149" customWidth="1"/>
    <col min="9991" max="9991" width="13.42578125" style="149" customWidth="1"/>
    <col min="9992" max="9993" width="14" style="149" customWidth="1"/>
    <col min="9994" max="9994" width="15.7109375" style="149" customWidth="1"/>
    <col min="9995" max="9995" width="18.42578125" style="149" customWidth="1"/>
    <col min="9996" max="9996" width="11.140625" style="149" customWidth="1"/>
    <col min="9997" max="9999" width="12.28515625" style="149"/>
    <col min="10000" max="10000" width="16.7109375" style="149" bestFit="1" customWidth="1"/>
    <col min="10001" max="10242" width="12.28515625" style="149"/>
    <col min="10243" max="10243" width="9.5703125" style="149" customWidth="1"/>
    <col min="10244" max="10245" width="14.42578125" style="149" customWidth="1"/>
    <col min="10246" max="10246" width="9" style="149" customWidth="1"/>
    <col min="10247" max="10247" width="13.42578125" style="149" customWidth="1"/>
    <col min="10248" max="10249" width="14" style="149" customWidth="1"/>
    <col min="10250" max="10250" width="15.7109375" style="149" customWidth="1"/>
    <col min="10251" max="10251" width="18.42578125" style="149" customWidth="1"/>
    <col min="10252" max="10252" width="11.140625" style="149" customWidth="1"/>
    <col min="10253" max="10255" width="12.28515625" style="149"/>
    <col min="10256" max="10256" width="16.7109375" style="149" bestFit="1" customWidth="1"/>
    <col min="10257" max="10498" width="12.28515625" style="149"/>
    <col min="10499" max="10499" width="9.5703125" style="149" customWidth="1"/>
    <col min="10500" max="10501" width="14.42578125" style="149" customWidth="1"/>
    <col min="10502" max="10502" width="9" style="149" customWidth="1"/>
    <col min="10503" max="10503" width="13.42578125" style="149" customWidth="1"/>
    <col min="10504" max="10505" width="14" style="149" customWidth="1"/>
    <col min="10506" max="10506" width="15.7109375" style="149" customWidth="1"/>
    <col min="10507" max="10507" width="18.42578125" style="149" customWidth="1"/>
    <col min="10508" max="10508" width="11.140625" style="149" customWidth="1"/>
    <col min="10509" max="10511" width="12.28515625" style="149"/>
    <col min="10512" max="10512" width="16.7109375" style="149" bestFit="1" customWidth="1"/>
    <col min="10513" max="10754" width="12.28515625" style="149"/>
    <col min="10755" max="10755" width="9.5703125" style="149" customWidth="1"/>
    <col min="10756" max="10757" width="14.42578125" style="149" customWidth="1"/>
    <col min="10758" max="10758" width="9" style="149" customWidth="1"/>
    <col min="10759" max="10759" width="13.42578125" style="149" customWidth="1"/>
    <col min="10760" max="10761" width="14" style="149" customWidth="1"/>
    <col min="10762" max="10762" width="15.7109375" style="149" customWidth="1"/>
    <col min="10763" max="10763" width="18.42578125" style="149" customWidth="1"/>
    <col min="10764" max="10764" width="11.140625" style="149" customWidth="1"/>
    <col min="10765" max="10767" width="12.28515625" style="149"/>
    <col min="10768" max="10768" width="16.7109375" style="149" bestFit="1" customWidth="1"/>
    <col min="10769" max="11010" width="12.28515625" style="149"/>
    <col min="11011" max="11011" width="9.5703125" style="149" customWidth="1"/>
    <col min="11012" max="11013" width="14.42578125" style="149" customWidth="1"/>
    <col min="11014" max="11014" width="9" style="149" customWidth="1"/>
    <col min="11015" max="11015" width="13.42578125" style="149" customWidth="1"/>
    <col min="11016" max="11017" width="14" style="149" customWidth="1"/>
    <col min="11018" max="11018" width="15.7109375" style="149" customWidth="1"/>
    <col min="11019" max="11019" width="18.42578125" style="149" customWidth="1"/>
    <col min="11020" max="11020" width="11.140625" style="149" customWidth="1"/>
    <col min="11021" max="11023" width="12.28515625" style="149"/>
    <col min="11024" max="11024" width="16.7109375" style="149" bestFit="1" customWidth="1"/>
    <col min="11025" max="11266" width="12.28515625" style="149"/>
    <col min="11267" max="11267" width="9.5703125" style="149" customWidth="1"/>
    <col min="11268" max="11269" width="14.42578125" style="149" customWidth="1"/>
    <col min="11270" max="11270" width="9" style="149" customWidth="1"/>
    <col min="11271" max="11271" width="13.42578125" style="149" customWidth="1"/>
    <col min="11272" max="11273" width="14" style="149" customWidth="1"/>
    <col min="11274" max="11274" width="15.7109375" style="149" customWidth="1"/>
    <col min="11275" max="11275" width="18.42578125" style="149" customWidth="1"/>
    <col min="11276" max="11276" width="11.140625" style="149" customWidth="1"/>
    <col min="11277" max="11279" width="12.28515625" style="149"/>
    <col min="11280" max="11280" width="16.7109375" style="149" bestFit="1" customWidth="1"/>
    <col min="11281" max="11522" width="12.28515625" style="149"/>
    <col min="11523" max="11523" width="9.5703125" style="149" customWidth="1"/>
    <col min="11524" max="11525" width="14.42578125" style="149" customWidth="1"/>
    <col min="11526" max="11526" width="9" style="149" customWidth="1"/>
    <col min="11527" max="11527" width="13.42578125" style="149" customWidth="1"/>
    <col min="11528" max="11529" width="14" style="149" customWidth="1"/>
    <col min="11530" max="11530" width="15.7109375" style="149" customWidth="1"/>
    <col min="11531" max="11531" width="18.42578125" style="149" customWidth="1"/>
    <col min="11532" max="11532" width="11.140625" style="149" customWidth="1"/>
    <col min="11533" max="11535" width="12.28515625" style="149"/>
    <col min="11536" max="11536" width="16.7109375" style="149" bestFit="1" customWidth="1"/>
    <col min="11537" max="11778" width="12.28515625" style="149"/>
    <col min="11779" max="11779" width="9.5703125" style="149" customWidth="1"/>
    <col min="11780" max="11781" width="14.42578125" style="149" customWidth="1"/>
    <col min="11782" max="11782" width="9" style="149" customWidth="1"/>
    <col min="11783" max="11783" width="13.42578125" style="149" customWidth="1"/>
    <col min="11784" max="11785" width="14" style="149" customWidth="1"/>
    <col min="11786" max="11786" width="15.7109375" style="149" customWidth="1"/>
    <col min="11787" max="11787" width="18.42578125" style="149" customWidth="1"/>
    <col min="11788" max="11788" width="11.140625" style="149" customWidth="1"/>
    <col min="11789" max="11791" width="12.28515625" style="149"/>
    <col min="11792" max="11792" width="16.7109375" style="149" bestFit="1" customWidth="1"/>
    <col min="11793" max="12034" width="12.28515625" style="149"/>
    <col min="12035" max="12035" width="9.5703125" style="149" customWidth="1"/>
    <col min="12036" max="12037" width="14.42578125" style="149" customWidth="1"/>
    <col min="12038" max="12038" width="9" style="149" customWidth="1"/>
    <col min="12039" max="12039" width="13.42578125" style="149" customWidth="1"/>
    <col min="12040" max="12041" width="14" style="149" customWidth="1"/>
    <col min="12042" max="12042" width="15.7109375" style="149" customWidth="1"/>
    <col min="12043" max="12043" width="18.42578125" style="149" customWidth="1"/>
    <col min="12044" max="12044" width="11.140625" style="149" customWidth="1"/>
    <col min="12045" max="12047" width="12.28515625" style="149"/>
    <col min="12048" max="12048" width="16.7109375" style="149" bestFit="1" customWidth="1"/>
    <col min="12049" max="12290" width="12.28515625" style="149"/>
    <col min="12291" max="12291" width="9.5703125" style="149" customWidth="1"/>
    <col min="12292" max="12293" width="14.42578125" style="149" customWidth="1"/>
    <col min="12294" max="12294" width="9" style="149" customWidth="1"/>
    <col min="12295" max="12295" width="13.42578125" style="149" customWidth="1"/>
    <col min="12296" max="12297" width="14" style="149" customWidth="1"/>
    <col min="12298" max="12298" width="15.7109375" style="149" customWidth="1"/>
    <col min="12299" max="12299" width="18.42578125" style="149" customWidth="1"/>
    <col min="12300" max="12300" width="11.140625" style="149" customWidth="1"/>
    <col min="12301" max="12303" width="12.28515625" style="149"/>
    <col min="12304" max="12304" width="16.7109375" style="149" bestFit="1" customWidth="1"/>
    <col min="12305" max="12546" width="12.28515625" style="149"/>
    <col min="12547" max="12547" width="9.5703125" style="149" customWidth="1"/>
    <col min="12548" max="12549" width="14.42578125" style="149" customWidth="1"/>
    <col min="12550" max="12550" width="9" style="149" customWidth="1"/>
    <col min="12551" max="12551" width="13.42578125" style="149" customWidth="1"/>
    <col min="12552" max="12553" width="14" style="149" customWidth="1"/>
    <col min="12554" max="12554" width="15.7109375" style="149" customWidth="1"/>
    <col min="12555" max="12555" width="18.42578125" style="149" customWidth="1"/>
    <col min="12556" max="12556" width="11.140625" style="149" customWidth="1"/>
    <col min="12557" max="12559" width="12.28515625" style="149"/>
    <col min="12560" max="12560" width="16.7109375" style="149" bestFit="1" customWidth="1"/>
    <col min="12561" max="12802" width="12.28515625" style="149"/>
    <col min="12803" max="12803" width="9.5703125" style="149" customWidth="1"/>
    <col min="12804" max="12805" width="14.42578125" style="149" customWidth="1"/>
    <col min="12806" max="12806" width="9" style="149" customWidth="1"/>
    <col min="12807" max="12807" width="13.42578125" style="149" customWidth="1"/>
    <col min="12808" max="12809" width="14" style="149" customWidth="1"/>
    <col min="12810" max="12810" width="15.7109375" style="149" customWidth="1"/>
    <col min="12811" max="12811" width="18.42578125" style="149" customWidth="1"/>
    <col min="12812" max="12812" width="11.140625" style="149" customWidth="1"/>
    <col min="12813" max="12815" width="12.28515625" style="149"/>
    <col min="12816" max="12816" width="16.7109375" style="149" bestFit="1" customWidth="1"/>
    <col min="12817" max="13058" width="12.28515625" style="149"/>
    <col min="13059" max="13059" width="9.5703125" style="149" customWidth="1"/>
    <col min="13060" max="13061" width="14.42578125" style="149" customWidth="1"/>
    <col min="13062" max="13062" width="9" style="149" customWidth="1"/>
    <col min="13063" max="13063" width="13.42578125" style="149" customWidth="1"/>
    <col min="13064" max="13065" width="14" style="149" customWidth="1"/>
    <col min="13066" max="13066" width="15.7109375" style="149" customWidth="1"/>
    <col min="13067" max="13067" width="18.42578125" style="149" customWidth="1"/>
    <col min="13068" max="13068" width="11.140625" style="149" customWidth="1"/>
    <col min="13069" max="13071" width="12.28515625" style="149"/>
    <col min="13072" max="13072" width="16.7109375" style="149" bestFit="1" customWidth="1"/>
    <col min="13073" max="13314" width="12.28515625" style="149"/>
    <col min="13315" max="13315" width="9.5703125" style="149" customWidth="1"/>
    <col min="13316" max="13317" width="14.42578125" style="149" customWidth="1"/>
    <col min="13318" max="13318" width="9" style="149" customWidth="1"/>
    <col min="13319" max="13319" width="13.42578125" style="149" customWidth="1"/>
    <col min="13320" max="13321" width="14" style="149" customWidth="1"/>
    <col min="13322" max="13322" width="15.7109375" style="149" customWidth="1"/>
    <col min="13323" max="13323" width="18.42578125" style="149" customWidth="1"/>
    <col min="13324" max="13324" width="11.140625" style="149" customWidth="1"/>
    <col min="13325" max="13327" width="12.28515625" style="149"/>
    <col min="13328" max="13328" width="16.7109375" style="149" bestFit="1" customWidth="1"/>
    <col min="13329" max="13570" width="12.28515625" style="149"/>
    <col min="13571" max="13571" width="9.5703125" style="149" customWidth="1"/>
    <col min="13572" max="13573" width="14.42578125" style="149" customWidth="1"/>
    <col min="13574" max="13574" width="9" style="149" customWidth="1"/>
    <col min="13575" max="13575" width="13.42578125" style="149" customWidth="1"/>
    <col min="13576" max="13577" width="14" style="149" customWidth="1"/>
    <col min="13578" max="13578" width="15.7109375" style="149" customWidth="1"/>
    <col min="13579" max="13579" width="18.42578125" style="149" customWidth="1"/>
    <col min="13580" max="13580" width="11.140625" style="149" customWidth="1"/>
    <col min="13581" max="13583" width="12.28515625" style="149"/>
    <col min="13584" max="13584" width="16.7109375" style="149" bestFit="1" customWidth="1"/>
    <col min="13585" max="13826" width="12.28515625" style="149"/>
    <col min="13827" max="13827" width="9.5703125" style="149" customWidth="1"/>
    <col min="13828" max="13829" width="14.42578125" style="149" customWidth="1"/>
    <col min="13830" max="13830" width="9" style="149" customWidth="1"/>
    <col min="13831" max="13831" width="13.42578125" style="149" customWidth="1"/>
    <col min="13832" max="13833" width="14" style="149" customWidth="1"/>
    <col min="13834" max="13834" width="15.7109375" style="149" customWidth="1"/>
    <col min="13835" max="13835" width="18.42578125" style="149" customWidth="1"/>
    <col min="13836" max="13836" width="11.140625" style="149" customWidth="1"/>
    <col min="13837" max="13839" width="12.28515625" style="149"/>
    <col min="13840" max="13840" width="16.7109375" style="149" bestFit="1" customWidth="1"/>
    <col min="13841" max="14082" width="12.28515625" style="149"/>
    <col min="14083" max="14083" width="9.5703125" style="149" customWidth="1"/>
    <col min="14084" max="14085" width="14.42578125" style="149" customWidth="1"/>
    <col min="14086" max="14086" width="9" style="149" customWidth="1"/>
    <col min="14087" max="14087" width="13.42578125" style="149" customWidth="1"/>
    <col min="14088" max="14089" width="14" style="149" customWidth="1"/>
    <col min="14090" max="14090" width="15.7109375" style="149" customWidth="1"/>
    <col min="14091" max="14091" width="18.42578125" style="149" customWidth="1"/>
    <col min="14092" max="14092" width="11.140625" style="149" customWidth="1"/>
    <col min="14093" max="14095" width="12.28515625" style="149"/>
    <col min="14096" max="14096" width="16.7109375" style="149" bestFit="1" customWidth="1"/>
    <col min="14097" max="14338" width="12.28515625" style="149"/>
    <col min="14339" max="14339" width="9.5703125" style="149" customWidth="1"/>
    <col min="14340" max="14341" width="14.42578125" style="149" customWidth="1"/>
    <col min="14342" max="14342" width="9" style="149" customWidth="1"/>
    <col min="14343" max="14343" width="13.42578125" style="149" customWidth="1"/>
    <col min="14344" max="14345" width="14" style="149" customWidth="1"/>
    <col min="14346" max="14346" width="15.7109375" style="149" customWidth="1"/>
    <col min="14347" max="14347" width="18.42578125" style="149" customWidth="1"/>
    <col min="14348" max="14348" width="11.140625" style="149" customWidth="1"/>
    <col min="14349" max="14351" width="12.28515625" style="149"/>
    <col min="14352" max="14352" width="16.7109375" style="149" bestFit="1" customWidth="1"/>
    <col min="14353" max="14594" width="12.28515625" style="149"/>
    <col min="14595" max="14595" width="9.5703125" style="149" customWidth="1"/>
    <col min="14596" max="14597" width="14.42578125" style="149" customWidth="1"/>
    <col min="14598" max="14598" width="9" style="149" customWidth="1"/>
    <col min="14599" max="14599" width="13.42578125" style="149" customWidth="1"/>
    <col min="14600" max="14601" width="14" style="149" customWidth="1"/>
    <col min="14602" max="14602" width="15.7109375" style="149" customWidth="1"/>
    <col min="14603" max="14603" width="18.42578125" style="149" customWidth="1"/>
    <col min="14604" max="14604" width="11.140625" style="149" customWidth="1"/>
    <col min="14605" max="14607" width="12.28515625" style="149"/>
    <col min="14608" max="14608" width="16.7109375" style="149" bestFit="1" customWidth="1"/>
    <col min="14609" max="14850" width="12.28515625" style="149"/>
    <col min="14851" max="14851" width="9.5703125" style="149" customWidth="1"/>
    <col min="14852" max="14853" width="14.42578125" style="149" customWidth="1"/>
    <col min="14854" max="14854" width="9" style="149" customWidth="1"/>
    <col min="14855" max="14855" width="13.42578125" style="149" customWidth="1"/>
    <col min="14856" max="14857" width="14" style="149" customWidth="1"/>
    <col min="14858" max="14858" width="15.7109375" style="149" customWidth="1"/>
    <col min="14859" max="14859" width="18.42578125" style="149" customWidth="1"/>
    <col min="14860" max="14860" width="11.140625" style="149" customWidth="1"/>
    <col min="14861" max="14863" width="12.28515625" style="149"/>
    <col min="14864" max="14864" width="16.7109375" style="149" bestFit="1" customWidth="1"/>
    <col min="14865" max="15106" width="12.28515625" style="149"/>
    <col min="15107" max="15107" width="9.5703125" style="149" customWidth="1"/>
    <col min="15108" max="15109" width="14.42578125" style="149" customWidth="1"/>
    <col min="15110" max="15110" width="9" style="149" customWidth="1"/>
    <col min="15111" max="15111" width="13.42578125" style="149" customWidth="1"/>
    <col min="15112" max="15113" width="14" style="149" customWidth="1"/>
    <col min="15114" max="15114" width="15.7109375" style="149" customWidth="1"/>
    <col min="15115" max="15115" width="18.42578125" style="149" customWidth="1"/>
    <col min="15116" max="15116" width="11.140625" style="149" customWidth="1"/>
    <col min="15117" max="15119" width="12.28515625" style="149"/>
    <col min="15120" max="15120" width="16.7109375" style="149" bestFit="1" customWidth="1"/>
    <col min="15121" max="15362" width="12.28515625" style="149"/>
    <col min="15363" max="15363" width="9.5703125" style="149" customWidth="1"/>
    <col min="15364" max="15365" width="14.42578125" style="149" customWidth="1"/>
    <col min="15366" max="15366" width="9" style="149" customWidth="1"/>
    <col min="15367" max="15367" width="13.42578125" style="149" customWidth="1"/>
    <col min="15368" max="15369" width="14" style="149" customWidth="1"/>
    <col min="15370" max="15370" width="15.7109375" style="149" customWidth="1"/>
    <col min="15371" max="15371" width="18.42578125" style="149" customWidth="1"/>
    <col min="15372" max="15372" width="11.140625" style="149" customWidth="1"/>
    <col min="15373" max="15375" width="12.28515625" style="149"/>
    <col min="15376" max="15376" width="16.7109375" style="149" bestFit="1" customWidth="1"/>
    <col min="15377" max="15618" width="12.28515625" style="149"/>
    <col min="15619" max="15619" width="9.5703125" style="149" customWidth="1"/>
    <col min="15620" max="15621" width="14.42578125" style="149" customWidth="1"/>
    <col min="15622" max="15622" width="9" style="149" customWidth="1"/>
    <col min="15623" max="15623" width="13.42578125" style="149" customWidth="1"/>
    <col min="15624" max="15625" width="14" style="149" customWidth="1"/>
    <col min="15626" max="15626" width="15.7109375" style="149" customWidth="1"/>
    <col min="15627" max="15627" width="18.42578125" style="149" customWidth="1"/>
    <col min="15628" max="15628" width="11.140625" style="149" customWidth="1"/>
    <col min="15629" max="15631" width="12.28515625" style="149"/>
    <col min="15632" max="15632" width="16.7109375" style="149" bestFit="1" customWidth="1"/>
    <col min="15633" max="15874" width="12.28515625" style="149"/>
    <col min="15875" max="15875" width="9.5703125" style="149" customWidth="1"/>
    <col min="15876" max="15877" width="14.42578125" style="149" customWidth="1"/>
    <col min="15878" max="15878" width="9" style="149" customWidth="1"/>
    <col min="15879" max="15879" width="13.42578125" style="149" customWidth="1"/>
    <col min="15880" max="15881" width="14" style="149" customWidth="1"/>
    <col min="15882" max="15882" width="15.7109375" style="149" customWidth="1"/>
    <col min="15883" max="15883" width="18.42578125" style="149" customWidth="1"/>
    <col min="15884" max="15884" width="11.140625" style="149" customWidth="1"/>
    <col min="15885" max="15887" width="12.28515625" style="149"/>
    <col min="15888" max="15888" width="16.7109375" style="149" bestFit="1" customWidth="1"/>
    <col min="15889" max="16130" width="12.28515625" style="149"/>
    <col min="16131" max="16131" width="9.5703125" style="149" customWidth="1"/>
    <col min="16132" max="16133" width="14.42578125" style="149" customWidth="1"/>
    <col min="16134" max="16134" width="9" style="149" customWidth="1"/>
    <col min="16135" max="16135" width="13.42578125" style="149" customWidth="1"/>
    <col min="16136" max="16137" width="14" style="149" customWidth="1"/>
    <col min="16138" max="16138" width="15.7109375" style="149" customWidth="1"/>
    <col min="16139" max="16139" width="18.42578125" style="149" customWidth="1"/>
    <col min="16140" max="16140" width="11.140625" style="149" customWidth="1"/>
    <col min="16141" max="16143" width="12.28515625" style="149"/>
    <col min="16144" max="16144" width="16.7109375" style="149" bestFit="1" customWidth="1"/>
    <col min="16145" max="16384" width="12.28515625" style="149"/>
  </cols>
  <sheetData>
    <row r="1" spans="3:15" ht="16.5" thickBot="1" x14ac:dyDescent="0.3"/>
    <row r="2" spans="3:15" s="151" customFormat="1" ht="36.6" customHeight="1" x14ac:dyDescent="0.25">
      <c r="C2" s="528"/>
      <c r="D2" s="529"/>
      <c r="E2" s="532" t="s">
        <v>125</v>
      </c>
      <c r="F2" s="533"/>
      <c r="G2" s="533"/>
      <c r="H2" s="533"/>
      <c r="I2" s="533"/>
      <c r="J2" s="534"/>
      <c r="K2" s="541" t="s">
        <v>126</v>
      </c>
      <c r="L2" s="542"/>
    </row>
    <row r="3" spans="3:15" s="151" customFormat="1" ht="31.9" customHeight="1" x14ac:dyDescent="0.25">
      <c r="C3" s="530"/>
      <c r="D3" s="531"/>
      <c r="E3" s="535"/>
      <c r="F3" s="536"/>
      <c r="G3" s="536"/>
      <c r="H3" s="536"/>
      <c r="I3" s="536"/>
      <c r="J3" s="537"/>
      <c r="K3" s="543" t="s">
        <v>127</v>
      </c>
      <c r="L3" s="544"/>
    </row>
    <row r="4" spans="3:15" s="151" customFormat="1" ht="12" customHeight="1" x14ac:dyDescent="0.25">
      <c r="C4" s="547"/>
      <c r="D4" s="548"/>
      <c r="E4" s="538"/>
      <c r="F4" s="539"/>
      <c r="G4" s="539"/>
      <c r="H4" s="539"/>
      <c r="I4" s="539"/>
      <c r="J4" s="540"/>
      <c r="K4" s="545"/>
      <c r="L4" s="546"/>
    </row>
    <row r="5" spans="3:15" s="151" customFormat="1" ht="39.6" customHeight="1" x14ac:dyDescent="0.25">
      <c r="C5" s="525" t="s">
        <v>129</v>
      </c>
      <c r="D5" s="526"/>
      <c r="E5" s="526"/>
      <c r="F5" s="526"/>
      <c r="G5" s="526"/>
      <c r="H5" s="526"/>
      <c r="I5" s="526"/>
      <c r="J5" s="526"/>
      <c r="K5" s="526" t="s">
        <v>128</v>
      </c>
      <c r="L5" s="527"/>
    </row>
    <row r="6" spans="3:15" s="151" customFormat="1" ht="14.25" customHeight="1" thickBot="1" x14ac:dyDescent="0.3">
      <c r="C6" s="503"/>
      <c r="D6" s="504"/>
      <c r="E6" s="504"/>
      <c r="F6" s="504"/>
      <c r="G6" s="504"/>
      <c r="H6" s="504"/>
      <c r="I6" s="504"/>
      <c r="J6" s="504"/>
      <c r="K6" s="504"/>
      <c r="L6" s="505"/>
    </row>
    <row r="7" spans="3:15" ht="12.75" customHeight="1" thickBot="1" x14ac:dyDescent="0.3">
      <c r="C7" s="506"/>
      <c r="D7" s="507"/>
      <c r="E7" s="507"/>
      <c r="F7" s="507"/>
      <c r="G7" s="507"/>
      <c r="H7" s="507"/>
      <c r="I7" s="507"/>
      <c r="J7" s="507"/>
      <c r="K7" s="507"/>
      <c r="L7" s="508"/>
    </row>
    <row r="8" spans="3:15" ht="23.25" customHeight="1" x14ac:dyDescent="0.25">
      <c r="C8" s="509" t="s">
        <v>130</v>
      </c>
      <c r="D8" s="511" t="s">
        <v>13</v>
      </c>
      <c r="E8" s="512"/>
      <c r="F8" s="512"/>
      <c r="G8" s="512"/>
      <c r="H8" s="513"/>
      <c r="I8" s="517"/>
      <c r="J8" s="152" t="s">
        <v>131</v>
      </c>
      <c r="K8" s="153" t="e">
        <f>#REF!</f>
        <v>#REF!</v>
      </c>
      <c r="L8" s="518"/>
      <c r="N8" s="149">
        <v>6685106269.7271996</v>
      </c>
      <c r="O8" s="154"/>
    </row>
    <row r="9" spans="3:15" ht="47.25" customHeight="1" thickBot="1" x14ac:dyDescent="0.3">
      <c r="C9" s="510"/>
      <c r="D9" s="514"/>
      <c r="E9" s="515"/>
      <c r="F9" s="515"/>
      <c r="G9" s="515"/>
      <c r="H9" s="516"/>
      <c r="I9" s="517"/>
      <c r="J9" s="155" t="s">
        <v>132</v>
      </c>
      <c r="K9" s="156">
        <v>3</v>
      </c>
      <c r="L9" s="518"/>
    </row>
    <row r="10" spans="3:15" ht="12" customHeight="1" x14ac:dyDescent="0.25">
      <c r="C10" s="517"/>
      <c r="D10" s="519"/>
      <c r="E10" s="519"/>
      <c r="F10" s="519"/>
      <c r="G10" s="519"/>
      <c r="H10" s="519"/>
      <c r="I10" s="519"/>
      <c r="J10" s="519"/>
      <c r="K10" s="519"/>
      <c r="L10" s="520"/>
    </row>
    <row r="11" spans="3:15" s="160" customFormat="1" ht="21" thickBot="1" x14ac:dyDescent="0.35">
      <c r="C11" s="157" t="s">
        <v>133</v>
      </c>
      <c r="D11" s="158"/>
      <c r="E11" s="158"/>
      <c r="F11" s="159"/>
      <c r="G11" s="521"/>
      <c r="H11" s="522"/>
      <c r="I11" s="522"/>
      <c r="J11" s="522"/>
      <c r="K11" s="522"/>
      <c r="L11" s="523"/>
    </row>
    <row r="12" spans="3:15" s="162" customFormat="1" ht="6" customHeight="1" x14ac:dyDescent="0.3">
      <c r="C12" s="161"/>
      <c r="G12" s="163"/>
      <c r="L12" s="164"/>
    </row>
    <row r="13" spans="3:15" ht="18" x14ac:dyDescent="0.25">
      <c r="C13" s="497" t="s">
        <v>134</v>
      </c>
      <c r="D13" s="498"/>
      <c r="E13" s="498"/>
      <c r="F13" s="498"/>
      <c r="G13" s="498"/>
      <c r="H13" s="498"/>
      <c r="I13" s="498"/>
      <c r="J13" s="498"/>
      <c r="K13" s="498"/>
      <c r="L13" s="499"/>
    </row>
    <row r="14" spans="3:15" s="168" customFormat="1" ht="16.5" x14ac:dyDescent="0.3">
      <c r="C14" s="165" t="s">
        <v>135</v>
      </c>
      <c r="D14" s="524" t="s">
        <v>136</v>
      </c>
      <c r="E14" s="524"/>
      <c r="F14" s="166" t="s">
        <v>137</v>
      </c>
      <c r="G14" s="166" t="s">
        <v>138</v>
      </c>
      <c r="H14" s="166" t="s">
        <v>139</v>
      </c>
      <c r="I14" s="166" t="s">
        <v>140</v>
      </c>
      <c r="J14" s="166" t="s">
        <v>141</v>
      </c>
      <c r="K14" s="166" t="s">
        <v>142</v>
      </c>
      <c r="L14" s="167" t="s">
        <v>34</v>
      </c>
    </row>
    <row r="15" spans="3:15" s="168" customFormat="1" ht="44.45" customHeight="1" x14ac:dyDescent="0.3">
      <c r="C15" s="169" t="s">
        <v>143</v>
      </c>
      <c r="D15" s="491" t="s">
        <v>144</v>
      </c>
      <c r="E15" s="492"/>
      <c r="F15" s="170">
        <v>1</v>
      </c>
      <c r="G15" s="171">
        <v>3</v>
      </c>
      <c r="H15" s="172">
        <v>0</v>
      </c>
      <c r="I15" s="173">
        <v>0.3</v>
      </c>
      <c r="J15" s="174">
        <v>5119377</v>
      </c>
      <c r="K15" s="175">
        <f>+J15*(1+H15)*G15*F15*I15</f>
        <v>4607439.3</v>
      </c>
      <c r="L15" s="176" t="e">
        <f>IF(K15&gt;0,(K15/K$8),0)</f>
        <v>#REF!</v>
      </c>
    </row>
    <row r="16" spans="3:15" s="168" customFormat="1" ht="66" customHeight="1" x14ac:dyDescent="0.3">
      <c r="C16" s="169" t="s">
        <v>145</v>
      </c>
      <c r="D16" s="491" t="s">
        <v>149</v>
      </c>
      <c r="E16" s="492"/>
      <c r="F16" s="170">
        <v>1</v>
      </c>
      <c r="G16" s="171">
        <v>3</v>
      </c>
      <c r="H16" s="172">
        <v>0</v>
      </c>
      <c r="I16" s="173">
        <v>0.1</v>
      </c>
      <c r="J16" s="174">
        <v>4725581</v>
      </c>
      <c r="K16" s="175">
        <f>+J16*(1+H16)*G16*F16*I16</f>
        <v>1417674.3</v>
      </c>
      <c r="L16" s="176" t="e">
        <f t="shared" ref="L16:L18" si="0">IF(K16&gt;0,(K16/K$8),0)</f>
        <v>#REF!</v>
      </c>
    </row>
    <row r="17" spans="3:15" s="168" customFormat="1" ht="30" customHeight="1" x14ac:dyDescent="0.3">
      <c r="C17" s="169" t="s">
        <v>146</v>
      </c>
      <c r="D17" s="491" t="s">
        <v>184</v>
      </c>
      <c r="E17" s="492"/>
      <c r="F17" s="170">
        <v>1</v>
      </c>
      <c r="G17" s="171">
        <v>3</v>
      </c>
      <c r="H17" s="172">
        <v>0</v>
      </c>
      <c r="I17" s="173">
        <v>0.5</v>
      </c>
      <c r="J17" s="174">
        <v>4038073.11</v>
      </c>
      <c r="K17" s="175">
        <f t="shared" ref="K17:K19" si="1">+J17*(1+H17)*G17*F17*I17</f>
        <v>6057109.665</v>
      </c>
      <c r="L17" s="176" t="e">
        <f t="shared" si="0"/>
        <v>#REF!</v>
      </c>
    </row>
    <row r="18" spans="3:15" s="168" customFormat="1" ht="30" customHeight="1" x14ac:dyDescent="0.3">
      <c r="C18" s="169" t="s">
        <v>147</v>
      </c>
      <c r="D18" s="491" t="s">
        <v>185</v>
      </c>
      <c r="E18" s="492"/>
      <c r="F18" s="170">
        <v>1</v>
      </c>
      <c r="G18" s="171">
        <v>3</v>
      </c>
      <c r="H18" s="172">
        <v>0</v>
      </c>
      <c r="I18" s="173">
        <v>0.1</v>
      </c>
      <c r="J18" s="174">
        <v>4495717.82</v>
      </c>
      <c r="K18" s="175">
        <f>+J18*(1+H18)*G18*F18*I18</f>
        <v>1348715.3460000001</v>
      </c>
      <c r="L18" s="176" t="e">
        <f t="shared" si="0"/>
        <v>#REF!</v>
      </c>
    </row>
    <row r="19" spans="3:15" s="168" customFormat="1" ht="64.900000000000006" customHeight="1" x14ac:dyDescent="0.3">
      <c r="C19" s="169" t="s">
        <v>148</v>
      </c>
      <c r="D19" s="491" t="s">
        <v>186</v>
      </c>
      <c r="E19" s="492"/>
      <c r="F19" s="170">
        <v>1</v>
      </c>
      <c r="G19" s="171">
        <v>3</v>
      </c>
      <c r="H19" s="172">
        <v>0</v>
      </c>
      <c r="I19" s="173">
        <v>1</v>
      </c>
      <c r="J19" s="174">
        <v>4330041.67</v>
      </c>
      <c r="K19" s="175">
        <f t="shared" si="1"/>
        <v>12990125.01</v>
      </c>
      <c r="L19" s="176" t="e">
        <f>IF(K19&gt;0,(K19/K$8),0)</f>
        <v>#REF!</v>
      </c>
    </row>
    <row r="20" spans="3:15" s="177" customFormat="1" ht="17.100000000000001" hidden="1" customHeight="1" x14ac:dyDescent="0.25">
      <c r="C20" s="169"/>
      <c r="D20" s="493"/>
      <c r="E20" s="494"/>
      <c r="F20" s="170"/>
      <c r="G20" s="171"/>
      <c r="H20" s="172"/>
      <c r="I20" s="173"/>
      <c r="J20" s="174"/>
      <c r="K20" s="178"/>
      <c r="L20" s="176"/>
      <c r="O20" s="151"/>
    </row>
    <row r="21" spans="3:15" s="177" customFormat="1" ht="17.100000000000001" hidden="1" customHeight="1" x14ac:dyDescent="0.25">
      <c r="C21" s="169"/>
      <c r="D21" s="495"/>
      <c r="E21" s="496"/>
      <c r="F21" s="170"/>
      <c r="G21" s="171"/>
      <c r="H21" s="172"/>
      <c r="I21" s="173"/>
      <c r="J21" s="174"/>
      <c r="K21" s="178"/>
      <c r="L21" s="176"/>
      <c r="O21" s="151"/>
    </row>
    <row r="22" spans="3:15" s="177" customFormat="1" ht="17.100000000000001" hidden="1" customHeight="1" x14ac:dyDescent="0.25">
      <c r="C22" s="169"/>
      <c r="D22" s="495"/>
      <c r="E22" s="496"/>
      <c r="F22" s="170"/>
      <c r="G22" s="171"/>
      <c r="H22" s="180"/>
      <c r="I22" s="173"/>
      <c r="J22" s="174"/>
      <c r="K22" s="178">
        <f t="shared" ref="K22:K24" si="2">+J22*(1+H22)*G22*F22*I22</f>
        <v>0</v>
      </c>
      <c r="L22" s="176">
        <f t="shared" ref="L22:L24" si="3">IF(K22&gt;0,(K22/K$8),0)</f>
        <v>0</v>
      </c>
      <c r="O22" s="151"/>
    </row>
    <row r="23" spans="3:15" s="177" customFormat="1" ht="17.100000000000001" hidden="1" customHeight="1" x14ac:dyDescent="0.25">
      <c r="C23" s="169"/>
      <c r="D23" s="495"/>
      <c r="E23" s="496"/>
      <c r="F23" s="170"/>
      <c r="G23" s="171"/>
      <c r="H23" s="180"/>
      <c r="I23" s="173"/>
      <c r="J23" s="174"/>
      <c r="K23" s="178">
        <f t="shared" si="2"/>
        <v>0</v>
      </c>
      <c r="L23" s="176">
        <f t="shared" si="3"/>
        <v>0</v>
      </c>
      <c r="O23" s="151"/>
    </row>
    <row r="24" spans="3:15" s="182" customFormat="1" ht="17.100000000000001" hidden="1" customHeight="1" x14ac:dyDescent="0.25">
      <c r="C24" s="169"/>
      <c r="D24" s="495"/>
      <c r="E24" s="496"/>
      <c r="F24" s="170"/>
      <c r="G24" s="171"/>
      <c r="H24" s="173"/>
      <c r="I24" s="173"/>
      <c r="J24" s="181"/>
      <c r="K24" s="178">
        <f t="shared" si="2"/>
        <v>0</v>
      </c>
      <c r="L24" s="176">
        <f t="shared" si="3"/>
        <v>0</v>
      </c>
    </row>
    <row r="25" spans="3:15" s="177" customFormat="1" ht="18" x14ac:dyDescent="0.25">
      <c r="C25" s="183"/>
      <c r="D25" s="184" t="s">
        <v>150</v>
      </c>
      <c r="E25" s="184"/>
      <c r="F25" s="184"/>
      <c r="G25" s="185"/>
      <c r="H25" s="184"/>
      <c r="I25" s="184"/>
      <c r="J25" s="184"/>
      <c r="K25" s="186">
        <f>SUM(K15:K24)</f>
        <v>26421063.620999999</v>
      </c>
      <c r="L25" s="187" t="e">
        <f>SUM(L15:L24)</f>
        <v>#REF!</v>
      </c>
    </row>
    <row r="26" spans="3:15" ht="18" x14ac:dyDescent="0.25">
      <c r="C26" s="497" t="s">
        <v>151</v>
      </c>
      <c r="D26" s="498"/>
      <c r="E26" s="498"/>
      <c r="F26" s="498"/>
      <c r="G26" s="498"/>
      <c r="H26" s="498"/>
      <c r="I26" s="498"/>
      <c r="J26" s="498"/>
      <c r="K26" s="498"/>
      <c r="L26" s="499"/>
    </row>
    <row r="27" spans="3:15" s="168" customFormat="1" ht="16.5" x14ac:dyDescent="0.3">
      <c r="C27" s="188" t="s">
        <v>3</v>
      </c>
      <c r="D27" s="460" t="s">
        <v>136</v>
      </c>
      <c r="E27" s="460"/>
      <c r="F27" s="460"/>
      <c r="G27" s="190" t="s">
        <v>152</v>
      </c>
      <c r="H27" s="189" t="s">
        <v>0</v>
      </c>
      <c r="I27" s="189" t="s">
        <v>138</v>
      </c>
      <c r="J27" s="189" t="s">
        <v>153</v>
      </c>
      <c r="K27" s="189" t="s">
        <v>142</v>
      </c>
      <c r="L27" s="191" t="s">
        <v>34</v>
      </c>
      <c r="O27" s="192" t="s">
        <v>154</v>
      </c>
    </row>
    <row r="28" spans="3:15" s="177" customFormat="1" ht="15.75" customHeight="1" x14ac:dyDescent="0.25">
      <c r="C28" s="169" t="s">
        <v>155</v>
      </c>
      <c r="D28" s="500" t="s">
        <v>156</v>
      </c>
      <c r="E28" s="501"/>
      <c r="F28" s="502"/>
      <c r="G28" s="193" t="s">
        <v>157</v>
      </c>
      <c r="H28" s="171">
        <v>1</v>
      </c>
      <c r="I28" s="171">
        <v>1</v>
      </c>
      <c r="J28" s="174">
        <v>120000</v>
      </c>
      <c r="K28" s="194">
        <f>+ROUND(H28*I28*J28,2)</f>
        <v>120000</v>
      </c>
      <c r="L28" s="176" t="e">
        <f>IF(K28&gt;0,(K28/K$8),0)</f>
        <v>#REF!</v>
      </c>
      <c r="O28" s="151"/>
    </row>
    <row r="29" spans="3:15" s="177" customFormat="1" ht="15.75" customHeight="1" x14ac:dyDescent="0.25">
      <c r="C29" s="169"/>
      <c r="D29" s="461"/>
      <c r="E29" s="461"/>
      <c r="F29" s="461"/>
      <c r="G29" s="193"/>
      <c r="H29" s="171"/>
      <c r="I29" s="171"/>
      <c r="J29" s="174"/>
      <c r="K29" s="194"/>
      <c r="L29" s="176"/>
      <c r="O29" s="151"/>
    </row>
    <row r="30" spans="3:15" s="177" customFormat="1" ht="15.75" hidden="1" customHeight="1" x14ac:dyDescent="0.25">
      <c r="C30" s="169"/>
      <c r="D30" s="461"/>
      <c r="E30" s="461"/>
      <c r="F30" s="461"/>
      <c r="G30" s="193"/>
      <c r="H30" s="171"/>
      <c r="I30" s="171"/>
      <c r="J30" s="174"/>
      <c r="K30" s="194">
        <f>+ROUND(H30*I30*J30,2)</f>
        <v>0</v>
      </c>
      <c r="L30" s="176">
        <f t="shared" ref="L30:L35" si="4">IF(K30&gt;0,(K30/K$8),0)</f>
        <v>0</v>
      </c>
      <c r="O30" s="151"/>
    </row>
    <row r="31" spans="3:15" s="177" customFormat="1" ht="15.75" hidden="1" customHeight="1" x14ac:dyDescent="0.25">
      <c r="C31" s="169"/>
      <c r="D31" s="461"/>
      <c r="E31" s="461"/>
      <c r="F31" s="461"/>
      <c r="G31" s="193"/>
      <c r="H31" s="171"/>
      <c r="I31" s="171"/>
      <c r="J31" s="174"/>
      <c r="K31" s="194">
        <f>+ROUND(H31*I31*J31,2)</f>
        <v>0</v>
      </c>
      <c r="L31" s="176">
        <f t="shared" si="4"/>
        <v>0</v>
      </c>
      <c r="O31" s="151"/>
    </row>
    <row r="32" spans="3:15" s="177" customFormat="1" ht="15.75" hidden="1" customHeight="1" x14ac:dyDescent="0.25">
      <c r="C32" s="169"/>
      <c r="D32" s="461"/>
      <c r="E32" s="461"/>
      <c r="F32" s="461"/>
      <c r="G32" s="193"/>
      <c r="H32" s="171"/>
      <c r="I32" s="171"/>
      <c r="J32" s="174"/>
      <c r="K32" s="194">
        <f t="shared" ref="K32:K34" si="5">+ROUND(H32*I32*J32,2)</f>
        <v>0</v>
      </c>
      <c r="L32" s="176">
        <f t="shared" si="4"/>
        <v>0</v>
      </c>
      <c r="O32" s="151"/>
    </row>
    <row r="33" spans="3:15" s="177" customFormat="1" ht="15.75" hidden="1" customHeight="1" x14ac:dyDescent="0.25">
      <c r="C33" s="169"/>
      <c r="D33" s="461"/>
      <c r="E33" s="461"/>
      <c r="F33" s="461"/>
      <c r="G33" s="193"/>
      <c r="H33" s="171"/>
      <c r="I33" s="171"/>
      <c r="J33" s="174"/>
      <c r="K33" s="194">
        <f t="shared" si="5"/>
        <v>0</v>
      </c>
      <c r="L33" s="176">
        <f t="shared" si="4"/>
        <v>0</v>
      </c>
      <c r="O33" s="151"/>
    </row>
    <row r="34" spans="3:15" s="177" customFormat="1" ht="15.75" hidden="1" customHeight="1" x14ac:dyDescent="0.25">
      <c r="C34" s="169"/>
      <c r="D34" s="461"/>
      <c r="E34" s="461"/>
      <c r="F34" s="461"/>
      <c r="G34" s="193"/>
      <c r="H34" s="171"/>
      <c r="I34" s="171"/>
      <c r="J34" s="174"/>
      <c r="K34" s="194">
        <f t="shared" si="5"/>
        <v>0</v>
      </c>
      <c r="L34" s="176">
        <f t="shared" si="4"/>
        <v>0</v>
      </c>
      <c r="O34" s="151"/>
    </row>
    <row r="35" spans="3:15" hidden="1" x14ac:dyDescent="0.25">
      <c r="C35" s="195"/>
      <c r="D35" s="462"/>
      <c r="E35" s="462"/>
      <c r="F35" s="462"/>
      <c r="G35" s="193"/>
      <c r="H35" s="196"/>
      <c r="I35" s="171"/>
      <c r="J35" s="197"/>
      <c r="K35" s="194">
        <f>+ROUND(H35*I35*J35,2)</f>
        <v>0</v>
      </c>
      <c r="L35" s="198">
        <f t="shared" si="4"/>
        <v>0</v>
      </c>
      <c r="N35" s="149" t="s">
        <v>158</v>
      </c>
    </row>
    <row r="36" spans="3:15" s="182" customFormat="1" ht="18.75" thickBot="1" x14ac:dyDescent="0.3">
      <c r="C36" s="199"/>
      <c r="D36" s="200" t="s">
        <v>159</v>
      </c>
      <c r="E36" s="200"/>
      <c r="F36" s="200"/>
      <c r="G36" s="201"/>
      <c r="H36" s="200"/>
      <c r="I36" s="200"/>
      <c r="J36" s="200"/>
      <c r="K36" s="202">
        <f>ROUND(SUM(K28:K35),2)</f>
        <v>120000</v>
      </c>
      <c r="L36" s="203" t="e">
        <f>SUM(L28:L35)</f>
        <v>#REF!</v>
      </c>
    </row>
    <row r="37" spans="3:15" ht="9.75" customHeight="1" thickTop="1" x14ac:dyDescent="0.25">
      <c r="C37" s="204"/>
      <c r="L37" s="205"/>
    </row>
    <row r="38" spans="3:15" ht="18" x14ac:dyDescent="0.25">
      <c r="C38" s="457" t="s">
        <v>160</v>
      </c>
      <c r="D38" s="458"/>
      <c r="E38" s="458"/>
      <c r="F38" s="458"/>
      <c r="G38" s="458"/>
      <c r="H38" s="458"/>
      <c r="I38" s="458"/>
      <c r="J38" s="458"/>
      <c r="K38" s="458"/>
      <c r="L38" s="459"/>
    </row>
    <row r="39" spans="3:15" s="168" customFormat="1" ht="16.5" x14ac:dyDescent="0.3">
      <c r="C39" s="188" t="s">
        <v>3</v>
      </c>
      <c r="D39" s="460" t="s">
        <v>136</v>
      </c>
      <c r="E39" s="460"/>
      <c r="F39" s="460"/>
      <c r="G39" s="190" t="s">
        <v>152</v>
      </c>
      <c r="H39" s="189" t="s">
        <v>0</v>
      </c>
      <c r="I39" s="189" t="s">
        <v>138</v>
      </c>
      <c r="J39" s="189" t="s">
        <v>153</v>
      </c>
      <c r="K39" s="189" t="s">
        <v>142</v>
      </c>
      <c r="L39" s="191" t="s">
        <v>34</v>
      </c>
    </row>
    <row r="40" spans="3:15" s="168" customFormat="1" ht="16.5" x14ac:dyDescent="0.3">
      <c r="C40" s="169" t="s">
        <v>161</v>
      </c>
      <c r="D40" s="461" t="s">
        <v>162</v>
      </c>
      <c r="E40" s="461"/>
      <c r="F40" s="461"/>
      <c r="G40" s="193" t="s">
        <v>163</v>
      </c>
      <c r="H40" s="171">
        <v>1</v>
      </c>
      <c r="I40" s="171">
        <v>1</v>
      </c>
      <c r="J40" s="174">
        <v>394685.23</v>
      </c>
      <c r="K40" s="194">
        <f>+ROUND(H40*I40*J40,2)</f>
        <v>394685.23</v>
      </c>
      <c r="L40" s="176" t="e">
        <f>IF(K40&gt;0,(K40/K$8),0)</f>
        <v>#REF!</v>
      </c>
    </row>
    <row r="41" spans="3:15" s="177" customFormat="1" x14ac:dyDescent="0.25">
      <c r="C41" s="169" t="s">
        <v>164</v>
      </c>
      <c r="D41" s="461" t="s">
        <v>166</v>
      </c>
      <c r="E41" s="461"/>
      <c r="F41" s="461"/>
      <c r="G41" s="193" t="s">
        <v>163</v>
      </c>
      <c r="H41" s="171">
        <v>1</v>
      </c>
      <c r="I41" s="171">
        <v>3</v>
      </c>
      <c r="J41" s="174">
        <v>120000</v>
      </c>
      <c r="K41" s="194">
        <f>+ROUND(H41*I41*J41,2)</f>
        <v>360000</v>
      </c>
      <c r="L41" s="176" t="e">
        <f>IF(K41&gt;0,(K41/K$8),0)</f>
        <v>#REF!</v>
      </c>
    </row>
    <row r="42" spans="3:15" s="177" customFormat="1" x14ac:dyDescent="0.25">
      <c r="C42" s="169" t="s">
        <v>165</v>
      </c>
      <c r="D42" s="466" t="s">
        <v>168</v>
      </c>
      <c r="E42" s="467"/>
      <c r="F42" s="468"/>
      <c r="G42" s="193" t="s">
        <v>163</v>
      </c>
      <c r="H42" s="171">
        <v>1</v>
      </c>
      <c r="I42" s="171">
        <v>3</v>
      </c>
      <c r="J42" s="174">
        <v>100000</v>
      </c>
      <c r="K42" s="194">
        <f t="shared" ref="K42" si="6">+ROUND(H42*I42*J42,2)</f>
        <v>300000</v>
      </c>
      <c r="L42" s="176" t="e">
        <f>IF(K42&gt;0,(K42/K$8),0)</f>
        <v>#REF!</v>
      </c>
    </row>
    <row r="43" spans="3:15" s="177" customFormat="1" x14ac:dyDescent="0.25">
      <c r="C43" s="169" t="s">
        <v>167</v>
      </c>
      <c r="D43" s="463" t="s">
        <v>187</v>
      </c>
      <c r="E43" s="464"/>
      <c r="F43" s="465"/>
      <c r="G43" s="278" t="s">
        <v>173</v>
      </c>
      <c r="H43" s="171">
        <v>1.5</v>
      </c>
      <c r="I43" s="171">
        <v>0</v>
      </c>
      <c r="J43" s="174" t="e">
        <f>K8*H43%</f>
        <v>#REF!</v>
      </c>
      <c r="K43" s="194" t="e">
        <f>J43</f>
        <v>#REF!</v>
      </c>
      <c r="L43" s="176" t="e">
        <f>IF(K43&gt;0,(K43/K$8),0)</f>
        <v>#REF!</v>
      </c>
    </row>
    <row r="44" spans="3:15" s="182" customFormat="1" ht="18.75" thickBot="1" x14ac:dyDescent="0.3">
      <c r="C44" s="206"/>
      <c r="D44" s="207" t="s">
        <v>169</v>
      </c>
      <c r="E44" s="207"/>
      <c r="F44" s="207"/>
      <c r="G44" s="208"/>
      <c r="H44" s="207"/>
      <c r="I44" s="207"/>
      <c r="J44" s="207"/>
      <c r="K44" s="209" t="e">
        <f>ROUND(SUM(K40:K43),2)</f>
        <v>#REF!</v>
      </c>
      <c r="L44" s="210" t="e">
        <f>SUM(L40:L43)</f>
        <v>#REF!</v>
      </c>
    </row>
    <row r="45" spans="3:15" ht="9.75" customHeight="1" thickTop="1" x14ac:dyDescent="0.25">
      <c r="C45" s="211"/>
      <c r="D45" s="212"/>
      <c r="E45" s="212"/>
      <c r="F45" s="212"/>
      <c r="G45" s="213"/>
      <c r="H45" s="212"/>
      <c r="I45" s="212"/>
      <c r="J45" s="212"/>
      <c r="K45" s="212"/>
      <c r="L45" s="214"/>
    </row>
    <row r="46" spans="3:15" ht="18" x14ac:dyDescent="0.25">
      <c r="C46" s="457" t="s">
        <v>170</v>
      </c>
      <c r="D46" s="458"/>
      <c r="E46" s="458"/>
      <c r="F46" s="458"/>
      <c r="G46" s="458"/>
      <c r="H46" s="458"/>
      <c r="I46" s="458"/>
      <c r="J46" s="458"/>
      <c r="K46" s="458"/>
      <c r="L46" s="459"/>
      <c r="N46" s="215"/>
    </row>
    <row r="47" spans="3:15" s="168" customFormat="1" ht="16.5" x14ac:dyDescent="0.3">
      <c r="C47" s="216" t="s">
        <v>3</v>
      </c>
      <c r="D47" s="460" t="s">
        <v>171</v>
      </c>
      <c r="E47" s="460"/>
      <c r="F47" s="460"/>
      <c r="G47" s="179" t="s">
        <v>152</v>
      </c>
      <c r="H47" s="217" t="s">
        <v>172</v>
      </c>
      <c r="I47" s="217" t="s">
        <v>0</v>
      </c>
      <c r="J47" s="218" t="s">
        <v>153</v>
      </c>
      <c r="K47" s="189" t="s">
        <v>142</v>
      </c>
      <c r="L47" s="219" t="s">
        <v>34</v>
      </c>
      <c r="N47" s="168" t="e">
        <f>+K8*0.3</f>
        <v>#REF!</v>
      </c>
    </row>
    <row r="48" spans="3:15" s="177" customFormat="1" ht="15.6" customHeight="1" x14ac:dyDescent="0.25">
      <c r="C48" s="169"/>
      <c r="D48" s="461"/>
      <c r="E48" s="461"/>
      <c r="F48" s="461"/>
      <c r="G48" s="193"/>
      <c r="H48" s="220"/>
      <c r="I48" s="171"/>
      <c r="J48" s="174"/>
      <c r="K48" s="174"/>
      <c r="L48" s="176"/>
      <c r="N48" s="221"/>
      <c r="O48" s="222"/>
    </row>
    <row r="49" spans="3:16" ht="15.6" customHeight="1" x14ac:dyDescent="0.25">
      <c r="C49" s="195"/>
      <c r="D49" s="462"/>
      <c r="E49" s="462"/>
      <c r="F49" s="462"/>
      <c r="G49" s="193"/>
      <c r="H49" s="223"/>
      <c r="I49" s="171"/>
      <c r="J49" s="174"/>
      <c r="K49" s="197"/>
      <c r="L49" s="198"/>
      <c r="N49" s="224"/>
      <c r="O49" s="224"/>
    </row>
    <row r="50" spans="3:16" x14ac:dyDescent="0.25">
      <c r="C50" s="195"/>
      <c r="D50" s="462"/>
      <c r="E50" s="462"/>
      <c r="F50" s="462"/>
      <c r="G50" s="193"/>
      <c r="H50" s="223"/>
      <c r="I50" s="171"/>
      <c r="J50" s="174"/>
      <c r="K50" s="197"/>
      <c r="L50" s="198"/>
      <c r="N50" s="224"/>
      <c r="O50" s="224"/>
    </row>
    <row r="51" spans="3:16" x14ac:dyDescent="0.25">
      <c r="C51" s="195"/>
      <c r="D51" s="462"/>
      <c r="E51" s="462"/>
      <c r="F51" s="462"/>
      <c r="G51" s="193"/>
      <c r="H51" s="225"/>
      <c r="I51" s="171"/>
      <c r="J51" s="174"/>
      <c r="K51" s="197"/>
      <c r="L51" s="198"/>
      <c r="N51" s="224"/>
      <c r="O51" s="224"/>
    </row>
    <row r="52" spans="3:16" x14ac:dyDescent="0.25">
      <c r="C52" s="195"/>
      <c r="D52" s="462"/>
      <c r="E52" s="462"/>
      <c r="F52" s="462"/>
      <c r="G52" s="193"/>
      <c r="H52" s="226"/>
      <c r="I52" s="171"/>
      <c r="J52" s="174"/>
      <c r="K52" s="197"/>
      <c r="L52" s="198"/>
      <c r="N52" s="224"/>
      <c r="O52" s="224"/>
    </row>
    <row r="53" spans="3:16" x14ac:dyDescent="0.25">
      <c r="C53" s="195"/>
      <c r="D53" s="462"/>
      <c r="E53" s="462"/>
      <c r="F53" s="462"/>
      <c r="G53" s="193"/>
      <c r="H53" s="225"/>
      <c r="I53" s="171"/>
      <c r="J53" s="174"/>
      <c r="K53" s="197"/>
      <c r="L53" s="198"/>
      <c r="N53" s="224"/>
      <c r="O53" s="224"/>
    </row>
    <row r="54" spans="3:16" ht="16.5" x14ac:dyDescent="0.25">
      <c r="C54" s="195"/>
      <c r="D54" s="461"/>
      <c r="E54" s="461"/>
      <c r="F54" s="461"/>
      <c r="G54" s="227"/>
      <c r="H54" s="225"/>
      <c r="I54" s="171"/>
      <c r="J54" s="174"/>
      <c r="K54" s="197"/>
      <c r="L54" s="198"/>
      <c r="N54" s="224"/>
      <c r="O54" s="284" t="e">
        <f>+K8*0.22</f>
        <v>#REF!</v>
      </c>
    </row>
    <row r="55" spans="3:16" hidden="1" x14ac:dyDescent="0.25">
      <c r="C55" s="195"/>
      <c r="D55" s="462"/>
      <c r="E55" s="462"/>
      <c r="F55" s="462"/>
      <c r="G55" s="193"/>
      <c r="H55" s="228"/>
      <c r="I55" s="171"/>
      <c r="J55" s="197"/>
      <c r="K55" s="197">
        <f t="shared" ref="K55" si="7">+H55*I55*J55</f>
        <v>0</v>
      </c>
      <c r="L55" s="198">
        <f t="shared" ref="L55" si="8">IF(K55&gt;0,(K55/K$8),0)</f>
        <v>0</v>
      </c>
      <c r="N55" s="224"/>
      <c r="O55" s="284"/>
    </row>
    <row r="56" spans="3:16" s="182" customFormat="1" ht="21.75" customHeight="1" thickBot="1" x14ac:dyDescent="0.3">
      <c r="C56" s="206"/>
      <c r="D56" s="207" t="s">
        <v>174</v>
      </c>
      <c r="E56" s="207"/>
      <c r="F56" s="207"/>
      <c r="G56" s="208"/>
      <c r="H56" s="207"/>
      <c r="I56" s="207"/>
      <c r="J56" s="207"/>
      <c r="K56" s="229">
        <f>ROUND(SUM(K48:K55),2)</f>
        <v>0</v>
      </c>
      <c r="L56" s="210">
        <f>SUM(L48:L55)</f>
        <v>0</v>
      </c>
      <c r="N56" s="230"/>
      <c r="O56" s="282" t="e">
        <f>+K8*0.03</f>
        <v>#REF!</v>
      </c>
    </row>
    <row r="57" spans="3:16" ht="9" customHeight="1" thickTop="1" x14ac:dyDescent="0.25">
      <c r="C57" s="204"/>
      <c r="L57" s="205"/>
      <c r="N57" s="224"/>
      <c r="O57" s="224"/>
    </row>
    <row r="58" spans="3:16" s="231" customFormat="1" ht="21" customHeight="1" thickBot="1" x14ac:dyDescent="0.3">
      <c r="C58" s="454" t="s">
        <v>175</v>
      </c>
      <c r="D58" s="455"/>
      <c r="E58" s="455"/>
      <c r="F58" s="455"/>
      <c r="G58" s="455"/>
      <c r="H58" s="456"/>
      <c r="J58" s="488" t="s">
        <v>176</v>
      </c>
      <c r="K58" s="489"/>
      <c r="L58" s="490"/>
      <c r="N58" s="232"/>
      <c r="O58" s="283" t="e">
        <f>+K8*0.05</f>
        <v>#REF!</v>
      </c>
    </row>
    <row r="59" spans="3:16" s="177" customFormat="1" ht="21" customHeight="1" x14ac:dyDescent="0.25">
      <c r="C59" s="233" t="str">
        <f>+C13</f>
        <v>1.1.  PERSONAL ADMINISTRATIVO</v>
      </c>
      <c r="F59" s="475">
        <f>+K25</f>
        <v>26421063.620999999</v>
      </c>
      <c r="G59" s="475"/>
      <c r="H59" s="281" t="e">
        <f>+L25</f>
        <v>#REF!</v>
      </c>
      <c r="J59" s="235" t="s">
        <v>177</v>
      </c>
      <c r="K59" s="236" t="e">
        <f>+F63</f>
        <v>#REF!</v>
      </c>
      <c r="L59" s="237">
        <v>0.22</v>
      </c>
      <c r="N59" s="238">
        <v>312161067.19999999</v>
      </c>
      <c r="O59" s="239" t="e">
        <f>SUM(O54:O58)</f>
        <v>#REF!</v>
      </c>
    </row>
    <row r="60" spans="3:16" s="177" customFormat="1" ht="21" customHeight="1" x14ac:dyDescent="0.25">
      <c r="C60" s="233" t="str">
        <f>+C26</f>
        <v>1.2.  EQUIPOS GENERALES, MOVILIZACIÓN E INSTALACIÓN</v>
      </c>
      <c r="F60" s="476">
        <f>+K36</f>
        <v>120000</v>
      </c>
      <c r="G60" s="476"/>
      <c r="H60" s="234" t="e">
        <f>+L36</f>
        <v>#REF!</v>
      </c>
      <c r="J60" s="235" t="s">
        <v>178</v>
      </c>
      <c r="K60" s="236" t="e">
        <f>#REF!</f>
        <v>#REF!</v>
      </c>
      <c r="L60" s="240">
        <v>0.03</v>
      </c>
      <c r="N60" s="238">
        <v>42567418.259999998</v>
      </c>
      <c r="O60" s="241"/>
    </row>
    <row r="61" spans="3:16" s="177" customFormat="1" ht="21" customHeight="1" x14ac:dyDescent="0.25">
      <c r="C61" s="233" t="str">
        <f>+C38</f>
        <v>1.3.  GASTOS GENERALES</v>
      </c>
      <c r="F61" s="476" t="e">
        <f>+K44</f>
        <v>#REF!</v>
      </c>
      <c r="G61" s="476"/>
      <c r="H61" s="234" t="e">
        <f>+L44</f>
        <v>#REF!</v>
      </c>
      <c r="J61" s="235" t="s">
        <v>179</v>
      </c>
      <c r="K61" s="236" t="e">
        <f>#REF!</f>
        <v>#REF!</v>
      </c>
      <c r="L61" s="240">
        <v>0.05</v>
      </c>
      <c r="N61" s="238">
        <v>70945697.099999994</v>
      </c>
      <c r="O61" s="242"/>
    </row>
    <row r="62" spans="3:16" s="177" customFormat="1" ht="21" customHeight="1" x14ac:dyDescent="0.25">
      <c r="C62" s="233"/>
      <c r="F62" s="477"/>
      <c r="G62" s="477"/>
      <c r="H62" s="234"/>
      <c r="J62" s="235" t="s">
        <v>180</v>
      </c>
      <c r="K62" s="243">
        <v>0</v>
      </c>
      <c r="L62" s="244">
        <v>0</v>
      </c>
      <c r="N62" s="245"/>
      <c r="O62" s="246"/>
    </row>
    <row r="63" spans="3:16" s="254" customFormat="1" ht="21" customHeight="1" thickBot="1" x14ac:dyDescent="0.3">
      <c r="C63" s="247"/>
      <c r="D63" s="248" t="s">
        <v>181</v>
      </c>
      <c r="E63" s="248"/>
      <c r="F63" s="478" t="e">
        <f>SUM(F59:G62)</f>
        <v>#REF!</v>
      </c>
      <c r="G63" s="478"/>
      <c r="H63" s="249" t="e">
        <f>SUM(H59:H62)</f>
        <v>#REF!</v>
      </c>
      <c r="I63" s="250"/>
      <c r="J63" s="251" t="s">
        <v>182</v>
      </c>
      <c r="K63" s="252" t="e">
        <f>ROUND((SUM(K59:K61)),2)</f>
        <v>#REF!</v>
      </c>
      <c r="L63" s="253">
        <f>SUM(L59:L61)</f>
        <v>0.3</v>
      </c>
      <c r="N63" s="279" t="e">
        <f>#REF!</f>
        <v>#REF!</v>
      </c>
      <c r="O63" s="239"/>
      <c r="P63" s="255"/>
    </row>
    <row r="64" spans="3:16" s="177" customFormat="1" ht="17.100000000000001" customHeight="1" thickTop="1" thickBot="1" x14ac:dyDescent="0.3">
      <c r="C64" s="233"/>
      <c r="E64" s="256"/>
      <c r="G64" s="150"/>
      <c r="K64" s="256"/>
      <c r="L64" s="257"/>
      <c r="N64" s="258"/>
      <c r="O64" s="259"/>
      <c r="P64" s="260"/>
    </row>
    <row r="65" spans="3:15" s="177" customFormat="1" ht="58.15" customHeight="1" x14ac:dyDescent="0.25">
      <c r="C65" s="479" t="s">
        <v>183</v>
      </c>
      <c r="D65" s="480"/>
      <c r="E65" s="480"/>
      <c r="F65" s="480"/>
      <c r="G65" s="480"/>
      <c r="H65" s="481"/>
      <c r="I65" s="233"/>
      <c r="L65" s="257"/>
      <c r="M65" s="261"/>
      <c r="N65" s="262"/>
      <c r="O65" s="263"/>
    </row>
    <row r="66" spans="3:15" s="177" customFormat="1" ht="13.5" customHeight="1" x14ac:dyDescent="0.25">
      <c r="C66" s="482" t="s">
        <v>188</v>
      </c>
      <c r="D66" s="483"/>
      <c r="E66" s="483"/>
      <c r="F66" s="483"/>
      <c r="G66" s="483"/>
      <c r="H66" s="484"/>
      <c r="I66" s="233"/>
      <c r="L66" s="257"/>
      <c r="M66" s="261"/>
      <c r="N66" s="261"/>
      <c r="O66" s="264"/>
    </row>
    <row r="67" spans="3:15" s="177" customFormat="1" x14ac:dyDescent="0.25">
      <c r="C67" s="485"/>
      <c r="D67" s="486"/>
      <c r="E67" s="486"/>
      <c r="F67" s="486"/>
      <c r="G67" s="486"/>
      <c r="H67" s="487"/>
      <c r="I67" s="233"/>
      <c r="L67" s="257"/>
      <c r="N67" s="265"/>
    </row>
    <row r="68" spans="3:15" s="177" customFormat="1" x14ac:dyDescent="0.25">
      <c r="C68" s="485" t="s">
        <v>188</v>
      </c>
      <c r="D68" s="486"/>
      <c r="E68" s="486"/>
      <c r="F68" s="486"/>
      <c r="G68" s="486"/>
      <c r="H68" s="487"/>
      <c r="I68" s="485"/>
      <c r="J68" s="486"/>
      <c r="K68" s="486"/>
      <c r="L68" s="487"/>
      <c r="N68" s="265"/>
      <c r="O68" s="266"/>
    </row>
    <row r="69" spans="3:15" s="177" customFormat="1" x14ac:dyDescent="0.2">
      <c r="C69" s="233"/>
      <c r="G69" s="150"/>
      <c r="H69" s="257"/>
      <c r="I69" s="469"/>
      <c r="J69" s="470"/>
      <c r="K69" s="470"/>
      <c r="L69" s="471"/>
      <c r="O69" s="267"/>
    </row>
    <row r="70" spans="3:15" ht="16.5" thickBot="1" x14ac:dyDescent="0.3">
      <c r="C70" s="268"/>
      <c r="D70" s="269"/>
      <c r="E70" s="269"/>
      <c r="F70" s="269"/>
      <c r="G70" s="270"/>
      <c r="H70" s="271"/>
      <c r="I70" s="472"/>
      <c r="J70" s="473"/>
      <c r="K70" s="473"/>
      <c r="L70" s="474"/>
      <c r="O70" s="266"/>
    </row>
    <row r="71" spans="3:15" s="272" customFormat="1" ht="16.5" x14ac:dyDescent="0.3">
      <c r="G71" s="273"/>
    </row>
    <row r="72" spans="3:15" s="274" customFormat="1" ht="16.5" x14ac:dyDescent="0.3">
      <c r="G72" s="275"/>
    </row>
    <row r="73" spans="3:15" s="274" customFormat="1" ht="16.5" x14ac:dyDescent="0.3">
      <c r="G73" s="275"/>
    </row>
    <row r="74" spans="3:15" s="274" customFormat="1" ht="16.5" x14ac:dyDescent="0.3">
      <c r="G74" s="275"/>
    </row>
    <row r="75" spans="3:15" s="274" customFormat="1" ht="16.5" x14ac:dyDescent="0.3">
      <c r="G75" s="275"/>
    </row>
    <row r="76" spans="3:15" s="274" customFormat="1" ht="16.5" x14ac:dyDescent="0.3">
      <c r="G76" s="275"/>
    </row>
    <row r="77" spans="3:15" s="274" customFormat="1" ht="16.5" x14ac:dyDescent="0.3">
      <c r="G77" s="275"/>
    </row>
    <row r="78" spans="3:15" s="274" customFormat="1" ht="16.5" x14ac:dyDescent="0.3">
      <c r="F78" s="276"/>
      <c r="G78" s="275"/>
    </row>
    <row r="79" spans="3:15" s="274" customFormat="1" ht="16.5" x14ac:dyDescent="0.3">
      <c r="G79" s="275"/>
    </row>
    <row r="80" spans="3:15" s="274" customFormat="1" ht="16.5" x14ac:dyDescent="0.3">
      <c r="G80" s="275"/>
    </row>
    <row r="81" spans="6:7" s="274" customFormat="1" ht="16.5" x14ac:dyDescent="0.3">
      <c r="F81" s="276"/>
      <c r="G81" s="275"/>
    </row>
    <row r="82" spans="6:7" s="274" customFormat="1" ht="16.5" x14ac:dyDescent="0.3">
      <c r="G82" s="275"/>
    </row>
    <row r="83" spans="6:7" s="274" customFormat="1" ht="16.5" x14ac:dyDescent="0.3">
      <c r="G83" s="275"/>
    </row>
    <row r="84" spans="6:7" s="274" customFormat="1" ht="16.5" x14ac:dyDescent="0.3">
      <c r="G84" s="275"/>
    </row>
    <row r="85" spans="6:7" s="274" customFormat="1" ht="16.5" x14ac:dyDescent="0.3">
      <c r="G85" s="275"/>
    </row>
    <row r="86" spans="6:7" s="274" customFormat="1" ht="16.5" x14ac:dyDescent="0.3">
      <c r="F86" s="276"/>
      <c r="G86" s="275"/>
    </row>
    <row r="87" spans="6:7" s="274" customFormat="1" ht="16.5" x14ac:dyDescent="0.3">
      <c r="F87" s="276"/>
      <c r="G87" s="275"/>
    </row>
    <row r="88" spans="6:7" s="274" customFormat="1" ht="16.5" x14ac:dyDescent="0.3">
      <c r="F88" s="276"/>
      <c r="G88" s="275"/>
    </row>
    <row r="89" spans="6:7" s="274" customFormat="1" ht="16.5" x14ac:dyDescent="0.3">
      <c r="G89" s="275"/>
    </row>
    <row r="90" spans="6:7" s="274" customFormat="1" ht="16.5" x14ac:dyDescent="0.3">
      <c r="F90" s="277"/>
      <c r="G90" s="275"/>
    </row>
    <row r="91" spans="6:7" s="274" customFormat="1" ht="16.5" x14ac:dyDescent="0.3">
      <c r="F91" s="277"/>
      <c r="G91" s="275"/>
    </row>
    <row r="92" spans="6:7" s="274" customFormat="1" ht="16.5" x14ac:dyDescent="0.3">
      <c r="F92" s="277"/>
      <c r="G92" s="275"/>
    </row>
    <row r="93" spans="6:7" s="274" customFormat="1" ht="16.5" x14ac:dyDescent="0.3">
      <c r="F93" s="276"/>
      <c r="G93" s="275"/>
    </row>
    <row r="94" spans="6:7" s="274" customFormat="1" ht="16.5" x14ac:dyDescent="0.3">
      <c r="F94" s="276"/>
      <c r="G94" s="275"/>
    </row>
    <row r="95" spans="6:7" s="274" customFormat="1" ht="16.5" x14ac:dyDescent="0.3">
      <c r="G95" s="275"/>
    </row>
    <row r="96" spans="6:7" s="274" customFormat="1" ht="16.5" x14ac:dyDescent="0.3">
      <c r="G96" s="275"/>
    </row>
    <row r="97" spans="6:7" s="274" customFormat="1" ht="16.5" x14ac:dyDescent="0.3">
      <c r="G97" s="275"/>
    </row>
    <row r="98" spans="6:7" s="274" customFormat="1" ht="16.5" x14ac:dyDescent="0.3">
      <c r="G98" s="275"/>
    </row>
    <row r="99" spans="6:7" s="274" customFormat="1" ht="16.5" x14ac:dyDescent="0.3">
      <c r="G99" s="275"/>
    </row>
    <row r="100" spans="6:7" s="274" customFormat="1" ht="16.5" x14ac:dyDescent="0.3">
      <c r="G100" s="275"/>
    </row>
    <row r="101" spans="6:7" s="274" customFormat="1" ht="16.5" x14ac:dyDescent="0.3">
      <c r="G101" s="275"/>
    </row>
    <row r="102" spans="6:7" s="274" customFormat="1" ht="16.5" x14ac:dyDescent="0.3">
      <c r="G102" s="275"/>
    </row>
    <row r="103" spans="6:7" s="274" customFormat="1" ht="16.5" x14ac:dyDescent="0.3">
      <c r="F103" s="276"/>
      <c r="G103" s="275"/>
    </row>
    <row r="104" spans="6:7" s="274" customFormat="1" ht="16.5" x14ac:dyDescent="0.3">
      <c r="F104" s="276"/>
      <c r="G104" s="275"/>
    </row>
    <row r="105" spans="6:7" s="274" customFormat="1" ht="16.5" x14ac:dyDescent="0.3">
      <c r="G105" s="275"/>
    </row>
    <row r="106" spans="6:7" s="274" customFormat="1" ht="16.5" x14ac:dyDescent="0.3">
      <c r="G106" s="275"/>
    </row>
    <row r="107" spans="6:7" s="272" customFormat="1" ht="16.5" x14ac:dyDescent="0.3">
      <c r="G107" s="273"/>
    </row>
    <row r="108" spans="6:7" s="272" customFormat="1" ht="16.5" x14ac:dyDescent="0.3">
      <c r="G108" s="273"/>
    </row>
    <row r="109" spans="6:7" s="272" customFormat="1" ht="16.5" x14ac:dyDescent="0.3">
      <c r="G109" s="273"/>
    </row>
  </sheetData>
  <protectedRanges>
    <protectedRange sqref="D23:E23" name="Rango1_1"/>
    <protectedRange sqref="D21:E21" name="Rango1_3"/>
    <protectedRange sqref="D16:E19" name="Rango1_1_1"/>
    <protectedRange sqref="D15:E15" name="Rango1_3_1"/>
  </protectedRanges>
  <mergeCells count="67">
    <mergeCell ref="C5:J5"/>
    <mergeCell ref="K5:L5"/>
    <mergeCell ref="C2:D3"/>
    <mergeCell ref="E2:J4"/>
    <mergeCell ref="K2:L2"/>
    <mergeCell ref="K3:L4"/>
    <mergeCell ref="C4:D4"/>
    <mergeCell ref="D16:E16"/>
    <mergeCell ref="C6:L6"/>
    <mergeCell ref="C7:L7"/>
    <mergeCell ref="C8:C9"/>
    <mergeCell ref="D8:H9"/>
    <mergeCell ref="I8:I9"/>
    <mergeCell ref="L8:L9"/>
    <mergeCell ref="C10:L10"/>
    <mergeCell ref="G11:L11"/>
    <mergeCell ref="C13:L13"/>
    <mergeCell ref="D14:E14"/>
    <mergeCell ref="D15:E15"/>
    <mergeCell ref="D17:E17"/>
    <mergeCell ref="D18:E18"/>
    <mergeCell ref="D19:E19"/>
    <mergeCell ref="D20:E20"/>
    <mergeCell ref="D33:F33"/>
    <mergeCell ref="D21:E21"/>
    <mergeCell ref="D22:E22"/>
    <mergeCell ref="D23:E23"/>
    <mergeCell ref="D24:E24"/>
    <mergeCell ref="C26:L26"/>
    <mergeCell ref="D27:F27"/>
    <mergeCell ref="D28:F28"/>
    <mergeCell ref="D29:F29"/>
    <mergeCell ref="D30:F30"/>
    <mergeCell ref="D31:F31"/>
    <mergeCell ref="D32:F32"/>
    <mergeCell ref="D35:F35"/>
    <mergeCell ref="C38:L38"/>
    <mergeCell ref="D39:F39"/>
    <mergeCell ref="D40:F40"/>
    <mergeCell ref="D34:F34"/>
    <mergeCell ref="D43:F43"/>
    <mergeCell ref="D41:F41"/>
    <mergeCell ref="D42:F42"/>
    <mergeCell ref="I69:L69"/>
    <mergeCell ref="I70:L70"/>
    <mergeCell ref="F59:G59"/>
    <mergeCell ref="F60:G60"/>
    <mergeCell ref="F61:G61"/>
    <mergeCell ref="F62:G62"/>
    <mergeCell ref="F63:G63"/>
    <mergeCell ref="C65:H65"/>
    <mergeCell ref="C66:H66"/>
    <mergeCell ref="C67:H67"/>
    <mergeCell ref="C68:H68"/>
    <mergeCell ref="I68:L68"/>
    <mergeCell ref="J58:L58"/>
    <mergeCell ref="C58:H58"/>
    <mergeCell ref="C46:L46"/>
    <mergeCell ref="D47:F47"/>
    <mergeCell ref="D48:F48"/>
    <mergeCell ref="D49:F49"/>
    <mergeCell ref="D50:F50"/>
    <mergeCell ref="D51:F51"/>
    <mergeCell ref="D52:F52"/>
    <mergeCell ref="D53:F53"/>
    <mergeCell ref="D54:F54"/>
    <mergeCell ref="D55:F55"/>
  </mergeCells>
  <dataValidations disablePrompts="1" count="5">
    <dataValidation type="list" allowBlank="1" showInputMessage="1" showErrorMessage="1" sqref="G54" xr:uid="{D96CC373-48EF-42E8-A51C-1E348EDCCE9F}">
      <formula1>$D$49:$D$81</formula1>
    </dataValidation>
    <dataValidation type="list" allowBlank="1" showInputMessage="1" showErrorMessage="1" sqref="G48:G53 G40:G41" xr:uid="{2423E329-F31E-4D43-840C-224F50D84F1A}">
      <formula1>$D$82:$D$113</formula1>
    </dataValidation>
    <dataValidation type="list" allowBlank="1" showInputMessage="1" showErrorMessage="1" sqref="WVO983083:WVO983090 JC65555:JC65561 SY65555:SY65561 ACU65555:ACU65561 AMQ65555:AMQ65561 AWM65555:AWM65561 BGI65555:BGI65561 BQE65555:BQE65561 CAA65555:CAA65561 CJW65555:CJW65561 CTS65555:CTS65561 DDO65555:DDO65561 DNK65555:DNK65561 DXG65555:DXG65561 EHC65555:EHC65561 EQY65555:EQY65561 FAU65555:FAU65561 FKQ65555:FKQ65561 FUM65555:FUM65561 GEI65555:GEI65561 GOE65555:GOE65561 GYA65555:GYA65561 HHW65555:HHW65561 HRS65555:HRS65561 IBO65555:IBO65561 ILK65555:ILK65561 IVG65555:IVG65561 JFC65555:JFC65561 JOY65555:JOY65561 JYU65555:JYU65561 KIQ65555:KIQ65561 KSM65555:KSM65561 LCI65555:LCI65561 LME65555:LME65561 LWA65555:LWA65561 MFW65555:MFW65561 MPS65555:MPS65561 MZO65555:MZO65561 NJK65555:NJK65561 NTG65555:NTG65561 ODC65555:ODC65561 OMY65555:OMY65561 OWU65555:OWU65561 PGQ65555:PGQ65561 PQM65555:PQM65561 QAI65555:QAI65561 QKE65555:QKE65561 QUA65555:QUA65561 RDW65555:RDW65561 RNS65555:RNS65561 RXO65555:RXO65561 SHK65555:SHK65561 SRG65555:SRG65561 TBC65555:TBC65561 TKY65555:TKY65561 TUU65555:TUU65561 UEQ65555:UEQ65561 UOM65555:UOM65561 UYI65555:UYI65561 VIE65555:VIE65561 VSA65555:VSA65561 WBW65555:WBW65561 WLS65555:WLS65561 WVO65555:WVO65561 G131091:G131097 JC131091:JC131097 SY131091:SY131097 ACU131091:ACU131097 AMQ131091:AMQ131097 AWM131091:AWM131097 BGI131091:BGI131097 BQE131091:BQE131097 CAA131091:CAA131097 CJW131091:CJW131097 CTS131091:CTS131097 DDO131091:DDO131097 DNK131091:DNK131097 DXG131091:DXG131097 EHC131091:EHC131097 EQY131091:EQY131097 FAU131091:FAU131097 FKQ131091:FKQ131097 FUM131091:FUM131097 GEI131091:GEI131097 GOE131091:GOE131097 GYA131091:GYA131097 HHW131091:HHW131097 HRS131091:HRS131097 IBO131091:IBO131097 ILK131091:ILK131097 IVG131091:IVG131097 JFC131091:JFC131097 JOY131091:JOY131097 JYU131091:JYU131097 KIQ131091:KIQ131097 KSM131091:KSM131097 LCI131091:LCI131097 LME131091:LME131097 LWA131091:LWA131097 MFW131091:MFW131097 MPS131091:MPS131097 MZO131091:MZO131097 NJK131091:NJK131097 NTG131091:NTG131097 ODC131091:ODC131097 OMY131091:OMY131097 OWU131091:OWU131097 PGQ131091:PGQ131097 PQM131091:PQM131097 QAI131091:QAI131097 QKE131091:QKE131097 QUA131091:QUA131097 RDW131091:RDW131097 RNS131091:RNS131097 RXO131091:RXO131097 SHK131091:SHK131097 SRG131091:SRG131097 TBC131091:TBC131097 TKY131091:TKY131097 TUU131091:TUU131097 UEQ131091:UEQ131097 UOM131091:UOM131097 UYI131091:UYI131097 VIE131091:VIE131097 VSA131091:VSA131097 WBW131091:WBW131097 WLS131091:WLS131097 WVO131091:WVO131097 G196627:G196633 JC196627:JC196633 SY196627:SY196633 ACU196627:ACU196633 AMQ196627:AMQ196633 AWM196627:AWM196633 BGI196627:BGI196633 BQE196627:BQE196633 CAA196627:CAA196633 CJW196627:CJW196633 CTS196627:CTS196633 DDO196627:DDO196633 DNK196627:DNK196633 DXG196627:DXG196633 EHC196627:EHC196633 EQY196627:EQY196633 FAU196627:FAU196633 FKQ196627:FKQ196633 FUM196627:FUM196633 GEI196627:GEI196633 GOE196627:GOE196633 GYA196627:GYA196633 HHW196627:HHW196633 HRS196627:HRS196633 IBO196627:IBO196633 ILK196627:ILK196633 IVG196627:IVG196633 JFC196627:JFC196633 JOY196627:JOY196633 JYU196627:JYU196633 KIQ196627:KIQ196633 KSM196627:KSM196633 LCI196627:LCI196633 LME196627:LME196633 LWA196627:LWA196633 MFW196627:MFW196633 MPS196627:MPS196633 MZO196627:MZO196633 NJK196627:NJK196633 NTG196627:NTG196633 ODC196627:ODC196633 OMY196627:OMY196633 OWU196627:OWU196633 PGQ196627:PGQ196633 PQM196627:PQM196633 QAI196627:QAI196633 QKE196627:QKE196633 QUA196627:QUA196633 RDW196627:RDW196633 RNS196627:RNS196633 RXO196627:RXO196633 SHK196627:SHK196633 SRG196627:SRG196633 TBC196627:TBC196633 TKY196627:TKY196633 TUU196627:TUU196633 UEQ196627:UEQ196633 UOM196627:UOM196633 UYI196627:UYI196633 VIE196627:VIE196633 VSA196627:VSA196633 WBW196627:WBW196633 WLS196627:WLS196633 WVO196627:WVO196633 G262163:G262169 JC262163:JC262169 SY262163:SY262169 ACU262163:ACU262169 AMQ262163:AMQ262169 AWM262163:AWM262169 BGI262163:BGI262169 BQE262163:BQE262169 CAA262163:CAA262169 CJW262163:CJW262169 CTS262163:CTS262169 DDO262163:DDO262169 DNK262163:DNK262169 DXG262163:DXG262169 EHC262163:EHC262169 EQY262163:EQY262169 FAU262163:FAU262169 FKQ262163:FKQ262169 FUM262163:FUM262169 GEI262163:GEI262169 GOE262163:GOE262169 GYA262163:GYA262169 HHW262163:HHW262169 HRS262163:HRS262169 IBO262163:IBO262169 ILK262163:ILK262169 IVG262163:IVG262169 JFC262163:JFC262169 JOY262163:JOY262169 JYU262163:JYU262169 KIQ262163:KIQ262169 KSM262163:KSM262169 LCI262163:LCI262169 LME262163:LME262169 LWA262163:LWA262169 MFW262163:MFW262169 MPS262163:MPS262169 MZO262163:MZO262169 NJK262163:NJK262169 NTG262163:NTG262169 ODC262163:ODC262169 OMY262163:OMY262169 OWU262163:OWU262169 PGQ262163:PGQ262169 PQM262163:PQM262169 QAI262163:QAI262169 QKE262163:QKE262169 QUA262163:QUA262169 RDW262163:RDW262169 RNS262163:RNS262169 RXO262163:RXO262169 SHK262163:SHK262169 SRG262163:SRG262169 TBC262163:TBC262169 TKY262163:TKY262169 TUU262163:TUU262169 UEQ262163:UEQ262169 UOM262163:UOM262169 UYI262163:UYI262169 VIE262163:VIE262169 VSA262163:VSA262169 WBW262163:WBW262169 WLS262163:WLS262169 WVO262163:WVO262169 G327699:G327705 JC327699:JC327705 SY327699:SY327705 ACU327699:ACU327705 AMQ327699:AMQ327705 AWM327699:AWM327705 BGI327699:BGI327705 BQE327699:BQE327705 CAA327699:CAA327705 CJW327699:CJW327705 CTS327699:CTS327705 DDO327699:DDO327705 DNK327699:DNK327705 DXG327699:DXG327705 EHC327699:EHC327705 EQY327699:EQY327705 FAU327699:FAU327705 FKQ327699:FKQ327705 FUM327699:FUM327705 GEI327699:GEI327705 GOE327699:GOE327705 GYA327699:GYA327705 HHW327699:HHW327705 HRS327699:HRS327705 IBO327699:IBO327705 ILK327699:ILK327705 IVG327699:IVG327705 JFC327699:JFC327705 JOY327699:JOY327705 JYU327699:JYU327705 KIQ327699:KIQ327705 KSM327699:KSM327705 LCI327699:LCI327705 LME327699:LME327705 LWA327699:LWA327705 MFW327699:MFW327705 MPS327699:MPS327705 MZO327699:MZO327705 NJK327699:NJK327705 NTG327699:NTG327705 ODC327699:ODC327705 OMY327699:OMY327705 OWU327699:OWU327705 PGQ327699:PGQ327705 PQM327699:PQM327705 QAI327699:QAI327705 QKE327699:QKE327705 QUA327699:QUA327705 RDW327699:RDW327705 RNS327699:RNS327705 RXO327699:RXO327705 SHK327699:SHK327705 SRG327699:SRG327705 TBC327699:TBC327705 TKY327699:TKY327705 TUU327699:TUU327705 UEQ327699:UEQ327705 UOM327699:UOM327705 UYI327699:UYI327705 VIE327699:VIE327705 VSA327699:VSA327705 WBW327699:WBW327705 WLS327699:WLS327705 WVO327699:WVO327705 G393235:G393241 JC393235:JC393241 SY393235:SY393241 ACU393235:ACU393241 AMQ393235:AMQ393241 AWM393235:AWM393241 BGI393235:BGI393241 BQE393235:BQE393241 CAA393235:CAA393241 CJW393235:CJW393241 CTS393235:CTS393241 DDO393235:DDO393241 DNK393235:DNK393241 DXG393235:DXG393241 EHC393235:EHC393241 EQY393235:EQY393241 FAU393235:FAU393241 FKQ393235:FKQ393241 FUM393235:FUM393241 GEI393235:GEI393241 GOE393235:GOE393241 GYA393235:GYA393241 HHW393235:HHW393241 HRS393235:HRS393241 IBO393235:IBO393241 ILK393235:ILK393241 IVG393235:IVG393241 JFC393235:JFC393241 JOY393235:JOY393241 JYU393235:JYU393241 KIQ393235:KIQ393241 KSM393235:KSM393241 LCI393235:LCI393241 LME393235:LME393241 LWA393235:LWA393241 MFW393235:MFW393241 MPS393235:MPS393241 MZO393235:MZO393241 NJK393235:NJK393241 NTG393235:NTG393241 ODC393235:ODC393241 OMY393235:OMY393241 OWU393235:OWU393241 PGQ393235:PGQ393241 PQM393235:PQM393241 QAI393235:QAI393241 QKE393235:QKE393241 QUA393235:QUA393241 RDW393235:RDW393241 RNS393235:RNS393241 RXO393235:RXO393241 SHK393235:SHK393241 SRG393235:SRG393241 TBC393235:TBC393241 TKY393235:TKY393241 TUU393235:TUU393241 UEQ393235:UEQ393241 UOM393235:UOM393241 UYI393235:UYI393241 VIE393235:VIE393241 VSA393235:VSA393241 WBW393235:WBW393241 WLS393235:WLS393241 WVO393235:WVO393241 G458771:G458777 JC458771:JC458777 SY458771:SY458777 ACU458771:ACU458777 AMQ458771:AMQ458777 AWM458771:AWM458777 BGI458771:BGI458777 BQE458771:BQE458777 CAA458771:CAA458777 CJW458771:CJW458777 CTS458771:CTS458777 DDO458771:DDO458777 DNK458771:DNK458777 DXG458771:DXG458777 EHC458771:EHC458777 EQY458771:EQY458777 FAU458771:FAU458777 FKQ458771:FKQ458777 FUM458771:FUM458777 GEI458771:GEI458777 GOE458771:GOE458777 GYA458771:GYA458777 HHW458771:HHW458777 HRS458771:HRS458777 IBO458771:IBO458777 ILK458771:ILK458777 IVG458771:IVG458777 JFC458771:JFC458777 JOY458771:JOY458777 JYU458771:JYU458777 KIQ458771:KIQ458777 KSM458771:KSM458777 LCI458771:LCI458777 LME458771:LME458777 LWA458771:LWA458777 MFW458771:MFW458777 MPS458771:MPS458777 MZO458771:MZO458777 NJK458771:NJK458777 NTG458771:NTG458777 ODC458771:ODC458777 OMY458771:OMY458777 OWU458771:OWU458777 PGQ458771:PGQ458777 PQM458771:PQM458777 QAI458771:QAI458777 QKE458771:QKE458777 QUA458771:QUA458777 RDW458771:RDW458777 RNS458771:RNS458777 RXO458771:RXO458777 SHK458771:SHK458777 SRG458771:SRG458777 TBC458771:TBC458777 TKY458771:TKY458777 TUU458771:TUU458777 UEQ458771:UEQ458777 UOM458771:UOM458777 UYI458771:UYI458777 VIE458771:VIE458777 VSA458771:VSA458777 WBW458771:WBW458777 WLS458771:WLS458777 WVO458771:WVO458777 G524307:G524313 JC524307:JC524313 SY524307:SY524313 ACU524307:ACU524313 AMQ524307:AMQ524313 AWM524307:AWM524313 BGI524307:BGI524313 BQE524307:BQE524313 CAA524307:CAA524313 CJW524307:CJW524313 CTS524307:CTS524313 DDO524307:DDO524313 DNK524307:DNK524313 DXG524307:DXG524313 EHC524307:EHC524313 EQY524307:EQY524313 FAU524307:FAU524313 FKQ524307:FKQ524313 FUM524307:FUM524313 GEI524307:GEI524313 GOE524307:GOE524313 GYA524307:GYA524313 HHW524307:HHW524313 HRS524307:HRS524313 IBO524307:IBO524313 ILK524307:ILK524313 IVG524307:IVG524313 JFC524307:JFC524313 JOY524307:JOY524313 JYU524307:JYU524313 KIQ524307:KIQ524313 KSM524307:KSM524313 LCI524307:LCI524313 LME524307:LME524313 LWA524307:LWA524313 MFW524307:MFW524313 MPS524307:MPS524313 MZO524307:MZO524313 NJK524307:NJK524313 NTG524307:NTG524313 ODC524307:ODC524313 OMY524307:OMY524313 OWU524307:OWU524313 PGQ524307:PGQ524313 PQM524307:PQM524313 QAI524307:QAI524313 QKE524307:QKE524313 QUA524307:QUA524313 RDW524307:RDW524313 RNS524307:RNS524313 RXO524307:RXO524313 SHK524307:SHK524313 SRG524307:SRG524313 TBC524307:TBC524313 TKY524307:TKY524313 TUU524307:TUU524313 UEQ524307:UEQ524313 UOM524307:UOM524313 UYI524307:UYI524313 VIE524307:VIE524313 VSA524307:VSA524313 WBW524307:WBW524313 WLS524307:WLS524313 WVO524307:WVO524313 G589843:G589849 JC589843:JC589849 SY589843:SY589849 ACU589843:ACU589849 AMQ589843:AMQ589849 AWM589843:AWM589849 BGI589843:BGI589849 BQE589843:BQE589849 CAA589843:CAA589849 CJW589843:CJW589849 CTS589843:CTS589849 DDO589843:DDO589849 DNK589843:DNK589849 DXG589843:DXG589849 EHC589843:EHC589849 EQY589843:EQY589849 FAU589843:FAU589849 FKQ589843:FKQ589849 FUM589843:FUM589849 GEI589843:GEI589849 GOE589843:GOE589849 GYA589843:GYA589849 HHW589843:HHW589849 HRS589843:HRS589849 IBO589843:IBO589849 ILK589843:ILK589849 IVG589843:IVG589849 JFC589843:JFC589849 JOY589843:JOY589849 JYU589843:JYU589849 KIQ589843:KIQ589849 KSM589843:KSM589849 LCI589843:LCI589849 LME589843:LME589849 LWA589843:LWA589849 MFW589843:MFW589849 MPS589843:MPS589849 MZO589843:MZO589849 NJK589843:NJK589849 NTG589843:NTG589849 ODC589843:ODC589849 OMY589843:OMY589849 OWU589843:OWU589849 PGQ589843:PGQ589849 PQM589843:PQM589849 QAI589843:QAI589849 QKE589843:QKE589849 QUA589843:QUA589849 RDW589843:RDW589849 RNS589843:RNS589849 RXO589843:RXO589849 SHK589843:SHK589849 SRG589843:SRG589849 TBC589843:TBC589849 TKY589843:TKY589849 TUU589843:TUU589849 UEQ589843:UEQ589849 UOM589843:UOM589849 UYI589843:UYI589849 VIE589843:VIE589849 VSA589843:VSA589849 WBW589843:WBW589849 WLS589843:WLS589849 WVO589843:WVO589849 G655379:G655385 JC655379:JC655385 SY655379:SY655385 ACU655379:ACU655385 AMQ655379:AMQ655385 AWM655379:AWM655385 BGI655379:BGI655385 BQE655379:BQE655385 CAA655379:CAA655385 CJW655379:CJW655385 CTS655379:CTS655385 DDO655379:DDO655385 DNK655379:DNK655385 DXG655379:DXG655385 EHC655379:EHC655385 EQY655379:EQY655385 FAU655379:FAU655385 FKQ655379:FKQ655385 FUM655379:FUM655385 GEI655379:GEI655385 GOE655379:GOE655385 GYA655379:GYA655385 HHW655379:HHW655385 HRS655379:HRS655385 IBO655379:IBO655385 ILK655379:ILK655385 IVG655379:IVG655385 JFC655379:JFC655385 JOY655379:JOY655385 JYU655379:JYU655385 KIQ655379:KIQ655385 KSM655379:KSM655385 LCI655379:LCI655385 LME655379:LME655385 LWA655379:LWA655385 MFW655379:MFW655385 MPS655379:MPS655385 MZO655379:MZO655385 NJK655379:NJK655385 NTG655379:NTG655385 ODC655379:ODC655385 OMY655379:OMY655385 OWU655379:OWU655385 PGQ655379:PGQ655385 PQM655379:PQM655385 QAI655379:QAI655385 QKE655379:QKE655385 QUA655379:QUA655385 RDW655379:RDW655385 RNS655379:RNS655385 RXO655379:RXO655385 SHK655379:SHK655385 SRG655379:SRG655385 TBC655379:TBC655385 TKY655379:TKY655385 TUU655379:TUU655385 UEQ655379:UEQ655385 UOM655379:UOM655385 UYI655379:UYI655385 VIE655379:VIE655385 VSA655379:VSA655385 WBW655379:WBW655385 WLS655379:WLS655385 WVO655379:WVO655385 G720915:G720921 JC720915:JC720921 SY720915:SY720921 ACU720915:ACU720921 AMQ720915:AMQ720921 AWM720915:AWM720921 BGI720915:BGI720921 BQE720915:BQE720921 CAA720915:CAA720921 CJW720915:CJW720921 CTS720915:CTS720921 DDO720915:DDO720921 DNK720915:DNK720921 DXG720915:DXG720921 EHC720915:EHC720921 EQY720915:EQY720921 FAU720915:FAU720921 FKQ720915:FKQ720921 FUM720915:FUM720921 GEI720915:GEI720921 GOE720915:GOE720921 GYA720915:GYA720921 HHW720915:HHW720921 HRS720915:HRS720921 IBO720915:IBO720921 ILK720915:ILK720921 IVG720915:IVG720921 JFC720915:JFC720921 JOY720915:JOY720921 JYU720915:JYU720921 KIQ720915:KIQ720921 KSM720915:KSM720921 LCI720915:LCI720921 LME720915:LME720921 LWA720915:LWA720921 MFW720915:MFW720921 MPS720915:MPS720921 MZO720915:MZO720921 NJK720915:NJK720921 NTG720915:NTG720921 ODC720915:ODC720921 OMY720915:OMY720921 OWU720915:OWU720921 PGQ720915:PGQ720921 PQM720915:PQM720921 QAI720915:QAI720921 QKE720915:QKE720921 QUA720915:QUA720921 RDW720915:RDW720921 RNS720915:RNS720921 RXO720915:RXO720921 SHK720915:SHK720921 SRG720915:SRG720921 TBC720915:TBC720921 TKY720915:TKY720921 TUU720915:TUU720921 UEQ720915:UEQ720921 UOM720915:UOM720921 UYI720915:UYI720921 VIE720915:VIE720921 VSA720915:VSA720921 WBW720915:WBW720921 WLS720915:WLS720921 WVO720915:WVO720921 G786451:G786457 JC786451:JC786457 SY786451:SY786457 ACU786451:ACU786457 AMQ786451:AMQ786457 AWM786451:AWM786457 BGI786451:BGI786457 BQE786451:BQE786457 CAA786451:CAA786457 CJW786451:CJW786457 CTS786451:CTS786457 DDO786451:DDO786457 DNK786451:DNK786457 DXG786451:DXG786457 EHC786451:EHC786457 EQY786451:EQY786457 FAU786451:FAU786457 FKQ786451:FKQ786457 FUM786451:FUM786457 GEI786451:GEI786457 GOE786451:GOE786457 GYA786451:GYA786457 HHW786451:HHW786457 HRS786451:HRS786457 IBO786451:IBO786457 ILK786451:ILK786457 IVG786451:IVG786457 JFC786451:JFC786457 JOY786451:JOY786457 JYU786451:JYU786457 KIQ786451:KIQ786457 KSM786451:KSM786457 LCI786451:LCI786457 LME786451:LME786457 LWA786451:LWA786457 MFW786451:MFW786457 MPS786451:MPS786457 MZO786451:MZO786457 NJK786451:NJK786457 NTG786451:NTG786457 ODC786451:ODC786457 OMY786451:OMY786457 OWU786451:OWU786457 PGQ786451:PGQ786457 PQM786451:PQM786457 QAI786451:QAI786457 QKE786451:QKE786457 QUA786451:QUA786457 RDW786451:RDW786457 RNS786451:RNS786457 RXO786451:RXO786457 SHK786451:SHK786457 SRG786451:SRG786457 TBC786451:TBC786457 TKY786451:TKY786457 TUU786451:TUU786457 UEQ786451:UEQ786457 UOM786451:UOM786457 UYI786451:UYI786457 VIE786451:VIE786457 VSA786451:VSA786457 WBW786451:WBW786457 WLS786451:WLS786457 WVO786451:WVO786457 G851987:G851993 JC851987:JC851993 SY851987:SY851993 ACU851987:ACU851993 AMQ851987:AMQ851993 AWM851987:AWM851993 BGI851987:BGI851993 BQE851987:BQE851993 CAA851987:CAA851993 CJW851987:CJW851993 CTS851987:CTS851993 DDO851987:DDO851993 DNK851987:DNK851993 DXG851987:DXG851993 EHC851987:EHC851993 EQY851987:EQY851993 FAU851987:FAU851993 FKQ851987:FKQ851993 FUM851987:FUM851993 GEI851987:GEI851993 GOE851987:GOE851993 GYA851987:GYA851993 HHW851987:HHW851993 HRS851987:HRS851993 IBO851987:IBO851993 ILK851987:ILK851993 IVG851987:IVG851993 JFC851987:JFC851993 JOY851987:JOY851993 JYU851987:JYU851993 KIQ851987:KIQ851993 KSM851987:KSM851993 LCI851987:LCI851993 LME851987:LME851993 LWA851987:LWA851993 MFW851987:MFW851993 MPS851987:MPS851993 MZO851987:MZO851993 NJK851987:NJK851993 NTG851987:NTG851993 ODC851987:ODC851993 OMY851987:OMY851993 OWU851987:OWU851993 PGQ851987:PGQ851993 PQM851987:PQM851993 QAI851987:QAI851993 QKE851987:QKE851993 QUA851987:QUA851993 RDW851987:RDW851993 RNS851987:RNS851993 RXO851987:RXO851993 SHK851987:SHK851993 SRG851987:SRG851993 TBC851987:TBC851993 TKY851987:TKY851993 TUU851987:TUU851993 UEQ851987:UEQ851993 UOM851987:UOM851993 UYI851987:UYI851993 VIE851987:VIE851993 VSA851987:VSA851993 WBW851987:WBW851993 WLS851987:WLS851993 WVO851987:WVO851993 G917523:G917529 JC917523:JC917529 SY917523:SY917529 ACU917523:ACU917529 AMQ917523:AMQ917529 AWM917523:AWM917529 BGI917523:BGI917529 BQE917523:BQE917529 CAA917523:CAA917529 CJW917523:CJW917529 CTS917523:CTS917529 DDO917523:DDO917529 DNK917523:DNK917529 DXG917523:DXG917529 EHC917523:EHC917529 EQY917523:EQY917529 FAU917523:FAU917529 FKQ917523:FKQ917529 FUM917523:FUM917529 GEI917523:GEI917529 GOE917523:GOE917529 GYA917523:GYA917529 HHW917523:HHW917529 HRS917523:HRS917529 IBO917523:IBO917529 ILK917523:ILK917529 IVG917523:IVG917529 JFC917523:JFC917529 JOY917523:JOY917529 JYU917523:JYU917529 KIQ917523:KIQ917529 KSM917523:KSM917529 LCI917523:LCI917529 LME917523:LME917529 LWA917523:LWA917529 MFW917523:MFW917529 MPS917523:MPS917529 MZO917523:MZO917529 NJK917523:NJK917529 NTG917523:NTG917529 ODC917523:ODC917529 OMY917523:OMY917529 OWU917523:OWU917529 PGQ917523:PGQ917529 PQM917523:PQM917529 QAI917523:QAI917529 QKE917523:QKE917529 QUA917523:QUA917529 RDW917523:RDW917529 RNS917523:RNS917529 RXO917523:RXO917529 SHK917523:SHK917529 SRG917523:SRG917529 TBC917523:TBC917529 TKY917523:TKY917529 TUU917523:TUU917529 UEQ917523:UEQ917529 UOM917523:UOM917529 UYI917523:UYI917529 VIE917523:VIE917529 VSA917523:VSA917529 WBW917523:WBW917529 WLS917523:WLS917529 WVO917523:WVO917529 G983059:G983065 JC983059:JC983065 SY983059:SY983065 ACU983059:ACU983065 AMQ983059:AMQ983065 AWM983059:AWM983065 BGI983059:BGI983065 BQE983059:BQE983065 CAA983059:CAA983065 CJW983059:CJW983065 CTS983059:CTS983065 DDO983059:DDO983065 DNK983059:DNK983065 DXG983059:DXG983065 EHC983059:EHC983065 EQY983059:EQY983065 FAU983059:FAU983065 FKQ983059:FKQ983065 FUM983059:FUM983065 GEI983059:GEI983065 GOE983059:GOE983065 GYA983059:GYA983065 HHW983059:HHW983065 HRS983059:HRS983065 IBO983059:IBO983065 ILK983059:ILK983065 IVG983059:IVG983065 JFC983059:JFC983065 JOY983059:JOY983065 JYU983059:JYU983065 KIQ983059:KIQ983065 KSM983059:KSM983065 LCI983059:LCI983065 LME983059:LME983065 LWA983059:LWA983065 MFW983059:MFW983065 MPS983059:MPS983065 MZO983059:MZO983065 NJK983059:NJK983065 NTG983059:NTG983065 ODC983059:ODC983065 OMY983059:OMY983065 OWU983059:OWU983065 PGQ983059:PGQ983065 PQM983059:PQM983065 QAI983059:QAI983065 QKE983059:QKE983065 QUA983059:QUA983065 RDW983059:RDW983065 RNS983059:RNS983065 RXO983059:RXO983065 SHK983059:SHK983065 SRG983059:SRG983065 TBC983059:TBC983065 TKY983059:TKY983065 TUU983059:TUU983065 UEQ983059:UEQ983065 UOM983059:UOM983065 UYI983059:UYI983065 VIE983059:VIE983065 VSA983059:VSA983065 WBW983059:WBW983065 WLS983059:WLS983065 WVO983059:WVO983065 G65555:G65561 G65566:G65574 JC65566:JC65574 SY65566:SY65574 ACU65566:ACU65574 AMQ65566:AMQ65574 AWM65566:AWM65574 BGI65566:BGI65574 BQE65566:BQE65574 CAA65566:CAA65574 CJW65566:CJW65574 CTS65566:CTS65574 DDO65566:DDO65574 DNK65566:DNK65574 DXG65566:DXG65574 EHC65566:EHC65574 EQY65566:EQY65574 FAU65566:FAU65574 FKQ65566:FKQ65574 FUM65566:FUM65574 GEI65566:GEI65574 GOE65566:GOE65574 GYA65566:GYA65574 HHW65566:HHW65574 HRS65566:HRS65574 IBO65566:IBO65574 ILK65566:ILK65574 IVG65566:IVG65574 JFC65566:JFC65574 JOY65566:JOY65574 JYU65566:JYU65574 KIQ65566:KIQ65574 KSM65566:KSM65574 LCI65566:LCI65574 LME65566:LME65574 LWA65566:LWA65574 MFW65566:MFW65574 MPS65566:MPS65574 MZO65566:MZO65574 NJK65566:NJK65574 NTG65566:NTG65574 ODC65566:ODC65574 OMY65566:OMY65574 OWU65566:OWU65574 PGQ65566:PGQ65574 PQM65566:PQM65574 QAI65566:QAI65574 QKE65566:QKE65574 QUA65566:QUA65574 RDW65566:RDW65574 RNS65566:RNS65574 RXO65566:RXO65574 SHK65566:SHK65574 SRG65566:SRG65574 TBC65566:TBC65574 TKY65566:TKY65574 TUU65566:TUU65574 UEQ65566:UEQ65574 UOM65566:UOM65574 UYI65566:UYI65574 VIE65566:VIE65574 VSA65566:VSA65574 WBW65566:WBW65574 WLS65566:WLS65574 WVO65566:WVO65574 G131102:G131110 JC131102:JC131110 SY131102:SY131110 ACU131102:ACU131110 AMQ131102:AMQ131110 AWM131102:AWM131110 BGI131102:BGI131110 BQE131102:BQE131110 CAA131102:CAA131110 CJW131102:CJW131110 CTS131102:CTS131110 DDO131102:DDO131110 DNK131102:DNK131110 DXG131102:DXG131110 EHC131102:EHC131110 EQY131102:EQY131110 FAU131102:FAU131110 FKQ131102:FKQ131110 FUM131102:FUM131110 GEI131102:GEI131110 GOE131102:GOE131110 GYA131102:GYA131110 HHW131102:HHW131110 HRS131102:HRS131110 IBO131102:IBO131110 ILK131102:ILK131110 IVG131102:IVG131110 JFC131102:JFC131110 JOY131102:JOY131110 JYU131102:JYU131110 KIQ131102:KIQ131110 KSM131102:KSM131110 LCI131102:LCI131110 LME131102:LME131110 LWA131102:LWA131110 MFW131102:MFW131110 MPS131102:MPS131110 MZO131102:MZO131110 NJK131102:NJK131110 NTG131102:NTG131110 ODC131102:ODC131110 OMY131102:OMY131110 OWU131102:OWU131110 PGQ131102:PGQ131110 PQM131102:PQM131110 QAI131102:QAI131110 QKE131102:QKE131110 QUA131102:QUA131110 RDW131102:RDW131110 RNS131102:RNS131110 RXO131102:RXO131110 SHK131102:SHK131110 SRG131102:SRG131110 TBC131102:TBC131110 TKY131102:TKY131110 TUU131102:TUU131110 UEQ131102:UEQ131110 UOM131102:UOM131110 UYI131102:UYI131110 VIE131102:VIE131110 VSA131102:VSA131110 WBW131102:WBW131110 WLS131102:WLS131110 WVO131102:WVO131110 G196638:G196646 JC196638:JC196646 SY196638:SY196646 ACU196638:ACU196646 AMQ196638:AMQ196646 AWM196638:AWM196646 BGI196638:BGI196646 BQE196638:BQE196646 CAA196638:CAA196646 CJW196638:CJW196646 CTS196638:CTS196646 DDO196638:DDO196646 DNK196638:DNK196646 DXG196638:DXG196646 EHC196638:EHC196646 EQY196638:EQY196646 FAU196638:FAU196646 FKQ196638:FKQ196646 FUM196638:FUM196646 GEI196638:GEI196646 GOE196638:GOE196646 GYA196638:GYA196646 HHW196638:HHW196646 HRS196638:HRS196646 IBO196638:IBO196646 ILK196638:ILK196646 IVG196638:IVG196646 JFC196638:JFC196646 JOY196638:JOY196646 JYU196638:JYU196646 KIQ196638:KIQ196646 KSM196638:KSM196646 LCI196638:LCI196646 LME196638:LME196646 LWA196638:LWA196646 MFW196638:MFW196646 MPS196638:MPS196646 MZO196638:MZO196646 NJK196638:NJK196646 NTG196638:NTG196646 ODC196638:ODC196646 OMY196638:OMY196646 OWU196638:OWU196646 PGQ196638:PGQ196646 PQM196638:PQM196646 QAI196638:QAI196646 QKE196638:QKE196646 QUA196638:QUA196646 RDW196638:RDW196646 RNS196638:RNS196646 RXO196638:RXO196646 SHK196638:SHK196646 SRG196638:SRG196646 TBC196638:TBC196646 TKY196638:TKY196646 TUU196638:TUU196646 UEQ196638:UEQ196646 UOM196638:UOM196646 UYI196638:UYI196646 VIE196638:VIE196646 VSA196638:VSA196646 WBW196638:WBW196646 WLS196638:WLS196646 WVO196638:WVO196646 G262174:G262182 JC262174:JC262182 SY262174:SY262182 ACU262174:ACU262182 AMQ262174:AMQ262182 AWM262174:AWM262182 BGI262174:BGI262182 BQE262174:BQE262182 CAA262174:CAA262182 CJW262174:CJW262182 CTS262174:CTS262182 DDO262174:DDO262182 DNK262174:DNK262182 DXG262174:DXG262182 EHC262174:EHC262182 EQY262174:EQY262182 FAU262174:FAU262182 FKQ262174:FKQ262182 FUM262174:FUM262182 GEI262174:GEI262182 GOE262174:GOE262182 GYA262174:GYA262182 HHW262174:HHW262182 HRS262174:HRS262182 IBO262174:IBO262182 ILK262174:ILK262182 IVG262174:IVG262182 JFC262174:JFC262182 JOY262174:JOY262182 JYU262174:JYU262182 KIQ262174:KIQ262182 KSM262174:KSM262182 LCI262174:LCI262182 LME262174:LME262182 LWA262174:LWA262182 MFW262174:MFW262182 MPS262174:MPS262182 MZO262174:MZO262182 NJK262174:NJK262182 NTG262174:NTG262182 ODC262174:ODC262182 OMY262174:OMY262182 OWU262174:OWU262182 PGQ262174:PGQ262182 PQM262174:PQM262182 QAI262174:QAI262182 QKE262174:QKE262182 QUA262174:QUA262182 RDW262174:RDW262182 RNS262174:RNS262182 RXO262174:RXO262182 SHK262174:SHK262182 SRG262174:SRG262182 TBC262174:TBC262182 TKY262174:TKY262182 TUU262174:TUU262182 UEQ262174:UEQ262182 UOM262174:UOM262182 UYI262174:UYI262182 VIE262174:VIE262182 VSA262174:VSA262182 WBW262174:WBW262182 WLS262174:WLS262182 WVO262174:WVO262182 G327710:G327718 JC327710:JC327718 SY327710:SY327718 ACU327710:ACU327718 AMQ327710:AMQ327718 AWM327710:AWM327718 BGI327710:BGI327718 BQE327710:BQE327718 CAA327710:CAA327718 CJW327710:CJW327718 CTS327710:CTS327718 DDO327710:DDO327718 DNK327710:DNK327718 DXG327710:DXG327718 EHC327710:EHC327718 EQY327710:EQY327718 FAU327710:FAU327718 FKQ327710:FKQ327718 FUM327710:FUM327718 GEI327710:GEI327718 GOE327710:GOE327718 GYA327710:GYA327718 HHW327710:HHW327718 HRS327710:HRS327718 IBO327710:IBO327718 ILK327710:ILK327718 IVG327710:IVG327718 JFC327710:JFC327718 JOY327710:JOY327718 JYU327710:JYU327718 KIQ327710:KIQ327718 KSM327710:KSM327718 LCI327710:LCI327718 LME327710:LME327718 LWA327710:LWA327718 MFW327710:MFW327718 MPS327710:MPS327718 MZO327710:MZO327718 NJK327710:NJK327718 NTG327710:NTG327718 ODC327710:ODC327718 OMY327710:OMY327718 OWU327710:OWU327718 PGQ327710:PGQ327718 PQM327710:PQM327718 QAI327710:QAI327718 QKE327710:QKE327718 QUA327710:QUA327718 RDW327710:RDW327718 RNS327710:RNS327718 RXO327710:RXO327718 SHK327710:SHK327718 SRG327710:SRG327718 TBC327710:TBC327718 TKY327710:TKY327718 TUU327710:TUU327718 UEQ327710:UEQ327718 UOM327710:UOM327718 UYI327710:UYI327718 VIE327710:VIE327718 VSA327710:VSA327718 WBW327710:WBW327718 WLS327710:WLS327718 WVO327710:WVO327718 G393246:G393254 JC393246:JC393254 SY393246:SY393254 ACU393246:ACU393254 AMQ393246:AMQ393254 AWM393246:AWM393254 BGI393246:BGI393254 BQE393246:BQE393254 CAA393246:CAA393254 CJW393246:CJW393254 CTS393246:CTS393254 DDO393246:DDO393254 DNK393246:DNK393254 DXG393246:DXG393254 EHC393246:EHC393254 EQY393246:EQY393254 FAU393246:FAU393254 FKQ393246:FKQ393254 FUM393246:FUM393254 GEI393246:GEI393254 GOE393246:GOE393254 GYA393246:GYA393254 HHW393246:HHW393254 HRS393246:HRS393254 IBO393246:IBO393254 ILK393246:ILK393254 IVG393246:IVG393254 JFC393246:JFC393254 JOY393246:JOY393254 JYU393246:JYU393254 KIQ393246:KIQ393254 KSM393246:KSM393254 LCI393246:LCI393254 LME393246:LME393254 LWA393246:LWA393254 MFW393246:MFW393254 MPS393246:MPS393254 MZO393246:MZO393254 NJK393246:NJK393254 NTG393246:NTG393254 ODC393246:ODC393254 OMY393246:OMY393254 OWU393246:OWU393254 PGQ393246:PGQ393254 PQM393246:PQM393254 QAI393246:QAI393254 QKE393246:QKE393254 QUA393246:QUA393254 RDW393246:RDW393254 RNS393246:RNS393254 RXO393246:RXO393254 SHK393246:SHK393254 SRG393246:SRG393254 TBC393246:TBC393254 TKY393246:TKY393254 TUU393246:TUU393254 UEQ393246:UEQ393254 UOM393246:UOM393254 UYI393246:UYI393254 VIE393246:VIE393254 VSA393246:VSA393254 WBW393246:WBW393254 WLS393246:WLS393254 WVO393246:WVO393254 G458782:G458790 JC458782:JC458790 SY458782:SY458790 ACU458782:ACU458790 AMQ458782:AMQ458790 AWM458782:AWM458790 BGI458782:BGI458790 BQE458782:BQE458790 CAA458782:CAA458790 CJW458782:CJW458790 CTS458782:CTS458790 DDO458782:DDO458790 DNK458782:DNK458790 DXG458782:DXG458790 EHC458782:EHC458790 EQY458782:EQY458790 FAU458782:FAU458790 FKQ458782:FKQ458790 FUM458782:FUM458790 GEI458782:GEI458790 GOE458782:GOE458790 GYA458782:GYA458790 HHW458782:HHW458790 HRS458782:HRS458790 IBO458782:IBO458790 ILK458782:ILK458790 IVG458782:IVG458790 JFC458782:JFC458790 JOY458782:JOY458790 JYU458782:JYU458790 KIQ458782:KIQ458790 KSM458782:KSM458790 LCI458782:LCI458790 LME458782:LME458790 LWA458782:LWA458790 MFW458782:MFW458790 MPS458782:MPS458790 MZO458782:MZO458790 NJK458782:NJK458790 NTG458782:NTG458790 ODC458782:ODC458790 OMY458782:OMY458790 OWU458782:OWU458790 PGQ458782:PGQ458790 PQM458782:PQM458790 QAI458782:QAI458790 QKE458782:QKE458790 QUA458782:QUA458790 RDW458782:RDW458790 RNS458782:RNS458790 RXO458782:RXO458790 SHK458782:SHK458790 SRG458782:SRG458790 TBC458782:TBC458790 TKY458782:TKY458790 TUU458782:TUU458790 UEQ458782:UEQ458790 UOM458782:UOM458790 UYI458782:UYI458790 VIE458782:VIE458790 VSA458782:VSA458790 WBW458782:WBW458790 WLS458782:WLS458790 WVO458782:WVO458790 G524318:G524326 JC524318:JC524326 SY524318:SY524326 ACU524318:ACU524326 AMQ524318:AMQ524326 AWM524318:AWM524326 BGI524318:BGI524326 BQE524318:BQE524326 CAA524318:CAA524326 CJW524318:CJW524326 CTS524318:CTS524326 DDO524318:DDO524326 DNK524318:DNK524326 DXG524318:DXG524326 EHC524318:EHC524326 EQY524318:EQY524326 FAU524318:FAU524326 FKQ524318:FKQ524326 FUM524318:FUM524326 GEI524318:GEI524326 GOE524318:GOE524326 GYA524318:GYA524326 HHW524318:HHW524326 HRS524318:HRS524326 IBO524318:IBO524326 ILK524318:ILK524326 IVG524318:IVG524326 JFC524318:JFC524326 JOY524318:JOY524326 JYU524318:JYU524326 KIQ524318:KIQ524326 KSM524318:KSM524326 LCI524318:LCI524326 LME524318:LME524326 LWA524318:LWA524326 MFW524318:MFW524326 MPS524318:MPS524326 MZO524318:MZO524326 NJK524318:NJK524326 NTG524318:NTG524326 ODC524318:ODC524326 OMY524318:OMY524326 OWU524318:OWU524326 PGQ524318:PGQ524326 PQM524318:PQM524326 QAI524318:QAI524326 QKE524318:QKE524326 QUA524318:QUA524326 RDW524318:RDW524326 RNS524318:RNS524326 RXO524318:RXO524326 SHK524318:SHK524326 SRG524318:SRG524326 TBC524318:TBC524326 TKY524318:TKY524326 TUU524318:TUU524326 UEQ524318:UEQ524326 UOM524318:UOM524326 UYI524318:UYI524326 VIE524318:VIE524326 VSA524318:VSA524326 WBW524318:WBW524326 WLS524318:WLS524326 WVO524318:WVO524326 G589854:G589862 JC589854:JC589862 SY589854:SY589862 ACU589854:ACU589862 AMQ589854:AMQ589862 AWM589854:AWM589862 BGI589854:BGI589862 BQE589854:BQE589862 CAA589854:CAA589862 CJW589854:CJW589862 CTS589854:CTS589862 DDO589854:DDO589862 DNK589854:DNK589862 DXG589854:DXG589862 EHC589854:EHC589862 EQY589854:EQY589862 FAU589854:FAU589862 FKQ589854:FKQ589862 FUM589854:FUM589862 GEI589854:GEI589862 GOE589854:GOE589862 GYA589854:GYA589862 HHW589854:HHW589862 HRS589854:HRS589862 IBO589854:IBO589862 ILK589854:ILK589862 IVG589854:IVG589862 JFC589854:JFC589862 JOY589854:JOY589862 JYU589854:JYU589862 KIQ589854:KIQ589862 KSM589854:KSM589862 LCI589854:LCI589862 LME589854:LME589862 LWA589854:LWA589862 MFW589854:MFW589862 MPS589854:MPS589862 MZO589854:MZO589862 NJK589854:NJK589862 NTG589854:NTG589862 ODC589854:ODC589862 OMY589854:OMY589862 OWU589854:OWU589862 PGQ589854:PGQ589862 PQM589854:PQM589862 QAI589854:QAI589862 QKE589854:QKE589862 QUA589854:QUA589862 RDW589854:RDW589862 RNS589854:RNS589862 RXO589854:RXO589862 SHK589854:SHK589862 SRG589854:SRG589862 TBC589854:TBC589862 TKY589854:TKY589862 TUU589854:TUU589862 UEQ589854:UEQ589862 UOM589854:UOM589862 UYI589854:UYI589862 VIE589854:VIE589862 VSA589854:VSA589862 WBW589854:WBW589862 WLS589854:WLS589862 WVO589854:WVO589862 G655390:G655398 JC655390:JC655398 SY655390:SY655398 ACU655390:ACU655398 AMQ655390:AMQ655398 AWM655390:AWM655398 BGI655390:BGI655398 BQE655390:BQE655398 CAA655390:CAA655398 CJW655390:CJW655398 CTS655390:CTS655398 DDO655390:DDO655398 DNK655390:DNK655398 DXG655390:DXG655398 EHC655390:EHC655398 EQY655390:EQY655398 FAU655390:FAU655398 FKQ655390:FKQ655398 FUM655390:FUM655398 GEI655390:GEI655398 GOE655390:GOE655398 GYA655390:GYA655398 HHW655390:HHW655398 HRS655390:HRS655398 IBO655390:IBO655398 ILK655390:ILK655398 IVG655390:IVG655398 JFC655390:JFC655398 JOY655390:JOY655398 JYU655390:JYU655398 KIQ655390:KIQ655398 KSM655390:KSM655398 LCI655390:LCI655398 LME655390:LME655398 LWA655390:LWA655398 MFW655390:MFW655398 MPS655390:MPS655398 MZO655390:MZO655398 NJK655390:NJK655398 NTG655390:NTG655398 ODC655390:ODC655398 OMY655390:OMY655398 OWU655390:OWU655398 PGQ655390:PGQ655398 PQM655390:PQM655398 QAI655390:QAI655398 QKE655390:QKE655398 QUA655390:QUA655398 RDW655390:RDW655398 RNS655390:RNS655398 RXO655390:RXO655398 SHK655390:SHK655398 SRG655390:SRG655398 TBC655390:TBC655398 TKY655390:TKY655398 TUU655390:TUU655398 UEQ655390:UEQ655398 UOM655390:UOM655398 UYI655390:UYI655398 VIE655390:VIE655398 VSA655390:VSA655398 WBW655390:WBW655398 WLS655390:WLS655398 WVO655390:WVO655398 G720926:G720934 JC720926:JC720934 SY720926:SY720934 ACU720926:ACU720934 AMQ720926:AMQ720934 AWM720926:AWM720934 BGI720926:BGI720934 BQE720926:BQE720934 CAA720926:CAA720934 CJW720926:CJW720934 CTS720926:CTS720934 DDO720926:DDO720934 DNK720926:DNK720934 DXG720926:DXG720934 EHC720926:EHC720934 EQY720926:EQY720934 FAU720926:FAU720934 FKQ720926:FKQ720934 FUM720926:FUM720934 GEI720926:GEI720934 GOE720926:GOE720934 GYA720926:GYA720934 HHW720926:HHW720934 HRS720926:HRS720934 IBO720926:IBO720934 ILK720926:ILK720934 IVG720926:IVG720934 JFC720926:JFC720934 JOY720926:JOY720934 JYU720926:JYU720934 KIQ720926:KIQ720934 KSM720926:KSM720934 LCI720926:LCI720934 LME720926:LME720934 LWA720926:LWA720934 MFW720926:MFW720934 MPS720926:MPS720934 MZO720926:MZO720934 NJK720926:NJK720934 NTG720926:NTG720934 ODC720926:ODC720934 OMY720926:OMY720934 OWU720926:OWU720934 PGQ720926:PGQ720934 PQM720926:PQM720934 QAI720926:QAI720934 QKE720926:QKE720934 QUA720926:QUA720934 RDW720926:RDW720934 RNS720926:RNS720934 RXO720926:RXO720934 SHK720926:SHK720934 SRG720926:SRG720934 TBC720926:TBC720934 TKY720926:TKY720934 TUU720926:TUU720934 UEQ720926:UEQ720934 UOM720926:UOM720934 UYI720926:UYI720934 VIE720926:VIE720934 VSA720926:VSA720934 WBW720926:WBW720934 WLS720926:WLS720934 WVO720926:WVO720934 G786462:G786470 JC786462:JC786470 SY786462:SY786470 ACU786462:ACU786470 AMQ786462:AMQ786470 AWM786462:AWM786470 BGI786462:BGI786470 BQE786462:BQE786470 CAA786462:CAA786470 CJW786462:CJW786470 CTS786462:CTS786470 DDO786462:DDO786470 DNK786462:DNK786470 DXG786462:DXG786470 EHC786462:EHC786470 EQY786462:EQY786470 FAU786462:FAU786470 FKQ786462:FKQ786470 FUM786462:FUM786470 GEI786462:GEI786470 GOE786462:GOE786470 GYA786462:GYA786470 HHW786462:HHW786470 HRS786462:HRS786470 IBO786462:IBO786470 ILK786462:ILK786470 IVG786462:IVG786470 JFC786462:JFC786470 JOY786462:JOY786470 JYU786462:JYU786470 KIQ786462:KIQ786470 KSM786462:KSM786470 LCI786462:LCI786470 LME786462:LME786470 LWA786462:LWA786470 MFW786462:MFW786470 MPS786462:MPS786470 MZO786462:MZO786470 NJK786462:NJK786470 NTG786462:NTG786470 ODC786462:ODC786470 OMY786462:OMY786470 OWU786462:OWU786470 PGQ786462:PGQ786470 PQM786462:PQM786470 QAI786462:QAI786470 QKE786462:QKE786470 QUA786462:QUA786470 RDW786462:RDW786470 RNS786462:RNS786470 RXO786462:RXO786470 SHK786462:SHK786470 SRG786462:SRG786470 TBC786462:TBC786470 TKY786462:TKY786470 TUU786462:TUU786470 UEQ786462:UEQ786470 UOM786462:UOM786470 UYI786462:UYI786470 VIE786462:VIE786470 VSA786462:VSA786470 WBW786462:WBW786470 WLS786462:WLS786470 WVO786462:WVO786470 G851998:G852006 JC851998:JC852006 SY851998:SY852006 ACU851998:ACU852006 AMQ851998:AMQ852006 AWM851998:AWM852006 BGI851998:BGI852006 BQE851998:BQE852006 CAA851998:CAA852006 CJW851998:CJW852006 CTS851998:CTS852006 DDO851998:DDO852006 DNK851998:DNK852006 DXG851998:DXG852006 EHC851998:EHC852006 EQY851998:EQY852006 FAU851998:FAU852006 FKQ851998:FKQ852006 FUM851998:FUM852006 GEI851998:GEI852006 GOE851998:GOE852006 GYA851998:GYA852006 HHW851998:HHW852006 HRS851998:HRS852006 IBO851998:IBO852006 ILK851998:ILK852006 IVG851998:IVG852006 JFC851998:JFC852006 JOY851998:JOY852006 JYU851998:JYU852006 KIQ851998:KIQ852006 KSM851998:KSM852006 LCI851998:LCI852006 LME851998:LME852006 LWA851998:LWA852006 MFW851998:MFW852006 MPS851998:MPS852006 MZO851998:MZO852006 NJK851998:NJK852006 NTG851998:NTG852006 ODC851998:ODC852006 OMY851998:OMY852006 OWU851998:OWU852006 PGQ851998:PGQ852006 PQM851998:PQM852006 QAI851998:QAI852006 QKE851998:QKE852006 QUA851998:QUA852006 RDW851998:RDW852006 RNS851998:RNS852006 RXO851998:RXO852006 SHK851998:SHK852006 SRG851998:SRG852006 TBC851998:TBC852006 TKY851998:TKY852006 TUU851998:TUU852006 UEQ851998:UEQ852006 UOM851998:UOM852006 UYI851998:UYI852006 VIE851998:VIE852006 VSA851998:VSA852006 WBW851998:WBW852006 WLS851998:WLS852006 WVO851998:WVO852006 G917534:G917542 JC917534:JC917542 SY917534:SY917542 ACU917534:ACU917542 AMQ917534:AMQ917542 AWM917534:AWM917542 BGI917534:BGI917542 BQE917534:BQE917542 CAA917534:CAA917542 CJW917534:CJW917542 CTS917534:CTS917542 DDO917534:DDO917542 DNK917534:DNK917542 DXG917534:DXG917542 EHC917534:EHC917542 EQY917534:EQY917542 FAU917534:FAU917542 FKQ917534:FKQ917542 FUM917534:FUM917542 GEI917534:GEI917542 GOE917534:GOE917542 GYA917534:GYA917542 HHW917534:HHW917542 HRS917534:HRS917542 IBO917534:IBO917542 ILK917534:ILK917542 IVG917534:IVG917542 JFC917534:JFC917542 JOY917534:JOY917542 JYU917534:JYU917542 KIQ917534:KIQ917542 KSM917534:KSM917542 LCI917534:LCI917542 LME917534:LME917542 LWA917534:LWA917542 MFW917534:MFW917542 MPS917534:MPS917542 MZO917534:MZO917542 NJK917534:NJK917542 NTG917534:NTG917542 ODC917534:ODC917542 OMY917534:OMY917542 OWU917534:OWU917542 PGQ917534:PGQ917542 PQM917534:PQM917542 QAI917534:QAI917542 QKE917534:QKE917542 QUA917534:QUA917542 RDW917534:RDW917542 RNS917534:RNS917542 RXO917534:RXO917542 SHK917534:SHK917542 SRG917534:SRG917542 TBC917534:TBC917542 TKY917534:TKY917542 TUU917534:TUU917542 UEQ917534:UEQ917542 UOM917534:UOM917542 UYI917534:UYI917542 VIE917534:VIE917542 VSA917534:VSA917542 WBW917534:WBW917542 WLS917534:WLS917542 WVO917534:WVO917542 G983070:G983078 JC983070:JC983078 SY983070:SY983078 ACU983070:ACU983078 AMQ983070:AMQ983078 AWM983070:AWM983078 BGI983070:BGI983078 BQE983070:BQE983078 CAA983070:CAA983078 CJW983070:CJW983078 CTS983070:CTS983078 DDO983070:DDO983078 DNK983070:DNK983078 DXG983070:DXG983078 EHC983070:EHC983078 EQY983070:EQY983078 FAU983070:FAU983078 FKQ983070:FKQ983078 FUM983070:FUM983078 GEI983070:GEI983078 GOE983070:GOE983078 GYA983070:GYA983078 HHW983070:HHW983078 HRS983070:HRS983078 IBO983070:IBO983078 ILK983070:ILK983078 IVG983070:IVG983078 JFC983070:JFC983078 JOY983070:JOY983078 JYU983070:JYU983078 KIQ983070:KIQ983078 KSM983070:KSM983078 LCI983070:LCI983078 LME983070:LME983078 LWA983070:LWA983078 MFW983070:MFW983078 MPS983070:MPS983078 MZO983070:MZO983078 NJK983070:NJK983078 NTG983070:NTG983078 ODC983070:ODC983078 OMY983070:OMY983078 OWU983070:OWU983078 PGQ983070:PGQ983078 PQM983070:PQM983078 QAI983070:QAI983078 QKE983070:QKE983078 QUA983070:QUA983078 RDW983070:RDW983078 RNS983070:RNS983078 RXO983070:RXO983078 SHK983070:SHK983078 SRG983070:SRG983078 TBC983070:TBC983078 TKY983070:TKY983078 TUU983070:TUU983078 UEQ983070:UEQ983078 UOM983070:UOM983078 UYI983070:UYI983078 VIE983070:VIE983078 VSA983070:VSA983078 WBW983070:WBW983078 WLS983070:WLS983078 WVO983070:WVO983078 JC48:JC55 SY48:SY55 ACU48:ACU55 AMQ48:AMQ55 AWM48:AWM55 BGI48:BGI55 BQE48:BQE55 CAA48:CAA55 CJW48:CJW55 CTS48:CTS55 DDO48:DDO55 DNK48:DNK55 DXG48:DXG55 EHC48:EHC55 EQY48:EQY55 FAU48:FAU55 FKQ48:FKQ55 FUM48:FUM55 GEI48:GEI55 GOE48:GOE55 GYA48:GYA55 HHW48:HHW55 HRS48:HRS55 IBO48:IBO55 ILK48:ILK55 IVG48:IVG55 JFC48:JFC55 JOY48:JOY55 JYU48:JYU55 KIQ48:KIQ55 KSM48:KSM55 LCI48:LCI55 LME48:LME55 LWA48:LWA55 MFW48:MFW55 MPS48:MPS55 MZO48:MZO55 NJK48:NJK55 NTG48:NTG55 ODC48:ODC55 OMY48:OMY55 OWU48:OWU55 PGQ48:PGQ55 PQM48:PQM55 QAI48:QAI55 QKE48:QKE55 QUA48:QUA55 RDW48:RDW55 RNS48:RNS55 RXO48:RXO55 SHK48:SHK55 SRG48:SRG55 TBC48:TBC55 TKY48:TKY55 TUU48:TUU55 UEQ48:UEQ55 UOM48:UOM55 UYI48:UYI55 VIE48:VIE55 VSA48:VSA55 WBW48:WBW55 WLS48:WLS55 WVO48:WVO55 G65579:G65586 JC65579:JC65586 SY65579:SY65586 ACU65579:ACU65586 AMQ65579:AMQ65586 AWM65579:AWM65586 BGI65579:BGI65586 BQE65579:BQE65586 CAA65579:CAA65586 CJW65579:CJW65586 CTS65579:CTS65586 DDO65579:DDO65586 DNK65579:DNK65586 DXG65579:DXG65586 EHC65579:EHC65586 EQY65579:EQY65586 FAU65579:FAU65586 FKQ65579:FKQ65586 FUM65579:FUM65586 GEI65579:GEI65586 GOE65579:GOE65586 GYA65579:GYA65586 HHW65579:HHW65586 HRS65579:HRS65586 IBO65579:IBO65586 ILK65579:ILK65586 IVG65579:IVG65586 JFC65579:JFC65586 JOY65579:JOY65586 JYU65579:JYU65586 KIQ65579:KIQ65586 KSM65579:KSM65586 LCI65579:LCI65586 LME65579:LME65586 LWA65579:LWA65586 MFW65579:MFW65586 MPS65579:MPS65586 MZO65579:MZO65586 NJK65579:NJK65586 NTG65579:NTG65586 ODC65579:ODC65586 OMY65579:OMY65586 OWU65579:OWU65586 PGQ65579:PGQ65586 PQM65579:PQM65586 QAI65579:QAI65586 QKE65579:QKE65586 QUA65579:QUA65586 RDW65579:RDW65586 RNS65579:RNS65586 RXO65579:RXO65586 SHK65579:SHK65586 SRG65579:SRG65586 TBC65579:TBC65586 TKY65579:TKY65586 TUU65579:TUU65586 UEQ65579:UEQ65586 UOM65579:UOM65586 UYI65579:UYI65586 VIE65579:VIE65586 VSA65579:VSA65586 WBW65579:WBW65586 WLS65579:WLS65586 WVO65579:WVO65586 G131115:G131122 JC131115:JC131122 SY131115:SY131122 ACU131115:ACU131122 AMQ131115:AMQ131122 AWM131115:AWM131122 BGI131115:BGI131122 BQE131115:BQE131122 CAA131115:CAA131122 CJW131115:CJW131122 CTS131115:CTS131122 DDO131115:DDO131122 DNK131115:DNK131122 DXG131115:DXG131122 EHC131115:EHC131122 EQY131115:EQY131122 FAU131115:FAU131122 FKQ131115:FKQ131122 FUM131115:FUM131122 GEI131115:GEI131122 GOE131115:GOE131122 GYA131115:GYA131122 HHW131115:HHW131122 HRS131115:HRS131122 IBO131115:IBO131122 ILK131115:ILK131122 IVG131115:IVG131122 JFC131115:JFC131122 JOY131115:JOY131122 JYU131115:JYU131122 KIQ131115:KIQ131122 KSM131115:KSM131122 LCI131115:LCI131122 LME131115:LME131122 LWA131115:LWA131122 MFW131115:MFW131122 MPS131115:MPS131122 MZO131115:MZO131122 NJK131115:NJK131122 NTG131115:NTG131122 ODC131115:ODC131122 OMY131115:OMY131122 OWU131115:OWU131122 PGQ131115:PGQ131122 PQM131115:PQM131122 QAI131115:QAI131122 QKE131115:QKE131122 QUA131115:QUA131122 RDW131115:RDW131122 RNS131115:RNS131122 RXO131115:RXO131122 SHK131115:SHK131122 SRG131115:SRG131122 TBC131115:TBC131122 TKY131115:TKY131122 TUU131115:TUU131122 UEQ131115:UEQ131122 UOM131115:UOM131122 UYI131115:UYI131122 VIE131115:VIE131122 VSA131115:VSA131122 WBW131115:WBW131122 WLS131115:WLS131122 WVO131115:WVO131122 G196651:G196658 JC196651:JC196658 SY196651:SY196658 ACU196651:ACU196658 AMQ196651:AMQ196658 AWM196651:AWM196658 BGI196651:BGI196658 BQE196651:BQE196658 CAA196651:CAA196658 CJW196651:CJW196658 CTS196651:CTS196658 DDO196651:DDO196658 DNK196651:DNK196658 DXG196651:DXG196658 EHC196651:EHC196658 EQY196651:EQY196658 FAU196651:FAU196658 FKQ196651:FKQ196658 FUM196651:FUM196658 GEI196651:GEI196658 GOE196651:GOE196658 GYA196651:GYA196658 HHW196651:HHW196658 HRS196651:HRS196658 IBO196651:IBO196658 ILK196651:ILK196658 IVG196651:IVG196658 JFC196651:JFC196658 JOY196651:JOY196658 JYU196651:JYU196658 KIQ196651:KIQ196658 KSM196651:KSM196658 LCI196651:LCI196658 LME196651:LME196658 LWA196651:LWA196658 MFW196651:MFW196658 MPS196651:MPS196658 MZO196651:MZO196658 NJK196651:NJK196658 NTG196651:NTG196658 ODC196651:ODC196658 OMY196651:OMY196658 OWU196651:OWU196658 PGQ196651:PGQ196658 PQM196651:PQM196658 QAI196651:QAI196658 QKE196651:QKE196658 QUA196651:QUA196658 RDW196651:RDW196658 RNS196651:RNS196658 RXO196651:RXO196658 SHK196651:SHK196658 SRG196651:SRG196658 TBC196651:TBC196658 TKY196651:TKY196658 TUU196651:TUU196658 UEQ196651:UEQ196658 UOM196651:UOM196658 UYI196651:UYI196658 VIE196651:VIE196658 VSA196651:VSA196658 WBW196651:WBW196658 WLS196651:WLS196658 WVO196651:WVO196658 G262187:G262194 JC262187:JC262194 SY262187:SY262194 ACU262187:ACU262194 AMQ262187:AMQ262194 AWM262187:AWM262194 BGI262187:BGI262194 BQE262187:BQE262194 CAA262187:CAA262194 CJW262187:CJW262194 CTS262187:CTS262194 DDO262187:DDO262194 DNK262187:DNK262194 DXG262187:DXG262194 EHC262187:EHC262194 EQY262187:EQY262194 FAU262187:FAU262194 FKQ262187:FKQ262194 FUM262187:FUM262194 GEI262187:GEI262194 GOE262187:GOE262194 GYA262187:GYA262194 HHW262187:HHW262194 HRS262187:HRS262194 IBO262187:IBO262194 ILK262187:ILK262194 IVG262187:IVG262194 JFC262187:JFC262194 JOY262187:JOY262194 JYU262187:JYU262194 KIQ262187:KIQ262194 KSM262187:KSM262194 LCI262187:LCI262194 LME262187:LME262194 LWA262187:LWA262194 MFW262187:MFW262194 MPS262187:MPS262194 MZO262187:MZO262194 NJK262187:NJK262194 NTG262187:NTG262194 ODC262187:ODC262194 OMY262187:OMY262194 OWU262187:OWU262194 PGQ262187:PGQ262194 PQM262187:PQM262194 QAI262187:QAI262194 QKE262187:QKE262194 QUA262187:QUA262194 RDW262187:RDW262194 RNS262187:RNS262194 RXO262187:RXO262194 SHK262187:SHK262194 SRG262187:SRG262194 TBC262187:TBC262194 TKY262187:TKY262194 TUU262187:TUU262194 UEQ262187:UEQ262194 UOM262187:UOM262194 UYI262187:UYI262194 VIE262187:VIE262194 VSA262187:VSA262194 WBW262187:WBW262194 WLS262187:WLS262194 WVO262187:WVO262194 G327723:G327730 JC327723:JC327730 SY327723:SY327730 ACU327723:ACU327730 AMQ327723:AMQ327730 AWM327723:AWM327730 BGI327723:BGI327730 BQE327723:BQE327730 CAA327723:CAA327730 CJW327723:CJW327730 CTS327723:CTS327730 DDO327723:DDO327730 DNK327723:DNK327730 DXG327723:DXG327730 EHC327723:EHC327730 EQY327723:EQY327730 FAU327723:FAU327730 FKQ327723:FKQ327730 FUM327723:FUM327730 GEI327723:GEI327730 GOE327723:GOE327730 GYA327723:GYA327730 HHW327723:HHW327730 HRS327723:HRS327730 IBO327723:IBO327730 ILK327723:ILK327730 IVG327723:IVG327730 JFC327723:JFC327730 JOY327723:JOY327730 JYU327723:JYU327730 KIQ327723:KIQ327730 KSM327723:KSM327730 LCI327723:LCI327730 LME327723:LME327730 LWA327723:LWA327730 MFW327723:MFW327730 MPS327723:MPS327730 MZO327723:MZO327730 NJK327723:NJK327730 NTG327723:NTG327730 ODC327723:ODC327730 OMY327723:OMY327730 OWU327723:OWU327730 PGQ327723:PGQ327730 PQM327723:PQM327730 QAI327723:QAI327730 QKE327723:QKE327730 QUA327723:QUA327730 RDW327723:RDW327730 RNS327723:RNS327730 RXO327723:RXO327730 SHK327723:SHK327730 SRG327723:SRG327730 TBC327723:TBC327730 TKY327723:TKY327730 TUU327723:TUU327730 UEQ327723:UEQ327730 UOM327723:UOM327730 UYI327723:UYI327730 VIE327723:VIE327730 VSA327723:VSA327730 WBW327723:WBW327730 WLS327723:WLS327730 WVO327723:WVO327730 G393259:G393266 JC393259:JC393266 SY393259:SY393266 ACU393259:ACU393266 AMQ393259:AMQ393266 AWM393259:AWM393266 BGI393259:BGI393266 BQE393259:BQE393266 CAA393259:CAA393266 CJW393259:CJW393266 CTS393259:CTS393266 DDO393259:DDO393266 DNK393259:DNK393266 DXG393259:DXG393266 EHC393259:EHC393266 EQY393259:EQY393266 FAU393259:FAU393266 FKQ393259:FKQ393266 FUM393259:FUM393266 GEI393259:GEI393266 GOE393259:GOE393266 GYA393259:GYA393266 HHW393259:HHW393266 HRS393259:HRS393266 IBO393259:IBO393266 ILK393259:ILK393266 IVG393259:IVG393266 JFC393259:JFC393266 JOY393259:JOY393266 JYU393259:JYU393266 KIQ393259:KIQ393266 KSM393259:KSM393266 LCI393259:LCI393266 LME393259:LME393266 LWA393259:LWA393266 MFW393259:MFW393266 MPS393259:MPS393266 MZO393259:MZO393266 NJK393259:NJK393266 NTG393259:NTG393266 ODC393259:ODC393266 OMY393259:OMY393266 OWU393259:OWU393266 PGQ393259:PGQ393266 PQM393259:PQM393266 QAI393259:QAI393266 QKE393259:QKE393266 QUA393259:QUA393266 RDW393259:RDW393266 RNS393259:RNS393266 RXO393259:RXO393266 SHK393259:SHK393266 SRG393259:SRG393266 TBC393259:TBC393266 TKY393259:TKY393266 TUU393259:TUU393266 UEQ393259:UEQ393266 UOM393259:UOM393266 UYI393259:UYI393266 VIE393259:VIE393266 VSA393259:VSA393266 WBW393259:WBW393266 WLS393259:WLS393266 WVO393259:WVO393266 G458795:G458802 JC458795:JC458802 SY458795:SY458802 ACU458795:ACU458802 AMQ458795:AMQ458802 AWM458795:AWM458802 BGI458795:BGI458802 BQE458795:BQE458802 CAA458795:CAA458802 CJW458795:CJW458802 CTS458795:CTS458802 DDO458795:DDO458802 DNK458795:DNK458802 DXG458795:DXG458802 EHC458795:EHC458802 EQY458795:EQY458802 FAU458795:FAU458802 FKQ458795:FKQ458802 FUM458795:FUM458802 GEI458795:GEI458802 GOE458795:GOE458802 GYA458795:GYA458802 HHW458795:HHW458802 HRS458795:HRS458802 IBO458795:IBO458802 ILK458795:ILK458802 IVG458795:IVG458802 JFC458795:JFC458802 JOY458795:JOY458802 JYU458795:JYU458802 KIQ458795:KIQ458802 KSM458795:KSM458802 LCI458795:LCI458802 LME458795:LME458802 LWA458795:LWA458802 MFW458795:MFW458802 MPS458795:MPS458802 MZO458795:MZO458802 NJK458795:NJK458802 NTG458795:NTG458802 ODC458795:ODC458802 OMY458795:OMY458802 OWU458795:OWU458802 PGQ458795:PGQ458802 PQM458795:PQM458802 QAI458795:QAI458802 QKE458795:QKE458802 QUA458795:QUA458802 RDW458795:RDW458802 RNS458795:RNS458802 RXO458795:RXO458802 SHK458795:SHK458802 SRG458795:SRG458802 TBC458795:TBC458802 TKY458795:TKY458802 TUU458795:TUU458802 UEQ458795:UEQ458802 UOM458795:UOM458802 UYI458795:UYI458802 VIE458795:VIE458802 VSA458795:VSA458802 WBW458795:WBW458802 WLS458795:WLS458802 WVO458795:WVO458802 G524331:G524338 JC524331:JC524338 SY524331:SY524338 ACU524331:ACU524338 AMQ524331:AMQ524338 AWM524331:AWM524338 BGI524331:BGI524338 BQE524331:BQE524338 CAA524331:CAA524338 CJW524331:CJW524338 CTS524331:CTS524338 DDO524331:DDO524338 DNK524331:DNK524338 DXG524331:DXG524338 EHC524331:EHC524338 EQY524331:EQY524338 FAU524331:FAU524338 FKQ524331:FKQ524338 FUM524331:FUM524338 GEI524331:GEI524338 GOE524331:GOE524338 GYA524331:GYA524338 HHW524331:HHW524338 HRS524331:HRS524338 IBO524331:IBO524338 ILK524331:ILK524338 IVG524331:IVG524338 JFC524331:JFC524338 JOY524331:JOY524338 JYU524331:JYU524338 KIQ524331:KIQ524338 KSM524331:KSM524338 LCI524331:LCI524338 LME524331:LME524338 LWA524331:LWA524338 MFW524331:MFW524338 MPS524331:MPS524338 MZO524331:MZO524338 NJK524331:NJK524338 NTG524331:NTG524338 ODC524331:ODC524338 OMY524331:OMY524338 OWU524331:OWU524338 PGQ524331:PGQ524338 PQM524331:PQM524338 QAI524331:QAI524338 QKE524331:QKE524338 QUA524331:QUA524338 RDW524331:RDW524338 RNS524331:RNS524338 RXO524331:RXO524338 SHK524331:SHK524338 SRG524331:SRG524338 TBC524331:TBC524338 TKY524331:TKY524338 TUU524331:TUU524338 UEQ524331:UEQ524338 UOM524331:UOM524338 UYI524331:UYI524338 VIE524331:VIE524338 VSA524331:VSA524338 WBW524331:WBW524338 WLS524331:WLS524338 WVO524331:WVO524338 G589867:G589874 JC589867:JC589874 SY589867:SY589874 ACU589867:ACU589874 AMQ589867:AMQ589874 AWM589867:AWM589874 BGI589867:BGI589874 BQE589867:BQE589874 CAA589867:CAA589874 CJW589867:CJW589874 CTS589867:CTS589874 DDO589867:DDO589874 DNK589867:DNK589874 DXG589867:DXG589874 EHC589867:EHC589874 EQY589867:EQY589874 FAU589867:FAU589874 FKQ589867:FKQ589874 FUM589867:FUM589874 GEI589867:GEI589874 GOE589867:GOE589874 GYA589867:GYA589874 HHW589867:HHW589874 HRS589867:HRS589874 IBO589867:IBO589874 ILK589867:ILK589874 IVG589867:IVG589874 JFC589867:JFC589874 JOY589867:JOY589874 JYU589867:JYU589874 KIQ589867:KIQ589874 KSM589867:KSM589874 LCI589867:LCI589874 LME589867:LME589874 LWA589867:LWA589874 MFW589867:MFW589874 MPS589867:MPS589874 MZO589867:MZO589874 NJK589867:NJK589874 NTG589867:NTG589874 ODC589867:ODC589874 OMY589867:OMY589874 OWU589867:OWU589874 PGQ589867:PGQ589874 PQM589867:PQM589874 QAI589867:QAI589874 QKE589867:QKE589874 QUA589867:QUA589874 RDW589867:RDW589874 RNS589867:RNS589874 RXO589867:RXO589874 SHK589867:SHK589874 SRG589867:SRG589874 TBC589867:TBC589874 TKY589867:TKY589874 TUU589867:TUU589874 UEQ589867:UEQ589874 UOM589867:UOM589874 UYI589867:UYI589874 VIE589867:VIE589874 VSA589867:VSA589874 WBW589867:WBW589874 WLS589867:WLS589874 WVO589867:WVO589874 G655403:G655410 JC655403:JC655410 SY655403:SY655410 ACU655403:ACU655410 AMQ655403:AMQ655410 AWM655403:AWM655410 BGI655403:BGI655410 BQE655403:BQE655410 CAA655403:CAA655410 CJW655403:CJW655410 CTS655403:CTS655410 DDO655403:DDO655410 DNK655403:DNK655410 DXG655403:DXG655410 EHC655403:EHC655410 EQY655403:EQY655410 FAU655403:FAU655410 FKQ655403:FKQ655410 FUM655403:FUM655410 GEI655403:GEI655410 GOE655403:GOE655410 GYA655403:GYA655410 HHW655403:HHW655410 HRS655403:HRS655410 IBO655403:IBO655410 ILK655403:ILK655410 IVG655403:IVG655410 JFC655403:JFC655410 JOY655403:JOY655410 JYU655403:JYU655410 KIQ655403:KIQ655410 KSM655403:KSM655410 LCI655403:LCI655410 LME655403:LME655410 LWA655403:LWA655410 MFW655403:MFW655410 MPS655403:MPS655410 MZO655403:MZO655410 NJK655403:NJK655410 NTG655403:NTG655410 ODC655403:ODC655410 OMY655403:OMY655410 OWU655403:OWU655410 PGQ655403:PGQ655410 PQM655403:PQM655410 QAI655403:QAI655410 QKE655403:QKE655410 QUA655403:QUA655410 RDW655403:RDW655410 RNS655403:RNS655410 RXO655403:RXO655410 SHK655403:SHK655410 SRG655403:SRG655410 TBC655403:TBC655410 TKY655403:TKY655410 TUU655403:TUU655410 UEQ655403:UEQ655410 UOM655403:UOM655410 UYI655403:UYI655410 VIE655403:VIE655410 VSA655403:VSA655410 WBW655403:WBW655410 WLS655403:WLS655410 WVO655403:WVO655410 G720939:G720946 JC720939:JC720946 SY720939:SY720946 ACU720939:ACU720946 AMQ720939:AMQ720946 AWM720939:AWM720946 BGI720939:BGI720946 BQE720939:BQE720946 CAA720939:CAA720946 CJW720939:CJW720946 CTS720939:CTS720946 DDO720939:DDO720946 DNK720939:DNK720946 DXG720939:DXG720946 EHC720939:EHC720946 EQY720939:EQY720946 FAU720939:FAU720946 FKQ720939:FKQ720946 FUM720939:FUM720946 GEI720939:GEI720946 GOE720939:GOE720946 GYA720939:GYA720946 HHW720939:HHW720946 HRS720939:HRS720946 IBO720939:IBO720946 ILK720939:ILK720946 IVG720939:IVG720946 JFC720939:JFC720946 JOY720939:JOY720946 JYU720939:JYU720946 KIQ720939:KIQ720946 KSM720939:KSM720946 LCI720939:LCI720946 LME720939:LME720946 LWA720939:LWA720946 MFW720939:MFW720946 MPS720939:MPS720946 MZO720939:MZO720946 NJK720939:NJK720946 NTG720939:NTG720946 ODC720939:ODC720946 OMY720939:OMY720946 OWU720939:OWU720946 PGQ720939:PGQ720946 PQM720939:PQM720946 QAI720939:QAI720946 QKE720939:QKE720946 QUA720939:QUA720946 RDW720939:RDW720946 RNS720939:RNS720946 RXO720939:RXO720946 SHK720939:SHK720946 SRG720939:SRG720946 TBC720939:TBC720946 TKY720939:TKY720946 TUU720939:TUU720946 UEQ720939:UEQ720946 UOM720939:UOM720946 UYI720939:UYI720946 VIE720939:VIE720946 VSA720939:VSA720946 WBW720939:WBW720946 WLS720939:WLS720946 WVO720939:WVO720946 G786475:G786482 JC786475:JC786482 SY786475:SY786482 ACU786475:ACU786482 AMQ786475:AMQ786482 AWM786475:AWM786482 BGI786475:BGI786482 BQE786475:BQE786482 CAA786475:CAA786482 CJW786475:CJW786482 CTS786475:CTS786482 DDO786475:DDO786482 DNK786475:DNK786482 DXG786475:DXG786482 EHC786475:EHC786482 EQY786475:EQY786482 FAU786475:FAU786482 FKQ786475:FKQ786482 FUM786475:FUM786482 GEI786475:GEI786482 GOE786475:GOE786482 GYA786475:GYA786482 HHW786475:HHW786482 HRS786475:HRS786482 IBO786475:IBO786482 ILK786475:ILK786482 IVG786475:IVG786482 JFC786475:JFC786482 JOY786475:JOY786482 JYU786475:JYU786482 KIQ786475:KIQ786482 KSM786475:KSM786482 LCI786475:LCI786482 LME786475:LME786482 LWA786475:LWA786482 MFW786475:MFW786482 MPS786475:MPS786482 MZO786475:MZO786482 NJK786475:NJK786482 NTG786475:NTG786482 ODC786475:ODC786482 OMY786475:OMY786482 OWU786475:OWU786482 PGQ786475:PGQ786482 PQM786475:PQM786482 QAI786475:QAI786482 QKE786475:QKE786482 QUA786475:QUA786482 RDW786475:RDW786482 RNS786475:RNS786482 RXO786475:RXO786482 SHK786475:SHK786482 SRG786475:SRG786482 TBC786475:TBC786482 TKY786475:TKY786482 TUU786475:TUU786482 UEQ786475:UEQ786482 UOM786475:UOM786482 UYI786475:UYI786482 VIE786475:VIE786482 VSA786475:VSA786482 WBW786475:WBW786482 WLS786475:WLS786482 WVO786475:WVO786482 G852011:G852018 JC852011:JC852018 SY852011:SY852018 ACU852011:ACU852018 AMQ852011:AMQ852018 AWM852011:AWM852018 BGI852011:BGI852018 BQE852011:BQE852018 CAA852011:CAA852018 CJW852011:CJW852018 CTS852011:CTS852018 DDO852011:DDO852018 DNK852011:DNK852018 DXG852011:DXG852018 EHC852011:EHC852018 EQY852011:EQY852018 FAU852011:FAU852018 FKQ852011:FKQ852018 FUM852011:FUM852018 GEI852011:GEI852018 GOE852011:GOE852018 GYA852011:GYA852018 HHW852011:HHW852018 HRS852011:HRS852018 IBO852011:IBO852018 ILK852011:ILK852018 IVG852011:IVG852018 JFC852011:JFC852018 JOY852011:JOY852018 JYU852011:JYU852018 KIQ852011:KIQ852018 KSM852011:KSM852018 LCI852011:LCI852018 LME852011:LME852018 LWA852011:LWA852018 MFW852011:MFW852018 MPS852011:MPS852018 MZO852011:MZO852018 NJK852011:NJK852018 NTG852011:NTG852018 ODC852011:ODC852018 OMY852011:OMY852018 OWU852011:OWU852018 PGQ852011:PGQ852018 PQM852011:PQM852018 QAI852011:QAI852018 QKE852011:QKE852018 QUA852011:QUA852018 RDW852011:RDW852018 RNS852011:RNS852018 RXO852011:RXO852018 SHK852011:SHK852018 SRG852011:SRG852018 TBC852011:TBC852018 TKY852011:TKY852018 TUU852011:TUU852018 UEQ852011:UEQ852018 UOM852011:UOM852018 UYI852011:UYI852018 VIE852011:VIE852018 VSA852011:VSA852018 WBW852011:WBW852018 WLS852011:WLS852018 WVO852011:WVO852018 G917547:G917554 JC917547:JC917554 SY917547:SY917554 ACU917547:ACU917554 AMQ917547:AMQ917554 AWM917547:AWM917554 BGI917547:BGI917554 BQE917547:BQE917554 CAA917547:CAA917554 CJW917547:CJW917554 CTS917547:CTS917554 DDO917547:DDO917554 DNK917547:DNK917554 DXG917547:DXG917554 EHC917547:EHC917554 EQY917547:EQY917554 FAU917547:FAU917554 FKQ917547:FKQ917554 FUM917547:FUM917554 GEI917547:GEI917554 GOE917547:GOE917554 GYA917547:GYA917554 HHW917547:HHW917554 HRS917547:HRS917554 IBO917547:IBO917554 ILK917547:ILK917554 IVG917547:IVG917554 JFC917547:JFC917554 JOY917547:JOY917554 JYU917547:JYU917554 KIQ917547:KIQ917554 KSM917547:KSM917554 LCI917547:LCI917554 LME917547:LME917554 LWA917547:LWA917554 MFW917547:MFW917554 MPS917547:MPS917554 MZO917547:MZO917554 NJK917547:NJK917554 NTG917547:NTG917554 ODC917547:ODC917554 OMY917547:OMY917554 OWU917547:OWU917554 PGQ917547:PGQ917554 PQM917547:PQM917554 QAI917547:QAI917554 QKE917547:QKE917554 QUA917547:QUA917554 RDW917547:RDW917554 RNS917547:RNS917554 RXO917547:RXO917554 SHK917547:SHK917554 SRG917547:SRG917554 TBC917547:TBC917554 TKY917547:TKY917554 TUU917547:TUU917554 UEQ917547:UEQ917554 UOM917547:UOM917554 UYI917547:UYI917554 VIE917547:VIE917554 VSA917547:VSA917554 WBW917547:WBW917554 WLS917547:WLS917554 WVO917547:WVO917554 G983083:G983090 JC983083:JC983090 SY983083:SY983090 ACU983083:ACU983090 AMQ983083:AMQ983090 AWM983083:AWM983090 BGI983083:BGI983090 BQE983083:BQE983090 CAA983083:CAA983090 CJW983083:CJW983090 CTS983083:CTS983090 DDO983083:DDO983090 DNK983083:DNK983090 DXG983083:DXG983090 EHC983083:EHC983090 EQY983083:EQY983090 FAU983083:FAU983090 FKQ983083:FKQ983090 FUM983083:FUM983090 GEI983083:GEI983090 GOE983083:GOE983090 GYA983083:GYA983090 HHW983083:HHW983090 HRS983083:HRS983090 IBO983083:IBO983090 ILK983083:ILK983090 IVG983083:IVG983090 JFC983083:JFC983090 JOY983083:JOY983090 JYU983083:JYU983090 KIQ983083:KIQ983090 KSM983083:KSM983090 LCI983083:LCI983090 LME983083:LME983090 LWA983083:LWA983090 MFW983083:MFW983090 MPS983083:MPS983090 MZO983083:MZO983090 NJK983083:NJK983090 NTG983083:NTG983090 ODC983083:ODC983090 OMY983083:OMY983090 OWU983083:OWU983090 PGQ983083:PGQ983090 PQM983083:PQM983090 QAI983083:QAI983090 QKE983083:QKE983090 QUA983083:QUA983090 RDW983083:RDW983090 RNS983083:RNS983090 RXO983083:RXO983090 SHK983083:SHK983090 SRG983083:SRG983090 TBC983083:TBC983090 TKY983083:TKY983090 TUU983083:TUU983090 UEQ983083:UEQ983090 UOM983083:UOM983090 UYI983083:UYI983090 VIE983083:VIE983090 VSA983083:VSA983090 WBW983083:WBW983090 WLS983083:WLS983090 SY28:SY35 ACU28:ACU35 AMQ28:AMQ35 AWM28:AWM35 BGI28:BGI35 BQE28:BQE35 CAA28:CAA35 CJW28:CJW35 CTS28:CTS35 DDO28:DDO35 DNK28:DNK35 DXG28:DXG35 EHC28:EHC35 EQY28:EQY35 FAU28:FAU35 FKQ28:FKQ35 FUM28:FUM35 GEI28:GEI35 GOE28:GOE35 GYA28:GYA35 HHW28:HHW35 HRS28:HRS35 IBO28:IBO35 ILK28:ILK35 IVG28:IVG35 JFC28:JFC35 JOY28:JOY35 JYU28:JYU35 KIQ28:KIQ35 KSM28:KSM35 LCI28:LCI35 LME28:LME35 LWA28:LWA35 MFW28:MFW35 MPS28:MPS35 MZO28:MZO35 NJK28:NJK35 NTG28:NTG35 ODC28:ODC35 OMY28:OMY35 OWU28:OWU35 PGQ28:PGQ35 PQM28:PQM35 QAI28:QAI35 QKE28:QKE35 QUA28:QUA35 RDW28:RDW35 RNS28:RNS35 RXO28:RXO35 SHK28:SHK35 SRG28:SRG35 TBC28:TBC35 TKY28:TKY35 TUU28:TUU35 UEQ28:UEQ35 UOM28:UOM35 UYI28:UYI35 VIE28:VIE35 VSA28:VSA35 WBW28:WBW35 WLS28:WLS35 WVO28:WVO35 JC28:JC35" xr:uid="{9D9B1A8C-79CF-49A8-AC11-2E7638C5BDF7}">
      <formula1>$F$73:$F$104</formula1>
    </dataValidation>
    <dataValidation type="list" allowBlank="1" showInputMessage="1" showErrorMessage="1" sqref="SY41:SY43 JC41:JC43 WVO41:WVO43 WLS41:WLS43 WBW41:WBW43 VSA41:VSA43 VIE41:VIE43 UYI41:UYI43 UOM41:UOM43 UEQ41:UEQ43 TUU41:TUU43 TKY41:TKY43 TBC41:TBC43 SRG41:SRG43 SHK41:SHK43 RXO41:RXO43 RNS41:RNS43 RDW41:RDW43 QUA41:QUA43 QKE41:QKE43 QAI41:QAI43 PQM41:PQM43 PGQ41:PGQ43 OWU41:OWU43 OMY41:OMY43 ODC41:ODC43 NTG41:NTG43 NJK41:NJK43 MZO41:MZO43 MPS41:MPS43 MFW41:MFW43 LWA41:LWA43 LME41:LME43 LCI41:LCI43 KSM41:KSM43 KIQ41:KIQ43 JYU41:JYU43 JOY41:JOY43 JFC41:JFC43 IVG41:IVG43 ILK41:ILK43 IBO41:IBO43 HRS41:HRS43 HHW41:HHW43 GYA41:GYA43 GOE41:GOE43 GEI41:GEI43 FUM41:FUM43 FKQ41:FKQ43 FAU41:FAU43 EQY41:EQY43 EHC41:EHC43 DXG41:DXG43 DNK41:DNK43 DDO41:DDO43 CTS41:CTS43 CJW41:CJW43 CAA41:CAA43 BQE41:BQE43 BGI41:BGI43 AWM41:AWM43 AMQ41:AMQ43 ACU41:ACU43" xr:uid="{A8BD7970-CFAD-4C89-8104-8B8538DBBC82}">
      <formula1>$F$65:$F$92</formula1>
    </dataValidation>
    <dataValidation type="list" allowBlank="1" showInputMessage="1" showErrorMessage="1" sqref="G42:G43" xr:uid="{F2FCC21A-B644-4D8D-9CF7-260F8A7D49E2}">
      <formula1>$D$80:$D$111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scale="60" orientation="landscape" r:id="rId1"/>
  <headerFooter>
    <oddFooter>Página &amp;P</oddFooter>
  </headerFooter>
  <rowBreaks count="1" manualBreakCount="1">
    <brk id="37" max="11" man="1"/>
  </rowBreaks>
  <colBreaks count="1" manualBreakCount="1">
    <brk id="12" max="1048575" man="1"/>
  </colBreaks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14</vt:i4>
      </vt:variant>
      <vt:variant>
        <vt:lpstr>Rangos con nombre</vt:lpstr>
      </vt:variant>
      <vt:variant>
        <vt:i4>1</vt:i4>
      </vt:variant>
    </vt:vector>
  </HeadingPairs>
  <TitlesOfParts>
    <vt:vector size="15" baseType="lpstr">
      <vt:lpstr>PRESUPUESTO V3R</vt:lpstr>
      <vt:lpstr>APU 1.1</vt:lpstr>
      <vt:lpstr>APU 1.2</vt:lpstr>
      <vt:lpstr>APU 1.3</vt:lpstr>
      <vt:lpstr>APU 2,1</vt:lpstr>
      <vt:lpstr>APU 2,2</vt:lpstr>
      <vt:lpstr>APU 2,3</vt:lpstr>
      <vt:lpstr>APU 2,4</vt:lpstr>
      <vt:lpstr>APU 2,5</vt:lpstr>
      <vt:lpstr>APU 2,6</vt:lpstr>
      <vt:lpstr>APU 2,7</vt:lpstr>
      <vt:lpstr>APU 2,8</vt:lpstr>
      <vt:lpstr>APU 4,1</vt:lpstr>
      <vt:lpstr>A.I.U </vt:lpstr>
      <vt:lpstr>'A.I.U 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Infraestructura Publica y Movilidad</dc:creator>
  <cp:lastModifiedBy>Alcaldia de Tibasosa 3</cp:lastModifiedBy>
  <dcterms:created xsi:type="dcterms:W3CDTF">2026-07-08T16:15:33Z</dcterms:created>
  <dcterms:modified xsi:type="dcterms:W3CDTF">2026-10-07T21:23:34Z</dcterms:modified>
</cp:coreProperties>
</file>