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updateLinks="always" defaultThemeVersion="166925"/>
  <mc:AlternateContent xmlns:mc="http://schemas.openxmlformats.org/markup-compatibility/2006">
    <mc:Choice Requires="x15">
      <x15ac:absPath xmlns:x15ac="http://schemas.microsoft.com/office/spreadsheetml/2010/11/ac" url="/Users/juandiegogonzalez/Downloads/"/>
    </mc:Choice>
  </mc:AlternateContent>
  <xr:revisionPtr revIDLastSave="0" documentId="8_{8305C1C8-30B8-134F-B72D-AF7BC34488E5}" xr6:coauthVersionLast="47" xr6:coauthVersionMax="47" xr10:uidLastSave="{00000000-0000-0000-0000-000000000000}"/>
  <bookViews>
    <workbookView xWindow="20" yWindow="600" windowWidth="28220" windowHeight="15500" xr2:uid="{8E56C026-9E01-44D9-9F58-B2B6E890478B}"/>
  </bookViews>
  <sheets>
    <sheet name="Interventoría Etapa 1 y 2" sheetId="8" r:id="rId1"/>
    <sheet name="FACTOR MULTIPLICADOR" sheetId="62" r:id="rId2"/>
  </sheet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#REF!</definedName>
    <definedName name="_PMT5805">#REF!</definedName>
    <definedName name="_PMT5806">#REF!</definedName>
    <definedName name="_PMT5815">#REF!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b">#REF!</definedName>
    <definedName name="\c">#REF!</definedName>
    <definedName name="\eliminar">#REF!</definedName>
    <definedName name="\eliminar1">#REF!</definedName>
    <definedName name="\l">#REF!</definedName>
    <definedName name="\q">#REF!</definedName>
    <definedName name="a">#REF!</definedName>
    <definedName name="A_impresión_IM">#REF!</definedName>
    <definedName name="A3445556">#REF!</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#REF!</definedName>
    <definedName name="AIU_UTIL">#REF!</definedName>
    <definedName name="Ajuste">#REF!</definedName>
    <definedName name="Alambre_Negro_No.18">#REF!</definedName>
    <definedName name="Alcaparro_2.00_m">#REF!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REA">#REF!</definedName>
    <definedName name="_xlnm.Print_Area" localSheetId="0">'Interventoría Etapa 1 y 2'!$B$1:$AB$62</definedName>
    <definedName name="_xlnm.Print_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_xlnm.Database" localSheetId="0">#REF!</definedName>
    <definedName name="_xlnm.Database">#REF!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Datos">#REF!</definedName>
    <definedName name="dd" hidden="1">{#N/A,#N/A,TRUE,"INGENIERIA";#N/A,#N/A,TRUE,"COMPRAS";#N/A,#N/A,TRUE,"DIRECCION";#N/A,#N/A,TRUE,"RESUMEN"}</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#REF!</definedName>
    <definedName name="ESTADO">#REF!</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#REF!,#REF!,#REF!</definedName>
    <definedName name="FECHA.CONTRATO">#REF!</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#REF!</definedName>
    <definedName name="GB7UKJMGHMGFFHR">#REF!</definedName>
    <definedName name="Geotextil_tejido_ST_200">#REF!</definedName>
    <definedName name="GG">#REF!</definedName>
    <definedName name="GGGGGGGGGGGGGGGGG">#REF!</definedName>
    <definedName name="_xlnm.Recorder">#REF!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#REF!</definedName>
    <definedName name="mano_obra_direccion">#REF!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MBRE">#REF!</definedName>
    <definedName name="Norte">#REF!</definedName>
    <definedName name="NOV">#REF!</definedName>
    <definedName name="NUEVO">#REF!</definedName>
    <definedName name="NUNI">#REF!</definedName>
    <definedName name="ÑÑÑÑ">#REF!</definedName>
    <definedName name="OBJETO.CONTRATO">#REF!</definedName>
    <definedName name="Obra">#REF!</definedName>
    <definedName name="obser">#REF!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Print_Area_MI">#REF!</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#REF!</definedName>
    <definedName name="Subestacion_Tipo_Pedestal_225_Kva__11400_208_120V_60Hz_D_Y5_N._CTS_523">#REF!</definedName>
    <definedName name="SUBESTACIONES">#REF!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_xlnm.Print_Titles">#N/A</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#REF!</definedName>
    <definedName name="wrn.OBRASC.">#REF!</definedName>
    <definedName name="wrn.via." hidden="1">{"via1",#N/A,TRUE,"general";"via2",#N/A,TRUE,"general";"via3",#N/A,TRUE,"general"}</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 i="8" l="1"/>
  <c r="L12" i="8"/>
  <c r="L13" i="8"/>
  <c r="L14" i="8"/>
  <c r="M10" i="8"/>
  <c r="L17" i="8"/>
  <c r="L18" i="8"/>
  <c r="L19" i="8"/>
  <c r="L20" i="8"/>
  <c r="L21" i="8"/>
  <c r="L22" i="8"/>
  <c r="L23" i="8"/>
  <c r="L26" i="8"/>
  <c r="M25" i="8"/>
  <c r="L29" i="8"/>
  <c r="M28" i="8" s="1"/>
  <c r="L30" i="8"/>
  <c r="Z11" i="8"/>
  <c r="Z12" i="8"/>
  <c r="Z13" i="8"/>
  <c r="Z14" i="8"/>
  <c r="Z15" i="8"/>
  <c r="AA10" i="8"/>
  <c r="Z18" i="8"/>
  <c r="Z19" i="8"/>
  <c r="AA17" i="8" s="1"/>
  <c r="Y37" i="8" s="1"/>
  <c r="Z37" i="8" s="1"/>
  <c r="AA36" i="8" s="1"/>
  <c r="AA40" i="8" s="1"/>
  <c r="Z20" i="8"/>
  <c r="Z21" i="8"/>
  <c r="Z22" i="8"/>
  <c r="Z23" i="8"/>
  <c r="Z24" i="8"/>
  <c r="Z25" i="8"/>
  <c r="Z26" i="8"/>
  <c r="Z29" i="8"/>
  <c r="AA28" i="8"/>
  <c r="Z32" i="8"/>
  <c r="Z33" i="8"/>
  <c r="Z34" i="8"/>
  <c r="AA31" i="8"/>
  <c r="J33" i="8"/>
  <c r="X37" i="8"/>
  <c r="C3" i="62"/>
  <c r="C16" i="62"/>
  <c r="C30" i="62"/>
  <c r="C38" i="62"/>
  <c r="C42" i="62"/>
  <c r="C45" i="62"/>
  <c r="B45" i="62"/>
  <c r="M16" i="8" l="1"/>
  <c r="AA41" i="8"/>
  <c r="AA42" i="8" s="1"/>
  <c r="K33" i="8"/>
  <c r="L33" i="8" s="1"/>
  <c r="M32" i="8" s="1"/>
  <c r="M40" i="8" s="1"/>
  <c r="M41" i="8" l="1"/>
  <c r="M42" i="8" s="1"/>
  <c r="M47" i="8" s="1"/>
</calcChain>
</file>

<file path=xl/sharedStrings.xml><?xml version="1.0" encoding="utf-8"?>
<sst xmlns="http://schemas.openxmlformats.org/spreadsheetml/2006/main" count="212" uniqueCount="130">
  <si>
    <t>INTERVENCIONES INTEGRALES DEL HÁBITAT</t>
  </si>
  <si>
    <t>DIRECCIÓN DE OPERACIONES
SUBSECRETARÍA DE INTERVENCIONES INTEGRALES</t>
  </si>
  <si>
    <t>OBJETO: REALIZAR LA INTERVENTORÍA INTEGRAL LA FACTIBILIDAD, LOS ESTUDIOS Y DISEÑOS DEFINITIVOS Y LA EJECUCIÓN DE LA OBRA DE ESPACIO PÚBLICO, EN EL MARCO DE LA ESTRATEGIA REVITALIZA TU BARRIO, EN EL POLÍGONO PRIORIZADO POR LA SECRETARÍA DISTRITAL DE HÁBITAT EN LA LOCALIDAD DE SANTA FE.</t>
  </si>
  <si>
    <t>ÁREA CORREDORES: 2496 M2</t>
  </si>
  <si>
    <t>ÍTEM</t>
  </si>
  <si>
    <t>DESCRIPCIÓN</t>
  </si>
  <si>
    <t>ESPECIALISTA</t>
  </si>
  <si>
    <t>AÑOS DE EXPERIENCIA</t>
  </si>
  <si>
    <t>UND</t>
  </si>
  <si>
    <t>%</t>
  </si>
  <si>
    <t>VR. UNITARIO</t>
  </si>
  <si>
    <t xml:space="preserve">VR. PARCIAL </t>
  </si>
  <si>
    <t>VR. TOTAL</t>
  </si>
  <si>
    <t>SI</t>
  </si>
  <si>
    <t>NO</t>
  </si>
  <si>
    <t>PROF</t>
  </si>
  <si>
    <t>ESPEC</t>
  </si>
  <si>
    <t>PROFESIONAL MÍNIMO CALIFICABLE</t>
  </si>
  <si>
    <t>PROFESIÓN</t>
  </si>
  <si>
    <t>MESES</t>
  </si>
  <si>
    <t>DEDICACIÓN</t>
  </si>
  <si>
    <t>SALARIO</t>
  </si>
  <si>
    <t>SUBTOTAL</t>
  </si>
  <si>
    <t>Director de la Consultoría</t>
  </si>
  <si>
    <t>Ingeniería Civil o Arquitectura</t>
  </si>
  <si>
    <t>Especialista en diseño arquitectónico</t>
  </si>
  <si>
    <t>Arquitectura</t>
  </si>
  <si>
    <t>Especialista Eléctrico</t>
  </si>
  <si>
    <t>Ingeniero Eléctrico</t>
  </si>
  <si>
    <t>Especialista hidrosanitario</t>
  </si>
  <si>
    <t>Ingeniería Civil o Sanitaria</t>
  </si>
  <si>
    <t>PROFESIONALES DE APOYO</t>
  </si>
  <si>
    <t>Especialista en Estructuras</t>
  </si>
  <si>
    <t xml:space="preserve">Ingeniería Civil  </t>
  </si>
  <si>
    <t>Especialista en geotecnia</t>
  </si>
  <si>
    <t>Especialista en gestión ambiental  (construcción sostenible) + SSTMA</t>
  </si>
  <si>
    <t>Ingeniería Ambiental o Afines</t>
  </si>
  <si>
    <t>Arqueólogo</t>
  </si>
  <si>
    <t>Arqueología o afines</t>
  </si>
  <si>
    <t>Profesional en presupuestos, especificaciones, cantidades, programación y APUS</t>
  </si>
  <si>
    <t xml:space="preserve">Ingeniero Civil </t>
  </si>
  <si>
    <t>Profesional Restauracción de Bienes Muebles o inmuebles y/o Conservación del patrimonio</t>
  </si>
  <si>
    <t>Profesional en Restauracción de Bienes Muebles o inmuebles y/o Conservación del patrimonio</t>
  </si>
  <si>
    <t>Profesional en gestión social</t>
  </si>
  <si>
    <t>Trabajo Social, socióloga, psicóloga social, Antropóloga</t>
  </si>
  <si>
    <t>PROFESIONALES DE PROYECTO URBANISTICO VIVIENDA</t>
  </si>
  <si>
    <t>Especialista derecho urbano</t>
  </si>
  <si>
    <t>Abogado</t>
  </si>
  <si>
    <t>OTRO PERSONAL</t>
  </si>
  <si>
    <t>FORMACIÓN</t>
  </si>
  <si>
    <t>Ingeniero topógrafo</t>
  </si>
  <si>
    <t>Ingeniero-Topografía</t>
  </si>
  <si>
    <t>Cadenero 1</t>
  </si>
  <si>
    <t>Bachiller técnico</t>
  </si>
  <si>
    <t>PERSONAL + FACTOR MULTIPLICADOR</t>
  </si>
  <si>
    <t>FM</t>
  </si>
  <si>
    <t>PRESUPUESTO OFICIAL</t>
  </si>
  <si>
    <t>Director de la Interventoría</t>
  </si>
  <si>
    <t>Residentes de Interventoría</t>
  </si>
  <si>
    <t>Profesional en ingenieria forestal</t>
  </si>
  <si>
    <t>Ingeniero Forestal</t>
  </si>
  <si>
    <t>Especialista en gestión ambiental  (construcción sostenible)</t>
  </si>
  <si>
    <t>Especialista en gestión de calidad</t>
  </si>
  <si>
    <t>Ingeniería Industrial o Afines</t>
  </si>
  <si>
    <t>Profesional SST</t>
  </si>
  <si>
    <t>Ingeniero Industrial, SST o afines</t>
  </si>
  <si>
    <t xml:space="preserve">PROFESIONALES DE PROYECTO URBANISTICO </t>
  </si>
  <si>
    <t>Inspector</t>
  </si>
  <si>
    <t>FACTOR MULTIPLICADOR CONSULTORIA E INTERVENTORIA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</si>
  <si>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</si>
  <si>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</si>
  <si>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</si>
  <si>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</si>
  <si>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</si>
  <si>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</si>
  <si>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</si>
  <si>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</si>
  <si>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</si>
  <si>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</si>
  <si>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</si>
  <si>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</si>
  <si>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</si>
  <si>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</si>
  <si>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</si>
  <si>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de campamento interventor</t>
  </si>
  <si>
    <t>Papelería oficina interventor</t>
  </si>
  <si>
    <t xml:space="preserve">Personal administrativo no facturado </t>
  </si>
  <si>
    <t>Personal profesional no facturado</t>
  </si>
  <si>
    <t>Equipos de oficina y campamento</t>
  </si>
  <si>
    <t>Equipos de plotter, escaneo y fotografía. Incluye impresiones</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</si>
  <si>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</si>
  <si>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</si>
  <si>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</si>
  <si>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Punto de atencion ciudadano permanente</t>
  </si>
  <si>
    <t>Trámites y aprobaciones ante entidades por cada especialidad de diseños y obras terminadas Incluye acompañamientos, papelería, etc.</t>
  </si>
  <si>
    <t>Pruebas y laboratorios</t>
  </si>
  <si>
    <t>IMPUESTOS 3</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</si>
  <si>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</si>
  <si>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</si>
  <si>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</si>
  <si>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</si>
  <si>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</si>
  <si>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</si>
  <si>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</si>
  <si>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</si>
  <si>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</si>
  <si>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</si>
  <si>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</si>
  <si>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OTROS</t>
  </si>
  <si>
    <t>Imprevistos</t>
  </si>
  <si>
    <t>Utilidad</t>
  </si>
  <si>
    <t>TOTAL FACTOR MULTIPLICADOR (1+2+3+4)</t>
  </si>
  <si>
    <t>Vehiculos, conductor  y Combustibles</t>
  </si>
  <si>
    <r>
      <t>TIEMPO DE EJECUCIÓN: 5</t>
    </r>
    <r>
      <rPr>
        <b/>
        <sz val="11"/>
        <rFont val="Arial"/>
        <family val="2"/>
      </rPr>
      <t xml:space="preserve"> meses</t>
    </r>
    <r>
      <rPr>
        <b/>
        <sz val="11"/>
        <color theme="1"/>
        <rFont val="Arial"/>
        <family val="2"/>
      </rPr>
      <t xml:space="preserve"> ETAPA 2 - INTERVENTORÍA DE OBRA</t>
    </r>
  </si>
  <si>
    <r>
      <t xml:space="preserve">TIEMPO DE EJECUCIÓN: 5 </t>
    </r>
    <r>
      <rPr>
        <b/>
        <sz val="11"/>
        <rFont val="Arial"/>
        <family val="2"/>
      </rPr>
      <t>meses</t>
    </r>
    <r>
      <rPr>
        <b/>
        <sz val="11"/>
        <color theme="1"/>
        <rFont val="Arial"/>
        <family val="2"/>
      </rPr>
      <t xml:space="preserve"> ETAPA 1 - INTERVENTORÍA DE ESTUDIOS Y DISEÑOS</t>
    </r>
  </si>
  <si>
    <t>IVA DE INTERVENTORÍA DE  ESTUDIOS Y DISEÑOS</t>
  </si>
  <si>
    <t xml:space="preserve">IVA DE INTERVENTORÍA DE OBRA </t>
  </si>
  <si>
    <t>PRESUPUESTO - ETAPA 2</t>
  </si>
  <si>
    <t>TOTAL  PRESUPUESTO PROYECTO INCLUYE ETAPA 1 Y 2</t>
  </si>
  <si>
    <t>TOTAL COSTO  INTERVENTORÍA  ESTUDIOS Y DISEÑOS</t>
  </si>
  <si>
    <t xml:space="preserve">TOTAL COSTO INTERVENTORÍA OBRA </t>
  </si>
  <si>
    <t>El proponente con la presentación de su oferta no debe superar los valores unitarios estimados por la SDHT para los profesionales y Factor Multiplicador definidos por la SDHT para la Etapa 1 y Etapa 2. </t>
  </si>
  <si>
    <t>El proponente con la presentación de su oferta, acepta haber realizado una lectura integral de los documentos del proceso de selección y asi mismo dar cumplimiento a las condiciones establecidas en los Estudios Previos, Pliego de Condiciones, Anexo Técnico y demás apéndices y documentos que hacen parte integral del proceso de contratación.</t>
  </si>
  <si>
    <t>Para el diligenciamiento de la oferta económica, el oferente deberá tener en cuenta que el Factor Multiplicador (FM) definido por la Entidad comprende la totalidad de los costos, gastos, cargas y demás conceptos necesarios para la adecuada ejecución del contrato de interventoría, de conformidad con la metodología establecida para la estructuración del presupuesto oficial.</t>
  </si>
  <si>
    <t>Únicamente modificar los valores en amarillo del valor de la oferta económica.</t>
  </si>
  <si>
    <t>El proponente con la presentación de su oferta acepta la forma de pago señalada en los Estudios Previos del contrato y la minuta del mismo, en ese sentido, acepta la forma de pago definida para la Etapa 1 y la Etapa 2.</t>
  </si>
  <si>
    <t>El proponente con la presentación de su oferta, acepta dar cumplimiento a los requisitos señalados en las condiciones particulares definidas del Anexo Técnico, de manera transversal y para cada una de las Etapas de desarrollo del contrato.</t>
  </si>
  <si>
    <t xml:space="preserve">NOTAS GENERALES: </t>
  </si>
  <si>
    <t>El presupuesto oficial estimado del proceso de selección, que incluye las estimaciones de la Etapa  1 y de la Etapa 2, se establece como un valor global; en ese sentido, con la presentación de la oferta por parte del proponente, se aceptan las condiciones definidas en los documentos del proceso de contratación, lo que incluye costos de personal, administrativos, impuestos, estampillas, garantías y los demás que le sean aplicables.  </t>
  </si>
  <si>
    <t>___________________________________________________ 
NOMBRE DEL REPRESENTANTE LEGAL
IDENTIFICACIÓN DEL REPRESENTANTE 
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</si>
</sst>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43" formatCode="_-* #,##0.00_-;\-* #,##0.00_-;_-* &quot;-&quot;??_-;_-@_-"/>
    <numFmt numFmtId="164" formatCode="_(* #,##0.00_);_(* \(#,##0.00\);_(*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_-[$$-409]* #,##0.00_ ;_-[$$-409]* \-#,##0.00\ ;_-[$$-409]* &quot;-&quot;??_ ;_-@_ "/>
    <numFmt numFmtId="170" formatCode="_(&quot;$&quot;\ * #,##0.00_);_(&quot;$&quot;\ * \(#,##0.00\);_(&quot;$&quot;\ * &quot;-&quot;??_);_(@_)"/>
    <numFmt numFmtId="171" formatCode="_(&quot;$&quot;\ * #,##0_);_(&quot;$&quot;\ * \(#,##0\);_(&quot;$&quot;\ * &quot;-&quot;??_);_(@_)"/>
    <numFmt numFmtId="172" formatCode="0.0%"/>
    <numFmt numFmtId="173" formatCode="_-[$$-409]* #,##0_ ;_-[$$-409]* \-#,##0\ ;_-[$$-409]* &quot;-&quot;??_ ;_-@_ "/>
    <numFmt numFmtId="174" formatCode="0.000%"/>
    <numFmt numFmtId="175" formatCode="_-&quot;$&quot;\ * #,##0.00_-;\-&quot;$&quot;\ * #,##0.00_-;_-&quot;$&quot;\ * &quot;-&quot;_-;_-@_-"/>
    <numFmt numFmtId="176" formatCode="[$-C0A]mmm\-yy;@"/>
    <numFmt numFmtId="177" formatCode="0.00000%"/>
    <numFmt numFmtId="178" formatCode="_ * #,##0.00_ ;_ * \-#,##0.00_ ;_ * &quot;-&quot;??_ ;_ @_ "/>
    <numFmt numFmtId="179" formatCode="[$$-240A]\ #,##0.00"/>
  </numFmts>
  <fonts count="32"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sz val="11"/>
      <name val="Arial Narrow"/>
      <family val="2"/>
    </font>
    <font>
      <b/>
      <sz val="11"/>
      <name val="Arial Narrow"/>
      <family val="2"/>
    </font>
    <font>
      <b/>
      <sz val="11"/>
      <color theme="1"/>
      <name val="Calibri"/>
      <family val="2"/>
      <scheme val="minor"/>
    </font>
    <font>
      <b/>
      <sz val="11"/>
      <name val="Arial"/>
      <family val="2"/>
    </font>
    <font>
      <sz val="10"/>
      <name val="Arial"/>
      <family val="2"/>
    </font>
    <font>
      <b/>
      <sz val="14"/>
      <color theme="1"/>
      <name val="Arial Narrow"/>
      <family val="2"/>
    </font>
    <font>
      <sz val="8"/>
      <name val="Calibri"/>
      <family val="2"/>
      <scheme val="minor"/>
    </font>
    <font>
      <sz val="11"/>
      <color theme="1"/>
      <name val="Arial"/>
      <family val="2"/>
    </font>
    <font>
      <sz val="11"/>
      <color theme="1"/>
      <name val="Calibri"/>
      <family val="2"/>
      <scheme val="minor"/>
    </font>
    <font>
      <sz val="11"/>
      <name val="Arial"/>
      <family val="2"/>
    </font>
    <font>
      <b/>
      <sz val="11"/>
      <color theme="1"/>
      <name val="Arial"/>
      <family val="2"/>
    </font>
    <font>
      <sz val="11"/>
      <color theme="0" tint="-0.499984740745262"/>
      <name val="Arial"/>
      <family val="2"/>
    </font>
    <font>
      <sz val="9"/>
      <color theme="1"/>
      <name val="Arial"/>
      <family val="2"/>
    </font>
    <font>
      <b/>
      <sz val="11"/>
      <color theme="0"/>
      <name val="Arial Narrow"/>
      <family val="2"/>
    </font>
    <font>
      <sz val="11"/>
      <color rgb="FF000000"/>
      <name val="Aptos Narrow"/>
      <family val="2"/>
    </font>
    <font>
      <b/>
      <sz val="14"/>
      <name val="Arial"/>
      <family val="2"/>
    </font>
    <font>
      <sz val="14"/>
      <color theme="1"/>
      <name val="Arial"/>
      <family val="2"/>
    </font>
    <font>
      <b/>
      <sz val="14"/>
      <color theme="0"/>
      <name val="Arial"/>
      <family val="2"/>
    </font>
    <font>
      <sz val="14"/>
      <name val="Arial"/>
      <family val="2"/>
    </font>
    <font>
      <b/>
      <sz val="20"/>
      <name val="Aptos Narrow"/>
      <family val="2"/>
    </font>
    <font>
      <b/>
      <sz val="20"/>
      <color theme="1"/>
      <name val="Arial"/>
      <family val="2"/>
    </font>
    <font>
      <b/>
      <sz val="14"/>
      <color theme="0"/>
      <name val="Arial Narrow"/>
      <family val="2"/>
    </font>
    <font>
      <sz val="16"/>
      <name val="Arial"/>
      <family val="2"/>
    </font>
    <font>
      <b/>
      <sz val="16"/>
      <name val="Arial"/>
      <family val="2"/>
    </font>
    <font>
      <sz val="16"/>
      <color theme="1"/>
      <name val="Arial"/>
      <family val="2"/>
    </font>
    <font>
      <sz val="18"/>
      <color theme="1"/>
      <name val="Calibri"/>
      <family val="2"/>
      <scheme val="minor"/>
    </font>
    <font>
      <sz val="18"/>
      <color theme="1"/>
      <name val="Arial"/>
      <family val="2"/>
    </font>
  </fonts>
  <fills count="12">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rgb="FFFFFFFF"/>
        <bgColor rgb="FF000000"/>
      </patternFill>
    </fill>
    <fill>
      <patternFill patternType="solid">
        <fgColor theme="2"/>
        <bgColor indexed="64"/>
      </patternFill>
    </fill>
    <fill>
      <patternFill patternType="solid">
        <fgColor theme="0" tint="-0.499984740745262"/>
        <bgColor indexed="64"/>
      </patternFill>
    </fill>
    <fill>
      <patternFill patternType="solid">
        <fgColor rgb="FFD0D0D0"/>
        <bgColor rgb="FF000000"/>
      </patternFill>
    </fill>
  </fills>
  <borders count="24">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auto="1"/>
      </top>
      <bottom style="thin">
        <color auto="1"/>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9">
    <xf numFmtId="0" fontId="0" fillId="0" borderId="0"/>
    <xf numFmtId="0" fontId="2" fillId="0" borderId="0" applyNumberForma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165" fontId="1" fillId="0" borderId="0" applyFont="0" applyFill="0" applyBorder="0" applyAlignment="0" applyProtection="0"/>
    <xf numFmtId="0" fontId="9" fillId="0" borderId="0"/>
    <xf numFmtId="0" fontId="1" fillId="0" borderId="0"/>
    <xf numFmtId="9" fontId="1" fillId="0" borderId="0" applyFont="0" applyFill="0" applyBorder="0" applyAlignment="0" applyProtection="0"/>
    <xf numFmtId="0" fontId="1" fillId="0" borderId="0"/>
    <xf numFmtId="0" fontId="1" fillId="0" borderId="0"/>
    <xf numFmtId="166"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1" fontId="1" fillId="0" borderId="0" applyFont="0" applyFill="0" applyBorder="0" applyAlignment="0" applyProtection="0"/>
    <xf numFmtId="176" fontId="9" fillId="0" borderId="0"/>
    <xf numFmtId="9" fontId="9"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9" fontId="9" fillId="0" borderId="0" applyFont="0" applyFill="0" applyBorder="0" applyAlignment="0" applyProtection="0"/>
    <xf numFmtId="0" fontId="9" fillId="0" borderId="0"/>
    <xf numFmtId="168" fontId="1" fillId="0" borderId="0" applyFont="0" applyFill="0" applyBorder="0" applyAlignment="0" applyProtection="0"/>
    <xf numFmtId="168" fontId="1" fillId="0" borderId="0" applyFont="0" applyFill="0" applyBorder="0" applyAlignment="0" applyProtection="0"/>
    <xf numFmtId="0" fontId="13" fillId="0" borderId="0"/>
    <xf numFmtId="0" fontId="9" fillId="0" borderId="0"/>
    <xf numFmtId="9" fontId="9" fillId="0" borderId="0" applyFont="0" applyFill="0" applyBorder="0" applyAlignment="0" applyProtection="0"/>
    <xf numFmtId="178" fontId="9" fillId="0" borderId="0" applyFont="0" applyFill="0" applyBorder="0" applyAlignment="0" applyProtection="0"/>
  </cellStyleXfs>
  <cellXfs count="175">
    <xf numFmtId="0" fontId="0" fillId="0" borderId="0" xfId="0"/>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0" fillId="0" borderId="0" xfId="0" applyAlignment="1">
      <alignment vertical="center"/>
    </xf>
    <xf numFmtId="0" fontId="3" fillId="0" borderId="0" xfId="0" applyFont="1"/>
    <xf numFmtId="0" fontId="6" fillId="0" borderId="0" xfId="0" applyFont="1" applyAlignment="1">
      <alignment horizontal="left" vertical="center"/>
    </xf>
    <xf numFmtId="165" fontId="5" fillId="0" borderId="4" xfId="6" applyFont="1" applyFill="1" applyBorder="1" applyAlignment="1">
      <alignment horizontal="left" vertical="center"/>
    </xf>
    <xf numFmtId="0" fontId="4" fillId="0" borderId="4" xfId="0" applyFont="1" applyBorder="1" applyAlignment="1">
      <alignment horizontal="center" vertical="center"/>
    </xf>
    <xf numFmtId="0" fontId="3" fillId="0" borderId="4" xfId="0" applyFont="1" applyBorder="1" applyAlignment="1">
      <alignment vertical="center"/>
    </xf>
    <xf numFmtId="0" fontId="8" fillId="0" borderId="0" xfId="0" applyFont="1" applyAlignment="1">
      <alignment horizontal="left" vertical="center"/>
    </xf>
    <xf numFmtId="0" fontId="12" fillId="5" borderId="4" xfId="0" applyFont="1" applyFill="1" applyBorder="1" applyAlignment="1">
      <alignment vertical="center" wrapText="1"/>
    </xf>
    <xf numFmtId="0" fontId="3" fillId="0" borderId="9" xfId="8" applyFont="1" applyBorder="1" applyAlignment="1">
      <alignment vertical="center" wrapText="1"/>
    </xf>
    <xf numFmtId="10" fontId="3" fillId="0" borderId="4" xfId="9" applyNumberFormat="1" applyFont="1" applyBorder="1" applyAlignment="1">
      <alignment horizontal="right" vertical="center"/>
    </xf>
    <xf numFmtId="0" fontId="3" fillId="0" borderId="4" xfId="8" applyFont="1" applyBorder="1" applyAlignment="1">
      <alignment vertical="center" wrapText="1"/>
    </xf>
    <xf numFmtId="10" fontId="3" fillId="0" borderId="4" xfId="9" applyNumberFormat="1" applyFont="1" applyFill="1" applyBorder="1" applyAlignment="1">
      <alignment horizontal="right" vertical="center"/>
    </xf>
    <xf numFmtId="0" fontId="3" fillId="0" borderId="4" xfId="8" applyFont="1" applyBorder="1" applyAlignment="1">
      <alignment vertical="center"/>
    </xf>
    <xf numFmtId="0" fontId="14" fillId="0" borderId="4" xfId="0" applyFont="1" applyBorder="1" applyAlignment="1">
      <alignment horizontal="center" vertical="center"/>
    </xf>
    <xf numFmtId="0" fontId="14" fillId="5" borderId="4" xfId="0" applyFont="1" applyFill="1" applyBorder="1" applyAlignment="1">
      <alignment horizontal="center" vertical="center"/>
    </xf>
    <xf numFmtId="9" fontId="14" fillId="5" borderId="4" xfId="0" applyNumberFormat="1" applyFont="1" applyFill="1" applyBorder="1" applyAlignment="1">
      <alignment horizontal="center" vertical="center"/>
    </xf>
    <xf numFmtId="0" fontId="14" fillId="0" borderId="4" xfId="0" applyFont="1" applyBorder="1" applyAlignment="1">
      <alignment horizontal="center" vertical="center" wrapText="1"/>
    </xf>
    <xf numFmtId="9" fontId="14" fillId="0" borderId="4" xfId="0" applyNumberFormat="1" applyFont="1" applyBorder="1" applyAlignment="1">
      <alignment horizontal="center" vertical="center"/>
    </xf>
    <xf numFmtId="0" fontId="14" fillId="5" borderId="4" xfId="0" applyFont="1" applyFill="1" applyBorder="1" applyAlignment="1">
      <alignment horizontal="center" vertical="center" wrapText="1"/>
    </xf>
    <xf numFmtId="0" fontId="14" fillId="5" borderId="0" xfId="0" applyFont="1" applyFill="1" applyAlignment="1">
      <alignment vertical="center" wrapText="1"/>
    </xf>
    <xf numFmtId="0" fontId="8" fillId="5" borderId="4" xfId="0" applyFont="1" applyFill="1" applyBorder="1" applyAlignment="1">
      <alignment horizontal="center" vertical="center"/>
    </xf>
    <xf numFmtId="0" fontId="14" fillId="5" borderId="4" xfId="0" applyFont="1" applyFill="1" applyBorder="1" applyAlignment="1">
      <alignment vertical="center" wrapText="1"/>
    </xf>
    <xf numFmtId="0" fontId="12" fillId="0" borderId="4" xfId="0" applyFont="1" applyBorder="1" applyAlignment="1">
      <alignment horizontal="center" vertical="center"/>
    </xf>
    <xf numFmtId="0" fontId="12" fillId="0" borderId="0" xfId="0" applyFont="1" applyAlignment="1">
      <alignment horizontal="center" vertical="center"/>
    </xf>
    <xf numFmtId="0" fontId="8" fillId="4" borderId="4" xfId="0" applyFont="1" applyFill="1" applyBorder="1" applyAlignment="1">
      <alignment horizontal="center" vertical="center"/>
    </xf>
    <xf numFmtId="0" fontId="8" fillId="4" borderId="4" xfId="0" applyFont="1" applyFill="1" applyBorder="1" applyAlignment="1">
      <alignment horizontal="center" vertical="center" wrapText="1"/>
    </xf>
    <xf numFmtId="0" fontId="14" fillId="5" borderId="0" xfId="0" applyFont="1" applyFill="1" applyAlignment="1">
      <alignment horizontal="center" vertical="center"/>
    </xf>
    <xf numFmtId="0" fontId="14" fillId="5" borderId="0" xfId="0" applyFont="1" applyFill="1" applyAlignment="1">
      <alignment vertical="center"/>
    </xf>
    <xf numFmtId="0" fontId="14" fillId="0" borderId="4" xfId="0" applyFont="1" applyBorder="1" applyAlignment="1">
      <alignment vertical="center"/>
    </xf>
    <xf numFmtId="0" fontId="8" fillId="0" borderId="4" xfId="0" applyFont="1" applyBorder="1" applyAlignment="1">
      <alignment horizontal="center" vertical="center"/>
    </xf>
    <xf numFmtId="165" fontId="14" fillId="0" borderId="4" xfId="6" applyFont="1" applyFill="1" applyBorder="1" applyAlignment="1">
      <alignment horizontal="left" vertical="center"/>
    </xf>
    <xf numFmtId="170" fontId="8" fillId="0" borderId="0" xfId="5" applyFont="1" applyAlignment="1">
      <alignment horizontal="left" vertical="center"/>
    </xf>
    <xf numFmtId="0" fontId="14" fillId="0" borderId="4" xfId="0" applyFont="1" applyBorder="1" applyAlignment="1">
      <alignment vertical="center" wrapText="1"/>
    </xf>
    <xf numFmtId="0" fontId="14" fillId="5" borderId="11" xfId="0" applyFont="1" applyFill="1" applyBorder="1" applyAlignment="1">
      <alignment vertical="center" wrapText="1"/>
    </xf>
    <xf numFmtId="0" fontId="8" fillId="0" borderId="0" xfId="0" applyFont="1" applyAlignment="1">
      <alignment horizontal="center" vertical="center"/>
    </xf>
    <xf numFmtId="165" fontId="8" fillId="0" borderId="0" xfId="0" applyNumberFormat="1" applyFont="1" applyAlignment="1">
      <alignment horizontal="left" vertical="center"/>
    </xf>
    <xf numFmtId="0" fontId="12" fillId="0" borderId="4" xfId="0" applyFont="1" applyBorder="1" applyAlignment="1">
      <alignment vertical="center"/>
    </xf>
    <xf numFmtId="0" fontId="12" fillId="0" borderId="4" xfId="0" applyFont="1" applyBorder="1" applyAlignment="1">
      <alignment horizontal="center" vertical="center" wrapText="1"/>
    </xf>
    <xf numFmtId="0" fontId="15" fillId="0" borderId="4" xfId="0" applyFont="1" applyBorder="1" applyAlignment="1">
      <alignment horizontal="center" vertical="center"/>
    </xf>
    <xf numFmtId="0" fontId="12" fillId="0" borderId="0" xfId="0" applyFont="1" applyAlignment="1">
      <alignment horizontal="left" vertical="center"/>
    </xf>
    <xf numFmtId="9" fontId="14" fillId="0" borderId="0" xfId="0" applyNumberFormat="1" applyFont="1" applyAlignment="1">
      <alignment horizontal="center" vertical="center"/>
    </xf>
    <xf numFmtId="165" fontId="14" fillId="0" borderId="0" xfId="6" applyFont="1" applyFill="1" applyBorder="1" applyAlignment="1">
      <alignment horizontal="left" vertical="center"/>
    </xf>
    <xf numFmtId="174" fontId="14" fillId="0" borderId="4" xfId="3" applyNumberFormat="1" applyFont="1" applyFill="1" applyBorder="1" applyAlignment="1">
      <alignment horizontal="center" vertical="center"/>
    </xf>
    <xf numFmtId="10" fontId="8" fillId="0" borderId="0" xfId="3" applyNumberFormat="1" applyFont="1" applyFill="1" applyBorder="1" applyAlignment="1">
      <alignment horizontal="right" vertical="center"/>
    </xf>
    <xf numFmtId="9" fontId="14" fillId="0" borderId="0" xfId="3"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0" fontId="15"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vertical="center"/>
    </xf>
    <xf numFmtId="0" fontId="8"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left" vertical="center"/>
    </xf>
    <xf numFmtId="2" fontId="14" fillId="0" borderId="0" xfId="0" applyNumberFormat="1" applyFont="1" applyAlignment="1">
      <alignment horizontal="center" vertical="center"/>
    </xf>
    <xf numFmtId="165" fontId="8" fillId="0" borderId="0" xfId="0" applyNumberFormat="1" applyFont="1" applyAlignment="1">
      <alignment vertical="center"/>
    </xf>
    <xf numFmtId="0" fontId="16" fillId="0" borderId="0" xfId="0" applyFont="1" applyAlignment="1">
      <alignment horizontal="center" vertical="center"/>
    </xf>
    <xf numFmtId="9" fontId="16" fillId="0" borderId="0" xfId="3" applyFont="1" applyFill="1" applyBorder="1" applyAlignment="1">
      <alignment horizontal="center" vertical="center"/>
    </xf>
    <xf numFmtId="165" fontId="16" fillId="0" borderId="0" xfId="6" applyFont="1" applyFill="1" applyBorder="1" applyAlignment="1">
      <alignment horizontal="left" vertical="center"/>
    </xf>
    <xf numFmtId="9" fontId="12" fillId="0" borderId="0" xfId="0" applyNumberFormat="1" applyFont="1" applyAlignment="1">
      <alignment horizontal="center" vertical="center"/>
    </xf>
    <xf numFmtId="0" fontId="8" fillId="0" borderId="0" xfId="7" applyFont="1" applyAlignment="1">
      <alignment vertical="center" wrapText="1"/>
    </xf>
    <xf numFmtId="0" fontId="8" fillId="0" borderId="0" xfId="7" applyFont="1" applyAlignment="1">
      <alignment horizontal="right" vertical="center" wrapText="1"/>
    </xf>
    <xf numFmtId="10" fontId="14" fillId="0" borderId="0" xfId="7" applyNumberFormat="1" applyFont="1" applyAlignment="1">
      <alignment vertical="center" wrapText="1"/>
    </xf>
    <xf numFmtId="173" fontId="14" fillId="0" borderId="0" xfId="7" applyNumberFormat="1" applyFont="1" applyAlignment="1">
      <alignment vertical="center" wrapText="1"/>
    </xf>
    <xf numFmtId="171" fontId="8" fillId="0" borderId="0" xfId="7" applyNumberFormat="1" applyFont="1" applyAlignment="1">
      <alignment vertical="center" wrapText="1"/>
    </xf>
    <xf numFmtId="169" fontId="8" fillId="0" borderId="0" xfId="7" applyNumberFormat="1" applyFont="1" applyAlignment="1">
      <alignment vertical="center" wrapText="1"/>
    </xf>
    <xf numFmtId="9" fontId="5" fillId="0" borderId="4" xfId="0" applyNumberFormat="1" applyFont="1" applyBorder="1" applyAlignment="1">
      <alignment horizontal="center" vertical="center"/>
    </xf>
    <xf numFmtId="0" fontId="12" fillId="5" borderId="0" xfId="0" applyFont="1" applyFill="1" applyAlignment="1">
      <alignment vertical="center" wrapText="1"/>
    </xf>
    <xf numFmtId="0" fontId="14" fillId="8" borderId="4" xfId="0" applyFont="1" applyFill="1" applyBorder="1" applyAlignment="1">
      <alignment vertical="center" wrapText="1"/>
    </xf>
    <xf numFmtId="0" fontId="14" fillId="8" borderId="11" xfId="0" applyFont="1" applyFill="1" applyBorder="1" applyAlignment="1">
      <alignment vertical="center" wrapText="1"/>
    </xf>
    <xf numFmtId="9" fontId="14" fillId="0" borderId="4" xfId="3" applyFont="1" applyBorder="1" applyAlignment="1">
      <alignment horizontal="center" vertical="center"/>
    </xf>
    <xf numFmtId="0" fontId="14" fillId="0" borderId="0" xfId="0" applyFont="1" applyAlignment="1">
      <alignment horizontal="center" vertical="center" wrapText="1"/>
    </xf>
    <xf numFmtId="165" fontId="14" fillId="0" borderId="0" xfId="6" applyFont="1" applyFill="1" applyBorder="1" applyAlignment="1">
      <alignment horizontal="right" vertical="center"/>
    </xf>
    <xf numFmtId="0" fontId="14" fillId="0" borderId="11" xfId="0" applyFont="1" applyBorder="1" applyAlignment="1">
      <alignment horizontal="center" vertical="center" wrapText="1"/>
    </xf>
    <xf numFmtId="0" fontId="8" fillId="0" borderId="11" xfId="0" applyFont="1" applyBorder="1" applyAlignment="1">
      <alignment horizontal="center" vertical="center"/>
    </xf>
    <xf numFmtId="0" fontId="12" fillId="0" borderId="0" xfId="0" applyFont="1" applyAlignment="1">
      <alignment horizontal="right" vertical="center"/>
    </xf>
    <xf numFmtId="0" fontId="14" fillId="0" borderId="4" xfId="0" applyFont="1" applyBorder="1" applyAlignment="1">
      <alignment horizontal="left" vertical="center"/>
    </xf>
    <xf numFmtId="10" fontId="14" fillId="0" borderId="0" xfId="3" applyNumberFormat="1" applyFont="1" applyFill="1" applyBorder="1" applyAlignment="1">
      <alignment horizontal="center" vertical="center"/>
    </xf>
    <xf numFmtId="0" fontId="12" fillId="0" borderId="0" xfId="0" applyFont="1" applyAlignment="1">
      <alignment horizontal="left" vertical="center" wrapText="1"/>
    </xf>
    <xf numFmtId="164" fontId="14" fillId="0" borderId="0" xfId="4" applyFont="1" applyFill="1" applyBorder="1" applyAlignment="1">
      <alignment horizontal="center" vertical="center"/>
    </xf>
    <xf numFmtId="0" fontId="14" fillId="0" borderId="0" xfId="0" applyFont="1" applyAlignment="1">
      <alignment horizontal="right" vertical="center"/>
    </xf>
    <xf numFmtId="165" fontId="12" fillId="0" borderId="0" xfId="0" applyNumberFormat="1" applyFont="1" applyAlignment="1">
      <alignment vertical="center"/>
    </xf>
    <xf numFmtId="171" fontId="15" fillId="0" borderId="0" xfId="0" applyNumberFormat="1" applyFont="1" applyAlignment="1">
      <alignment vertical="center"/>
    </xf>
    <xf numFmtId="171" fontId="15" fillId="0" borderId="0" xfId="5" applyNumberFormat="1" applyFont="1" applyFill="1" applyBorder="1" applyAlignment="1">
      <alignment vertical="center"/>
    </xf>
    <xf numFmtId="0" fontId="14" fillId="0" borderId="0" xfId="7" applyFont="1" applyAlignment="1">
      <alignment horizontal="center" vertical="center" wrapText="1"/>
    </xf>
    <xf numFmtId="0" fontId="8" fillId="0" borderId="0" xfId="7" applyFont="1" applyAlignment="1">
      <alignment horizontal="center" vertical="center" wrapText="1"/>
    </xf>
    <xf numFmtId="0" fontId="14" fillId="0" borderId="11" xfId="0" applyFont="1" applyBorder="1" applyAlignment="1">
      <alignment horizontal="center" vertical="center"/>
    </xf>
    <xf numFmtId="0" fontId="4" fillId="9" borderId="4" xfId="8" applyFont="1" applyFill="1" applyBorder="1" applyAlignment="1">
      <alignment vertical="center"/>
    </xf>
    <xf numFmtId="10" fontId="3" fillId="0" borderId="4" xfId="9" applyNumberFormat="1" applyFont="1" applyBorder="1" applyAlignment="1">
      <alignment vertical="center"/>
    </xf>
    <xf numFmtId="172" fontId="3" fillId="0" borderId="4" xfId="9" applyNumberFormat="1" applyFont="1" applyBorder="1" applyAlignment="1">
      <alignment vertical="center"/>
    </xf>
    <xf numFmtId="172" fontId="3" fillId="0" borderId="4" xfId="9" applyNumberFormat="1" applyFont="1" applyFill="1" applyBorder="1" applyAlignment="1">
      <alignment vertical="center"/>
    </xf>
    <xf numFmtId="174" fontId="3" fillId="0" borderId="4" xfId="9" applyNumberFormat="1" applyFont="1" applyBorder="1" applyAlignment="1">
      <alignment vertical="center"/>
    </xf>
    <xf numFmtId="0" fontId="0" fillId="0" borderId="4" xfId="0" applyBorder="1" applyAlignment="1">
      <alignment vertical="center"/>
    </xf>
    <xf numFmtId="10" fontId="0" fillId="0" borderId="0" xfId="0" applyNumberFormat="1" applyAlignment="1">
      <alignment vertical="center"/>
    </xf>
    <xf numFmtId="172" fontId="0" fillId="0" borderId="0" xfId="3" applyNumberFormat="1" applyFont="1" applyAlignment="1">
      <alignment vertical="center"/>
    </xf>
    <xf numFmtId="0" fontId="7" fillId="0" borderId="0" xfId="0" applyFont="1" applyAlignment="1">
      <alignment vertical="center"/>
    </xf>
    <xf numFmtId="10" fontId="4" fillId="9" borderId="4" xfId="9" applyNumberFormat="1" applyFont="1" applyFill="1" applyBorder="1" applyAlignment="1">
      <alignment vertical="center"/>
    </xf>
    <xf numFmtId="172" fontId="4" fillId="9" borderId="4" xfId="9" applyNumberFormat="1" applyFont="1" applyFill="1" applyBorder="1" applyAlignment="1">
      <alignment vertical="center"/>
    </xf>
    <xf numFmtId="174" fontId="4" fillId="9" borderId="4" xfId="9" applyNumberFormat="1" applyFont="1" applyFill="1" applyBorder="1" applyAlignment="1">
      <alignment vertical="center"/>
    </xf>
    <xf numFmtId="0" fontId="4" fillId="2" borderId="4" xfId="8" applyFont="1" applyFill="1" applyBorder="1" applyAlignment="1">
      <alignment vertical="center"/>
    </xf>
    <xf numFmtId="10" fontId="3" fillId="2" borderId="4" xfId="9" applyNumberFormat="1" applyFont="1" applyFill="1" applyBorder="1" applyAlignment="1">
      <alignment vertical="center"/>
    </xf>
    <xf numFmtId="10" fontId="4" fillId="2" borderId="4" xfId="9" applyNumberFormat="1" applyFont="1" applyFill="1" applyBorder="1" applyAlignment="1">
      <alignment vertical="center"/>
    </xf>
    <xf numFmtId="172" fontId="4" fillId="2" borderId="4" xfId="9" applyNumberFormat="1" applyFont="1" applyFill="1" applyBorder="1" applyAlignment="1">
      <alignment vertical="center"/>
    </xf>
    <xf numFmtId="172" fontId="4" fillId="2" borderId="4" xfId="9" applyNumberFormat="1" applyFont="1" applyFill="1" applyBorder="1" applyAlignment="1">
      <alignment horizontal="right" vertical="center"/>
    </xf>
    <xf numFmtId="174" fontId="3" fillId="2" borderId="4" xfId="9" applyNumberFormat="1" applyFont="1" applyFill="1" applyBorder="1" applyAlignment="1">
      <alignment vertical="center"/>
    </xf>
    <xf numFmtId="174" fontId="4" fillId="2" borderId="4" xfId="9" applyNumberFormat="1" applyFont="1" applyFill="1" applyBorder="1" applyAlignment="1">
      <alignment vertical="center"/>
    </xf>
    <xf numFmtId="177" fontId="4" fillId="2" borderId="4" xfId="9" applyNumberFormat="1" applyFont="1" applyFill="1" applyBorder="1" applyAlignment="1">
      <alignment vertical="center"/>
    </xf>
    <xf numFmtId="175" fontId="8" fillId="4" borderId="4" xfId="0" applyNumberFormat="1" applyFont="1" applyFill="1" applyBorder="1" applyAlignment="1">
      <alignment horizontal="left" vertical="center"/>
    </xf>
    <xf numFmtId="170" fontId="12" fillId="0" borderId="0" xfId="0" applyNumberFormat="1" applyFont="1" applyAlignment="1">
      <alignment vertical="center"/>
    </xf>
    <xf numFmtId="170" fontId="8" fillId="0" borderId="0" xfId="0" applyNumberFormat="1" applyFont="1" applyAlignment="1">
      <alignment horizontal="left" vertical="center"/>
    </xf>
    <xf numFmtId="170" fontId="8" fillId="4" borderId="4" xfId="0" applyNumberFormat="1" applyFont="1" applyFill="1" applyBorder="1" applyAlignment="1">
      <alignment horizontal="left" vertical="center"/>
    </xf>
    <xf numFmtId="0" fontId="17" fillId="0" borderId="0" xfId="0" applyFont="1" applyAlignment="1">
      <alignment vertical="center" wrapText="1"/>
    </xf>
    <xf numFmtId="166" fontId="17" fillId="0" borderId="0" xfId="2" applyFont="1" applyAlignment="1">
      <alignment vertical="center" wrapText="1"/>
    </xf>
    <xf numFmtId="169" fontId="0" fillId="0" borderId="0" xfId="0" applyNumberFormat="1" applyAlignment="1">
      <alignment vertical="center"/>
    </xf>
    <xf numFmtId="0" fontId="18" fillId="10" borderId="14" xfId="0" applyFont="1" applyFill="1" applyBorder="1" applyAlignment="1">
      <alignment vertical="center" wrapText="1"/>
    </xf>
    <xf numFmtId="0" fontId="19" fillId="0" borderId="0" xfId="0" applyFont="1" applyAlignment="1">
      <alignment vertical="center"/>
    </xf>
    <xf numFmtId="175" fontId="20" fillId="4" borderId="1" xfId="0" applyNumberFormat="1" applyFont="1" applyFill="1" applyBorder="1" applyAlignment="1">
      <alignment horizontal="left" vertical="center"/>
    </xf>
    <xf numFmtId="10" fontId="20" fillId="6" borderId="2" xfId="3" applyNumberFormat="1" applyFont="1" applyFill="1" applyBorder="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170" fontId="20" fillId="4" borderId="1" xfId="0" applyNumberFormat="1" applyFont="1" applyFill="1" applyBorder="1" applyAlignment="1">
      <alignment horizontal="left" vertical="center"/>
    </xf>
    <xf numFmtId="175" fontId="20" fillId="4" borderId="4" xfId="0" applyNumberFormat="1" applyFont="1" applyFill="1" applyBorder="1" applyAlignment="1">
      <alignment horizontal="left" vertical="center"/>
    </xf>
    <xf numFmtId="10" fontId="20" fillId="6" borderId="5" xfId="3" applyNumberFormat="1" applyFont="1" applyFill="1" applyBorder="1" applyAlignment="1">
      <alignment horizontal="center" vertical="center"/>
    </xf>
    <xf numFmtId="0" fontId="21" fillId="0" borderId="0" xfId="0" applyFont="1" applyAlignment="1">
      <alignment vertical="center"/>
    </xf>
    <xf numFmtId="170" fontId="20" fillId="4" borderId="4" xfId="0" applyNumberFormat="1" applyFont="1" applyFill="1" applyBorder="1" applyAlignment="1">
      <alignment horizontal="left" vertical="center"/>
    </xf>
    <xf numFmtId="175" fontId="22" fillId="7" borderId="6" xfId="0" applyNumberFormat="1" applyFont="1" applyFill="1" applyBorder="1" applyAlignment="1">
      <alignment horizontal="center" vertical="center"/>
    </xf>
    <xf numFmtId="10" fontId="22" fillId="7" borderId="7" xfId="3" applyNumberFormat="1" applyFont="1" applyFill="1" applyBorder="1" applyAlignment="1">
      <alignment horizontal="center" vertical="center"/>
    </xf>
    <xf numFmtId="0" fontId="23" fillId="0" borderId="0" xfId="0" applyFont="1" applyAlignment="1">
      <alignment horizontal="center" vertical="center"/>
    </xf>
    <xf numFmtId="0" fontId="23" fillId="0" borderId="0" xfId="0" applyFont="1" applyAlignment="1">
      <alignment vertical="center"/>
    </xf>
    <xf numFmtId="170" fontId="22" fillId="7" borderId="6" xfId="0" applyNumberFormat="1" applyFont="1" applyFill="1" applyBorder="1" applyAlignment="1">
      <alignment horizontal="center" vertical="center"/>
    </xf>
    <xf numFmtId="0" fontId="23" fillId="5" borderId="0" xfId="0" applyFont="1" applyFill="1" applyAlignment="1">
      <alignment horizontal="center" vertical="center"/>
    </xf>
    <xf numFmtId="0" fontId="23" fillId="5" borderId="0" xfId="0" applyFont="1" applyFill="1" applyAlignment="1">
      <alignment vertical="center" wrapText="1"/>
    </xf>
    <xf numFmtId="10" fontId="23" fillId="0" borderId="0" xfId="3" applyNumberFormat="1" applyFont="1" applyFill="1" applyBorder="1" applyAlignment="1">
      <alignment horizontal="center" vertical="center"/>
    </xf>
    <xf numFmtId="165" fontId="23" fillId="0" borderId="0" xfId="6" applyFont="1" applyFill="1" applyBorder="1" applyAlignment="1">
      <alignment horizontal="left" vertical="center"/>
    </xf>
    <xf numFmtId="165" fontId="14" fillId="3" borderId="4" xfId="6" applyFont="1" applyFill="1" applyBorder="1" applyAlignment="1">
      <alignment horizontal="right" vertical="center"/>
    </xf>
    <xf numFmtId="0" fontId="27" fillId="0" borderId="0" xfId="0" applyFont="1" applyAlignment="1">
      <alignment horizontal="center" vertical="center"/>
    </xf>
    <xf numFmtId="0" fontId="27" fillId="0" borderId="0" xfId="0" applyFont="1" applyAlignment="1">
      <alignment horizontal="right" vertical="center"/>
    </xf>
    <xf numFmtId="0" fontId="29"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vertical="center"/>
    </xf>
    <xf numFmtId="0" fontId="29" fillId="0" borderId="0" xfId="0" applyFont="1" applyAlignment="1">
      <alignment horizontal="right" vertical="center" wrapText="1"/>
    </xf>
    <xf numFmtId="0" fontId="30" fillId="0" borderId="0" xfId="0" applyFont="1" applyAlignment="1">
      <alignment horizontal="left" vertical="center" wrapText="1"/>
    </xf>
    <xf numFmtId="0" fontId="31" fillId="0" borderId="0" xfId="0" applyFont="1" applyAlignment="1">
      <alignment horizontal="center" vertical="center" wrapText="1"/>
    </xf>
    <xf numFmtId="0" fontId="30" fillId="0" borderId="0" xfId="0" applyFont="1" applyAlignment="1">
      <alignment horizontal="left" vertical="center"/>
    </xf>
    <xf numFmtId="0" fontId="20" fillId="4" borderId="8" xfId="0" applyFont="1" applyFill="1" applyBorder="1" applyAlignment="1">
      <alignment horizontal="center" vertical="center"/>
    </xf>
    <xf numFmtId="0" fontId="20" fillId="4" borderId="16" xfId="0" applyFont="1" applyFill="1" applyBorder="1" applyAlignment="1">
      <alignment horizontal="center" vertical="center"/>
    </xf>
    <xf numFmtId="0" fontId="20" fillId="4" borderId="12"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3" xfId="0" applyFont="1" applyFill="1" applyBorder="1" applyAlignment="1">
      <alignment horizontal="center" vertical="center"/>
    </xf>
    <xf numFmtId="0" fontId="20" fillId="4" borderId="14" xfId="0" applyFont="1" applyFill="1" applyBorder="1" applyAlignment="1">
      <alignment horizontal="center" vertical="center"/>
    </xf>
    <xf numFmtId="0" fontId="22" fillId="7" borderId="17" xfId="0" applyFont="1" applyFill="1" applyBorder="1" applyAlignment="1">
      <alignment horizontal="center" vertical="center"/>
    </xf>
    <xf numFmtId="0" fontId="22" fillId="7" borderId="18" xfId="0" applyFont="1" applyFill="1" applyBorder="1" applyAlignment="1">
      <alignment horizontal="center" vertical="center"/>
    </xf>
    <xf numFmtId="0" fontId="22" fillId="7" borderId="13" xfId="0" applyFont="1" applyFill="1" applyBorder="1" applyAlignment="1">
      <alignment horizontal="center" vertical="center"/>
    </xf>
    <xf numFmtId="0" fontId="8" fillId="4" borderId="4" xfId="0" applyFont="1" applyFill="1" applyBorder="1" applyAlignment="1">
      <alignment horizontal="center" vertical="center"/>
    </xf>
    <xf numFmtId="0" fontId="8" fillId="0" borderId="0" xfId="0" applyFont="1" applyAlignment="1">
      <alignment horizontal="center" vertical="center"/>
    </xf>
    <xf numFmtId="0" fontId="14" fillId="5" borderId="10"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1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20" fillId="0" borderId="0" xfId="0" applyFont="1" applyAlignment="1">
      <alignment horizontal="center" vertical="center"/>
    </xf>
    <xf numFmtId="0" fontId="15" fillId="0" borderId="4" xfId="0" applyFont="1" applyBorder="1" applyAlignment="1">
      <alignment horizontal="left" vertical="center"/>
    </xf>
    <xf numFmtId="0" fontId="10" fillId="0" borderId="4" xfId="0" applyFont="1" applyBorder="1" applyAlignment="1">
      <alignment horizontal="center" vertical="center" wrapText="1"/>
    </xf>
    <xf numFmtId="0" fontId="26" fillId="10" borderId="4" xfId="0" applyFont="1" applyFill="1" applyBorder="1" applyAlignment="1">
      <alignment horizontal="center" vertical="center" wrapText="1"/>
    </xf>
    <xf numFmtId="170" fontId="8" fillId="4" borderId="4" xfId="0" applyNumberFormat="1" applyFont="1" applyFill="1" applyBorder="1" applyAlignment="1">
      <alignment horizontal="center" vertical="center"/>
    </xf>
    <xf numFmtId="0" fontId="4" fillId="0" borderId="20" xfId="0" applyFont="1" applyBorder="1" applyAlignment="1">
      <alignment horizontal="center"/>
    </xf>
    <xf numFmtId="0" fontId="4" fillId="0" borderId="19" xfId="0" applyFont="1" applyBorder="1" applyAlignment="1">
      <alignment horizontal="center"/>
    </xf>
    <xf numFmtId="179" fontId="25" fillId="2" borderId="21" xfId="2" applyNumberFormat="1" applyFont="1" applyFill="1" applyBorder="1" applyAlignment="1">
      <alignment horizontal="right" vertical="center"/>
    </xf>
    <xf numFmtId="179" fontId="25" fillId="2" borderId="23" xfId="2" applyNumberFormat="1" applyFont="1" applyFill="1" applyBorder="1" applyAlignment="1">
      <alignment horizontal="right" vertical="center"/>
    </xf>
    <xf numFmtId="0" fontId="24" fillId="11" borderId="21" xfId="0" applyFont="1" applyFill="1" applyBorder="1" applyAlignment="1">
      <alignment horizontal="center" vertical="center"/>
    </xf>
    <xf numFmtId="0" fontId="24" fillId="11" borderId="22" xfId="0" applyFont="1" applyFill="1" applyBorder="1" applyAlignment="1">
      <alignment horizontal="center" vertical="center"/>
    </xf>
    <xf numFmtId="0" fontId="24" fillId="11" borderId="23" xfId="0" applyFont="1" applyFill="1" applyBorder="1" applyAlignment="1">
      <alignment horizontal="center" vertical="center"/>
    </xf>
    <xf numFmtId="0" fontId="10" fillId="9" borderId="4" xfId="8" applyFont="1" applyFill="1" applyBorder="1" applyAlignment="1">
      <alignment horizontal="center" vertical="center"/>
    </xf>
  </cellXfs>
  <cellStyles count="29">
    <cellStyle name="Currency" xfId="2" xr:uid="{DAA6848D-7E84-4F2E-86EC-234D7A86ED44}"/>
    <cellStyle name="Hyperlink" xfId="1" xr:uid="{9356D0B2-0771-4B62-B9FC-B43ADDE09215}"/>
    <cellStyle name="Millares [0] 3 2" xfId="16" xr:uid="{954A632A-CAB9-440B-A399-B2DE7366B568}"/>
    <cellStyle name="Millares 10" xfId="19" xr:uid="{42A8C51A-75CF-4347-872A-461EEA1C3A29}"/>
    <cellStyle name="Millares 10 2" xfId="28" xr:uid="{41DF2DE7-9003-4C22-AD6E-B5163518210A}"/>
    <cellStyle name="Millares 12" xfId="13" xr:uid="{7498A6B9-EEB1-462E-93B9-94623B514408}"/>
    <cellStyle name="Millares 2" xfId="4" xr:uid="{6D5EAEEF-C7C4-4256-A84A-B228F32C4BC5}"/>
    <cellStyle name="Moneda [0] 2" xfId="6" xr:uid="{4B73FC74-75B8-4864-9A5D-3712C1D6780B}"/>
    <cellStyle name="Moneda [0] 2 2" xfId="20" xr:uid="{7258FD4F-F33D-4DEC-BBA4-A79EDAB1970F}"/>
    <cellStyle name="Moneda 10" xfId="15" xr:uid="{B14E954C-C3CB-468D-B20C-C8C2BA05D459}"/>
    <cellStyle name="Moneda 2" xfId="5" xr:uid="{DB04C786-27F8-4B30-9B55-A2186BD72A13}"/>
    <cellStyle name="Moneda 2 3 2" xfId="12" xr:uid="{3812413E-CD1A-49AE-B842-C7C5EF697DB8}"/>
    <cellStyle name="Moneda 3" xfId="23" xr:uid="{C7993F15-F5B7-494F-BF87-480DB98654AE}"/>
    <cellStyle name="Moneda 4" xfId="24" xr:uid="{BCF2CC30-A081-479B-A085-EBD14BDA5F70}"/>
    <cellStyle name="Normal" xfId="0" builtinId="0"/>
    <cellStyle name="Normal 10 2" xfId="17" xr:uid="{7C6DD2A0-54D5-443B-9320-15C36F1CCF0E}"/>
    <cellStyle name="Normal 10 2 2" xfId="26" xr:uid="{230B7157-3B4A-49C9-A5F5-167E602A4350}"/>
    <cellStyle name="Normal 14" xfId="22" xr:uid="{91F15CB8-2059-4D2C-B66F-B1AC1A040D3C}"/>
    <cellStyle name="Normal 2" xfId="25" xr:uid="{AB04A267-4015-47DE-80F2-2EBC430354A2}"/>
    <cellStyle name="Normal 2 2" xfId="7" xr:uid="{FF75EB2C-E5C8-44E0-89B0-6E71945B82ED}"/>
    <cellStyle name="Normal 2 2 2 2 2" xfId="10" xr:uid="{A54CDA39-1A50-45B8-98D7-E083E3590D63}"/>
    <cellStyle name="Normal 35" xfId="11" xr:uid="{93B0CA68-3BFF-453A-AD22-E74AE33F05C8}"/>
    <cellStyle name="Normal 5" xfId="8" xr:uid="{530663BD-F38A-4809-8DB2-8DA5B5D3840F}"/>
    <cellStyle name="Porcentaje" xfId="3" builtinId="5"/>
    <cellStyle name="Porcentaje 2 2" xfId="18" xr:uid="{228D0751-C729-4EC2-B016-0447C1F9CCF6}"/>
    <cellStyle name="Porcentaje 2 2 2" xfId="14" xr:uid="{A5AD389E-3193-4A61-AF10-C22E3E46DBA9}"/>
    <cellStyle name="Porcentaje 2 2 2 2" xfId="27" xr:uid="{ADE1AAD6-8E18-4E92-BE4C-2A62AA19D1E0}"/>
    <cellStyle name="Porcentaje 4" xfId="9" xr:uid="{B3DB4854-7C07-4AAD-8AD0-C724D87AA812}"/>
    <cellStyle name="Porcentual 9" xfId="21" xr:uid="{B05E4BC0-1671-48AF-BEFE-A20430100AE8}"/>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26</xdr:col>
      <xdr:colOff>110069</xdr:colOff>
      <xdr:row>0</xdr:row>
      <xdr:rowOff>362575</xdr:rowOff>
    </xdr:from>
    <xdr:ext cx="1247925" cy="1088287"/>
    <xdr:pic>
      <xdr:nvPicPr>
        <xdr:cNvPr id="3" name="Imagen 1">
          <a:extLst>
            <a:ext uri="{FF2B5EF4-FFF2-40B4-BE49-F238E27FC236}">
              <a16:creationId xmlns:a16="http://schemas.microsoft.com/office/drawing/2014/main" id="{8BC13226-3DD3-C342-84E6-A75461C9DC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947390" y="362575"/>
          <a:ext cx="1247925" cy="108828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D2B65-98DF-470D-9CA9-D03F53210957}">
  <sheetPr>
    <tabColor theme="8" tint="0.39997558519241921"/>
  </sheetPr>
  <dimension ref="A1:AB179"/>
  <sheetViews>
    <sheetView showGridLines="0" tabSelected="1" view="pageBreakPreview" topLeftCell="B1" zoomScale="38" zoomScaleNormal="60" zoomScaleSheetLayoutView="113" zoomScalePageLayoutView="93" workbookViewId="0">
      <selection activeCell="B2" sqref="B2:Z3"/>
    </sheetView>
  </sheetViews>
  <sheetFormatPr baseColWidth="10" defaultColWidth="11.5" defaultRowHeight="14" x14ac:dyDescent="0.2"/>
  <cols>
    <col min="1" max="1" width="1.33203125" style="50" customWidth="1"/>
    <col min="2" max="2" width="8.5" style="52" customWidth="1"/>
    <col min="3" max="3" width="29.5" style="81" customWidth="1"/>
    <col min="4" max="4" width="24.83203125" style="81" customWidth="1"/>
    <col min="5" max="8" width="8.33203125" style="81" customWidth="1"/>
    <col min="9" max="9" width="9.5" style="27" customWidth="1"/>
    <col min="10" max="10" width="16.5" style="82" customWidth="1"/>
    <col min="11" max="11" width="19.5" style="83" customWidth="1"/>
    <col min="12" max="12" width="20.33203125" style="50" customWidth="1"/>
    <col min="13" max="13" width="19.5" style="50" customWidth="1"/>
    <col min="14" max="14" width="9.5" style="27" customWidth="1"/>
    <col min="15" max="15" width="2.5" style="50" customWidth="1"/>
    <col min="16" max="16" width="10.5" style="50" customWidth="1"/>
    <col min="17" max="17" width="35.1640625" style="50" customWidth="1"/>
    <col min="18" max="18" width="24.5" style="50" customWidth="1"/>
    <col min="19" max="24" width="11.5" style="50"/>
    <col min="25" max="25" width="16.83203125" style="50" customWidth="1"/>
    <col min="26" max="26" width="19.5" style="50" customWidth="1"/>
    <col min="27" max="27" width="19.83203125" style="50" customWidth="1"/>
    <col min="28" max="16384" width="11.5" style="50"/>
  </cols>
  <sheetData>
    <row r="1" spans="2:28" customFormat="1" ht="39.75" customHeight="1" x14ac:dyDescent="0.2">
      <c r="B1" s="164" t="s">
        <v>0</v>
      </c>
      <c r="C1" s="164"/>
      <c r="D1" s="164"/>
      <c r="E1" s="164"/>
      <c r="F1" s="164"/>
      <c r="G1" s="164"/>
      <c r="H1" s="164"/>
      <c r="I1" s="164"/>
      <c r="J1" s="164"/>
      <c r="K1" s="164"/>
      <c r="L1" s="164"/>
      <c r="M1" s="164"/>
      <c r="N1" s="164"/>
      <c r="O1" s="164"/>
      <c r="P1" s="164"/>
      <c r="Q1" s="164"/>
      <c r="R1" s="164"/>
      <c r="S1" s="164"/>
      <c r="T1" s="164"/>
      <c r="U1" s="164"/>
      <c r="V1" s="164"/>
      <c r="W1" s="164"/>
      <c r="X1" s="164"/>
      <c r="Y1" s="164"/>
      <c r="Z1" s="164"/>
      <c r="AA1" s="167"/>
    </row>
    <row r="2" spans="2:28" customFormat="1" ht="83" customHeight="1" x14ac:dyDescent="0.2">
      <c r="B2" s="164" t="s">
        <v>1</v>
      </c>
      <c r="C2" s="164"/>
      <c r="D2" s="164"/>
      <c r="E2" s="164"/>
      <c r="F2" s="164"/>
      <c r="G2" s="164"/>
      <c r="H2" s="164"/>
      <c r="I2" s="164"/>
      <c r="J2" s="164"/>
      <c r="K2" s="164"/>
      <c r="L2" s="164"/>
      <c r="M2" s="164"/>
      <c r="N2" s="164"/>
      <c r="O2" s="164"/>
      <c r="P2" s="164"/>
      <c r="Q2" s="164"/>
      <c r="R2" s="164"/>
      <c r="S2" s="164"/>
      <c r="T2" s="164"/>
      <c r="U2" s="164"/>
      <c r="V2" s="164"/>
      <c r="W2" s="164"/>
      <c r="X2" s="164"/>
      <c r="Y2" s="164"/>
      <c r="Z2" s="164"/>
      <c r="AA2" s="168"/>
    </row>
    <row r="3" spans="2:28" customFormat="1" ht="21" customHeight="1" x14ac:dyDescent="0.2">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17"/>
    </row>
    <row r="4" spans="2:28" ht="16" customHeight="1" x14ac:dyDescent="0.2">
      <c r="B4" s="130"/>
      <c r="C4" s="131"/>
      <c r="D4" s="131"/>
      <c r="E4" s="131"/>
      <c r="F4" s="131"/>
      <c r="G4" s="126"/>
      <c r="H4" s="126"/>
      <c r="I4" s="126"/>
      <c r="J4" s="126"/>
      <c r="K4" s="126"/>
      <c r="L4" s="126"/>
      <c r="M4" s="126"/>
      <c r="N4" s="126"/>
      <c r="O4" s="126"/>
      <c r="P4" s="133"/>
      <c r="Q4" s="134"/>
      <c r="R4" s="134"/>
      <c r="S4" s="134"/>
      <c r="T4" s="134"/>
      <c r="U4" s="134"/>
      <c r="V4" s="134"/>
      <c r="W4" s="133"/>
      <c r="X4" s="135"/>
      <c r="Y4" s="136"/>
      <c r="Z4" s="136"/>
      <c r="AA4" s="112"/>
      <c r="AB4" s="27"/>
    </row>
    <row r="5" spans="2:28" customFormat="1" ht="99" customHeight="1" x14ac:dyDescent="0.2">
      <c r="B5" s="165" t="s">
        <v>2</v>
      </c>
      <c r="C5" s="165"/>
      <c r="D5" s="165"/>
      <c r="E5" s="165"/>
      <c r="F5" s="165"/>
      <c r="G5" s="165"/>
      <c r="H5" s="165"/>
      <c r="I5" s="165"/>
      <c r="J5" s="165"/>
      <c r="K5" s="165"/>
      <c r="L5" s="165"/>
      <c r="M5" s="165"/>
      <c r="N5" s="165"/>
      <c r="O5" s="165"/>
      <c r="P5" s="165"/>
      <c r="Q5" s="165"/>
      <c r="R5" s="165"/>
      <c r="S5" s="165"/>
      <c r="T5" s="165"/>
      <c r="U5" s="165"/>
      <c r="V5" s="165"/>
      <c r="W5" s="165"/>
      <c r="X5" s="165"/>
      <c r="Y5" s="165"/>
      <c r="Z5" s="165"/>
      <c r="AA5" s="5"/>
    </row>
    <row r="6" spans="2:28" ht="39.5" customHeight="1" x14ac:dyDescent="0.2">
      <c r="B6" s="163" t="s">
        <v>114</v>
      </c>
      <c r="C6" s="163"/>
      <c r="D6" s="163"/>
      <c r="E6" s="163"/>
      <c r="F6" s="163"/>
      <c r="G6" s="163"/>
      <c r="H6" s="163" t="s">
        <v>3</v>
      </c>
      <c r="I6" s="163"/>
      <c r="J6" s="163"/>
      <c r="K6" s="163"/>
      <c r="L6" s="163"/>
      <c r="P6" s="163" t="s">
        <v>113</v>
      </c>
      <c r="Q6" s="163"/>
      <c r="R6" s="163"/>
      <c r="S6" s="163"/>
      <c r="T6" s="163"/>
      <c r="U6" s="163"/>
      <c r="V6" s="163" t="s">
        <v>3</v>
      </c>
      <c r="W6" s="163"/>
      <c r="X6" s="163"/>
      <c r="Y6" s="163"/>
      <c r="Z6" s="163"/>
      <c r="AA6" s="111"/>
      <c r="AB6" s="27"/>
    </row>
    <row r="7" spans="2:28" ht="32.25" customHeight="1" x14ac:dyDescent="0.2">
      <c r="B7" s="156" t="s">
        <v>4</v>
      </c>
      <c r="C7" s="161" t="s">
        <v>5</v>
      </c>
      <c r="D7" s="156"/>
      <c r="E7" s="161" t="s">
        <v>6</v>
      </c>
      <c r="F7" s="161"/>
      <c r="G7" s="161" t="s">
        <v>7</v>
      </c>
      <c r="H7" s="161"/>
      <c r="I7" s="156" t="s">
        <v>8</v>
      </c>
      <c r="J7" s="156" t="s">
        <v>9</v>
      </c>
      <c r="K7" s="156" t="s">
        <v>10</v>
      </c>
      <c r="L7" s="156" t="s">
        <v>11</v>
      </c>
      <c r="M7" s="156" t="s">
        <v>12</v>
      </c>
      <c r="N7" s="50"/>
      <c r="P7" s="156" t="s">
        <v>4</v>
      </c>
      <c r="Q7" s="161" t="s">
        <v>5</v>
      </c>
      <c r="R7" s="156"/>
      <c r="S7" s="161" t="s">
        <v>6</v>
      </c>
      <c r="T7" s="161"/>
      <c r="U7" s="161" t="s">
        <v>7</v>
      </c>
      <c r="V7" s="161"/>
      <c r="W7" s="156" t="s">
        <v>8</v>
      </c>
      <c r="X7" s="156" t="s">
        <v>9</v>
      </c>
      <c r="Y7" s="156" t="s">
        <v>10</v>
      </c>
      <c r="Z7" s="156" t="s">
        <v>11</v>
      </c>
      <c r="AA7" s="166" t="s">
        <v>12</v>
      </c>
    </row>
    <row r="8" spans="2:28" ht="21.75" customHeight="1" x14ac:dyDescent="0.2">
      <c r="B8" s="156"/>
      <c r="C8" s="161"/>
      <c r="D8" s="156"/>
      <c r="E8" s="29" t="s">
        <v>13</v>
      </c>
      <c r="F8" s="29" t="s">
        <v>14</v>
      </c>
      <c r="G8" s="29" t="s">
        <v>15</v>
      </c>
      <c r="H8" s="29" t="s">
        <v>16</v>
      </c>
      <c r="I8" s="156"/>
      <c r="J8" s="156"/>
      <c r="K8" s="156"/>
      <c r="L8" s="156"/>
      <c r="M8" s="156"/>
      <c r="N8" s="50"/>
      <c r="P8" s="156"/>
      <c r="Q8" s="161"/>
      <c r="R8" s="156"/>
      <c r="S8" s="29" t="s">
        <v>13</v>
      </c>
      <c r="T8" s="29" t="s">
        <v>14</v>
      </c>
      <c r="U8" s="29" t="s">
        <v>15</v>
      </c>
      <c r="V8" s="29" t="s">
        <v>16</v>
      </c>
      <c r="W8" s="156"/>
      <c r="X8" s="156"/>
      <c r="Y8" s="156"/>
      <c r="Z8" s="156"/>
      <c r="AA8" s="166"/>
      <c r="AB8" s="84"/>
    </row>
    <row r="9" spans="2:28" ht="12.75" customHeight="1" x14ac:dyDescent="0.2">
      <c r="B9" s="30"/>
      <c r="C9" s="31"/>
      <c r="D9" s="31"/>
      <c r="E9" s="31"/>
      <c r="F9" s="31"/>
      <c r="G9" s="31"/>
      <c r="H9" s="31"/>
      <c r="I9" s="30"/>
      <c r="J9" s="38"/>
      <c r="K9" s="10"/>
      <c r="L9" s="10"/>
      <c r="M9" s="10"/>
      <c r="N9" s="50"/>
      <c r="P9" s="30"/>
      <c r="Q9" s="31"/>
      <c r="R9" s="31"/>
      <c r="S9" s="31"/>
      <c r="T9" s="31"/>
      <c r="U9" s="31"/>
      <c r="V9" s="31"/>
      <c r="W9" s="30"/>
      <c r="X9" s="38"/>
      <c r="Y9" s="10"/>
      <c r="Z9" s="10"/>
      <c r="AA9" s="112"/>
      <c r="AB9" s="27"/>
    </row>
    <row r="10" spans="2:28" ht="39.5" customHeight="1" x14ac:dyDescent="0.2">
      <c r="B10" s="28">
        <v>1</v>
      </c>
      <c r="C10" s="29" t="s">
        <v>17</v>
      </c>
      <c r="D10" s="28" t="s">
        <v>18</v>
      </c>
      <c r="E10" s="28"/>
      <c r="F10" s="28"/>
      <c r="G10" s="161" t="s">
        <v>7</v>
      </c>
      <c r="H10" s="161"/>
      <c r="I10" s="28" t="s">
        <v>19</v>
      </c>
      <c r="J10" s="28" t="s">
        <v>20</v>
      </c>
      <c r="K10" s="28" t="s">
        <v>21</v>
      </c>
      <c r="L10" s="28" t="s">
        <v>22</v>
      </c>
      <c r="M10" s="110">
        <f>SUM(L11:L14)</f>
        <v>0</v>
      </c>
      <c r="N10" s="50"/>
      <c r="P10" s="28">
        <v>1</v>
      </c>
      <c r="Q10" s="29" t="s">
        <v>17</v>
      </c>
      <c r="R10" s="28" t="s">
        <v>18</v>
      </c>
      <c r="S10" s="28"/>
      <c r="T10" s="28"/>
      <c r="U10" s="28"/>
      <c r="V10" s="28"/>
      <c r="W10" s="28" t="s">
        <v>19</v>
      </c>
      <c r="X10" s="28" t="s">
        <v>20</v>
      </c>
      <c r="Y10" s="28" t="s">
        <v>21</v>
      </c>
      <c r="Z10" s="28" t="s">
        <v>22</v>
      </c>
      <c r="AA10" s="113">
        <f>SUM(Z11:Z15)</f>
        <v>0</v>
      </c>
      <c r="AB10" s="27"/>
    </row>
    <row r="11" spans="2:28" ht="39.5" customHeight="1" x14ac:dyDescent="0.2">
      <c r="B11" s="17">
        <v>1.1000000000000001</v>
      </c>
      <c r="C11" s="32" t="s">
        <v>23</v>
      </c>
      <c r="D11" s="20" t="s">
        <v>24</v>
      </c>
      <c r="E11" s="33">
        <v>1</v>
      </c>
      <c r="F11" s="32"/>
      <c r="G11" s="17">
        <v>6</v>
      </c>
      <c r="H11" s="17">
        <v>2</v>
      </c>
      <c r="I11" s="17">
        <v>5</v>
      </c>
      <c r="J11" s="73">
        <v>0.2</v>
      </c>
      <c r="K11" s="137"/>
      <c r="L11" s="34">
        <f>E11*(J11*I11)*K11</f>
        <v>0</v>
      </c>
      <c r="M11" s="35"/>
      <c r="N11" s="50"/>
      <c r="P11" s="17">
        <v>1.1000000000000001</v>
      </c>
      <c r="Q11" s="32" t="s">
        <v>57</v>
      </c>
      <c r="R11" s="20" t="s">
        <v>24</v>
      </c>
      <c r="S11" s="33">
        <v>1</v>
      </c>
      <c r="T11" s="32"/>
      <c r="U11" s="17">
        <v>6</v>
      </c>
      <c r="V11" s="17">
        <v>2</v>
      </c>
      <c r="W11" s="17">
        <v>5</v>
      </c>
      <c r="X11" s="73">
        <v>0.2</v>
      </c>
      <c r="Y11" s="137"/>
      <c r="Z11" s="34">
        <f>S11*(X11*W11)*Y11</f>
        <v>0</v>
      </c>
      <c r="AA11" s="35"/>
      <c r="AB11" s="27"/>
    </row>
    <row r="12" spans="2:28" ht="39.5" customHeight="1" x14ac:dyDescent="0.2">
      <c r="B12" s="17">
        <v>1.2</v>
      </c>
      <c r="C12" s="36" t="s">
        <v>25</v>
      </c>
      <c r="D12" s="20" t="s">
        <v>26</v>
      </c>
      <c r="E12" s="33">
        <v>1</v>
      </c>
      <c r="F12" s="33"/>
      <c r="G12" s="17">
        <v>4</v>
      </c>
      <c r="H12" s="20">
        <v>2</v>
      </c>
      <c r="I12" s="17">
        <v>5</v>
      </c>
      <c r="J12" s="73">
        <v>0.5</v>
      </c>
      <c r="K12" s="137"/>
      <c r="L12" s="34">
        <f t="shared" ref="L12:L14" si="0">E12*(J12*I12)*K12</f>
        <v>0</v>
      </c>
      <c r="M12" s="35"/>
      <c r="P12" s="17">
        <v>1.2</v>
      </c>
      <c r="Q12" s="36" t="s">
        <v>58</v>
      </c>
      <c r="R12" s="20" t="s">
        <v>24</v>
      </c>
      <c r="S12" s="33"/>
      <c r="T12" s="33">
        <v>1</v>
      </c>
      <c r="U12" s="17">
        <v>2</v>
      </c>
      <c r="V12" s="20">
        <v>0</v>
      </c>
      <c r="W12" s="17">
        <v>5</v>
      </c>
      <c r="X12" s="73">
        <v>1</v>
      </c>
      <c r="Y12" s="137"/>
      <c r="Z12" s="34">
        <f>T12*(X12*W12)*Y12</f>
        <v>0</v>
      </c>
      <c r="AA12" s="35"/>
      <c r="AB12" s="27"/>
    </row>
    <row r="13" spans="2:28" ht="39.5" customHeight="1" x14ac:dyDescent="0.2">
      <c r="B13" s="17">
        <v>1.3</v>
      </c>
      <c r="C13" s="71" t="s">
        <v>27</v>
      </c>
      <c r="D13" s="20" t="s">
        <v>28</v>
      </c>
      <c r="E13" s="33">
        <v>1</v>
      </c>
      <c r="F13" s="36"/>
      <c r="G13" s="17">
        <v>4</v>
      </c>
      <c r="H13" s="20">
        <v>2</v>
      </c>
      <c r="I13" s="17">
        <v>2</v>
      </c>
      <c r="J13" s="73">
        <v>0.05</v>
      </c>
      <c r="K13" s="137"/>
      <c r="L13" s="34">
        <f t="shared" si="0"/>
        <v>0</v>
      </c>
      <c r="M13" s="35"/>
      <c r="P13" s="17">
        <v>1.3</v>
      </c>
      <c r="Q13" s="70" t="s">
        <v>59</v>
      </c>
      <c r="R13" s="20" t="s">
        <v>60</v>
      </c>
      <c r="S13" s="81"/>
      <c r="T13" s="33">
        <v>1</v>
      </c>
      <c r="U13" s="17">
        <v>4</v>
      </c>
      <c r="V13" s="20">
        <v>2</v>
      </c>
      <c r="W13" s="17">
        <v>1</v>
      </c>
      <c r="X13" s="73">
        <v>0.05</v>
      </c>
      <c r="Y13" s="137"/>
      <c r="Z13" s="34">
        <f>T13*(X13*W13)*Y13</f>
        <v>0</v>
      </c>
      <c r="AA13" s="35"/>
      <c r="AB13" s="27"/>
    </row>
    <row r="14" spans="2:28" ht="39.5" customHeight="1" x14ac:dyDescent="0.2">
      <c r="B14" s="17">
        <v>1.4</v>
      </c>
      <c r="C14" s="72" t="s">
        <v>29</v>
      </c>
      <c r="D14" s="20" t="s">
        <v>30</v>
      </c>
      <c r="E14" s="33">
        <v>1</v>
      </c>
      <c r="F14" s="36"/>
      <c r="G14" s="17">
        <v>4</v>
      </c>
      <c r="H14" s="20">
        <v>2</v>
      </c>
      <c r="I14" s="17">
        <v>2</v>
      </c>
      <c r="J14" s="73">
        <v>0.05</v>
      </c>
      <c r="K14" s="137"/>
      <c r="L14" s="34">
        <f t="shared" si="0"/>
        <v>0</v>
      </c>
      <c r="M14" s="35"/>
      <c r="P14" s="17">
        <v>1.4</v>
      </c>
      <c r="Q14" s="36" t="s">
        <v>27</v>
      </c>
      <c r="R14" s="20" t="s">
        <v>28</v>
      </c>
      <c r="S14" s="33">
        <v>1</v>
      </c>
      <c r="T14" s="36"/>
      <c r="U14" s="17">
        <v>4</v>
      </c>
      <c r="V14" s="20">
        <v>2</v>
      </c>
      <c r="W14" s="17">
        <v>4</v>
      </c>
      <c r="X14" s="73">
        <v>0.05</v>
      </c>
      <c r="Y14" s="137"/>
      <c r="Z14" s="34">
        <f t="shared" ref="Z14:Z15" si="1">S14*(X14*W14)*Y14</f>
        <v>0</v>
      </c>
      <c r="AA14" s="35"/>
      <c r="AB14" s="27"/>
    </row>
    <row r="15" spans="2:28" ht="48" customHeight="1" x14ac:dyDescent="0.2">
      <c r="C15" s="55"/>
      <c r="D15" s="74"/>
      <c r="E15" s="38"/>
      <c r="F15" s="55"/>
      <c r="G15" s="52"/>
      <c r="H15" s="74"/>
      <c r="I15" s="52"/>
      <c r="J15" s="52"/>
      <c r="K15" s="75"/>
      <c r="L15" s="45"/>
      <c r="M15" s="35"/>
      <c r="P15" s="17">
        <v>1.5</v>
      </c>
      <c r="Q15" s="36" t="s">
        <v>29</v>
      </c>
      <c r="R15" s="20" t="s">
        <v>30</v>
      </c>
      <c r="S15" s="33">
        <v>1</v>
      </c>
      <c r="T15" s="36"/>
      <c r="U15" s="17">
        <v>4</v>
      </c>
      <c r="V15" s="20">
        <v>2</v>
      </c>
      <c r="W15" s="17">
        <v>4</v>
      </c>
      <c r="X15" s="73">
        <v>0.05</v>
      </c>
      <c r="Y15" s="137"/>
      <c r="Z15" s="34">
        <f t="shared" si="1"/>
        <v>0</v>
      </c>
      <c r="AA15" s="35"/>
      <c r="AB15" s="27"/>
    </row>
    <row r="16" spans="2:28" ht="39.5" customHeight="1" x14ac:dyDescent="0.2">
      <c r="B16" s="28">
        <v>2</v>
      </c>
      <c r="C16" s="28" t="s">
        <v>31</v>
      </c>
      <c r="D16" s="28" t="s">
        <v>18</v>
      </c>
      <c r="E16" s="28"/>
      <c r="F16" s="28"/>
      <c r="G16" s="28"/>
      <c r="H16" s="28"/>
      <c r="I16" s="28" t="s">
        <v>19</v>
      </c>
      <c r="J16" s="28" t="s">
        <v>20</v>
      </c>
      <c r="K16" s="28" t="s">
        <v>21</v>
      </c>
      <c r="L16" s="28" t="s">
        <v>22</v>
      </c>
      <c r="M16" s="110">
        <f>SUM(L17:L23)</f>
        <v>0</v>
      </c>
      <c r="P16" s="52"/>
      <c r="Q16" s="55"/>
      <c r="R16" s="74"/>
      <c r="S16" s="38"/>
      <c r="T16" s="55"/>
      <c r="U16" s="52"/>
      <c r="V16" s="74"/>
      <c r="W16" s="52"/>
      <c r="X16" s="52"/>
      <c r="Y16" s="75"/>
      <c r="Z16" s="45"/>
      <c r="AA16" s="35"/>
      <c r="AB16" s="27"/>
    </row>
    <row r="17" spans="2:28" ht="39.5" customHeight="1" x14ac:dyDescent="0.2">
      <c r="B17" s="17">
        <v>2.1</v>
      </c>
      <c r="C17" s="36" t="s">
        <v>32</v>
      </c>
      <c r="D17" s="20" t="s">
        <v>33</v>
      </c>
      <c r="E17" s="33">
        <v>1</v>
      </c>
      <c r="F17" s="36"/>
      <c r="G17" s="17">
        <v>4</v>
      </c>
      <c r="H17" s="20">
        <v>2</v>
      </c>
      <c r="I17" s="17">
        <v>2</v>
      </c>
      <c r="J17" s="73">
        <v>0.05</v>
      </c>
      <c r="K17" s="137"/>
      <c r="L17" s="34">
        <f>E17*J17*K17*I17</f>
        <v>0</v>
      </c>
      <c r="M17" s="35"/>
      <c r="P17" s="28">
        <v>2</v>
      </c>
      <c r="Q17" s="28" t="s">
        <v>31</v>
      </c>
      <c r="R17" s="28" t="s">
        <v>18</v>
      </c>
      <c r="S17" s="28"/>
      <c r="T17" s="28"/>
      <c r="U17" s="28"/>
      <c r="V17" s="28"/>
      <c r="W17" s="28" t="s">
        <v>19</v>
      </c>
      <c r="X17" s="28" t="s">
        <v>20</v>
      </c>
      <c r="Y17" s="28" t="s">
        <v>21</v>
      </c>
      <c r="Z17" s="28" t="s">
        <v>22</v>
      </c>
      <c r="AA17" s="113">
        <f>SUM(Z18:Z26)</f>
        <v>0</v>
      </c>
      <c r="AB17" s="27"/>
    </row>
    <row r="18" spans="2:28" ht="39.5" customHeight="1" x14ac:dyDescent="0.2">
      <c r="B18" s="17">
        <v>2.2000000000000002</v>
      </c>
      <c r="C18" s="36" t="s">
        <v>34</v>
      </c>
      <c r="D18" s="20" t="s">
        <v>33</v>
      </c>
      <c r="E18" s="33">
        <v>1</v>
      </c>
      <c r="F18" s="36"/>
      <c r="G18" s="17">
        <v>4</v>
      </c>
      <c r="H18" s="20">
        <v>2</v>
      </c>
      <c r="I18" s="17">
        <v>2</v>
      </c>
      <c r="J18" s="73">
        <v>0.05</v>
      </c>
      <c r="K18" s="137"/>
      <c r="L18" s="34">
        <f t="shared" ref="L18:L19" si="2">E18*J18*K18*I18</f>
        <v>0</v>
      </c>
      <c r="M18" s="35"/>
      <c r="P18" s="17">
        <v>2.1</v>
      </c>
      <c r="Q18" s="36" t="s">
        <v>32</v>
      </c>
      <c r="R18" s="20" t="s">
        <v>33</v>
      </c>
      <c r="S18" s="33">
        <v>1</v>
      </c>
      <c r="T18" s="36"/>
      <c r="U18" s="17">
        <v>4</v>
      </c>
      <c r="V18" s="20">
        <v>2</v>
      </c>
      <c r="W18" s="17">
        <v>4</v>
      </c>
      <c r="X18" s="73">
        <v>0.05</v>
      </c>
      <c r="Y18" s="137"/>
      <c r="Z18" s="34">
        <f>S18*X18*Y18*W18</f>
        <v>0</v>
      </c>
      <c r="AA18" s="35"/>
      <c r="AB18" s="27"/>
    </row>
    <row r="19" spans="2:28" ht="39" customHeight="1" x14ac:dyDescent="0.2">
      <c r="B19" s="17">
        <v>2.2999999999999998</v>
      </c>
      <c r="C19" s="36" t="s">
        <v>35</v>
      </c>
      <c r="D19" s="20" t="s">
        <v>36</v>
      </c>
      <c r="E19" s="33">
        <v>1</v>
      </c>
      <c r="F19" s="36"/>
      <c r="G19" s="17">
        <v>2</v>
      </c>
      <c r="H19" s="20">
        <v>0</v>
      </c>
      <c r="I19" s="17">
        <v>2</v>
      </c>
      <c r="J19" s="73">
        <v>0.15</v>
      </c>
      <c r="K19" s="137"/>
      <c r="L19" s="34">
        <f t="shared" si="2"/>
        <v>0</v>
      </c>
      <c r="M19" s="35"/>
      <c r="P19" s="17">
        <v>2.2000000000000002</v>
      </c>
      <c r="Q19" s="36" t="s">
        <v>34</v>
      </c>
      <c r="R19" s="20" t="s">
        <v>33</v>
      </c>
      <c r="S19" s="33">
        <v>1</v>
      </c>
      <c r="T19" s="36"/>
      <c r="U19" s="17">
        <v>4</v>
      </c>
      <c r="V19" s="20">
        <v>2</v>
      </c>
      <c r="W19" s="17">
        <v>4</v>
      </c>
      <c r="X19" s="73">
        <v>0.05</v>
      </c>
      <c r="Y19" s="137"/>
      <c r="Z19" s="34">
        <f t="shared" ref="Z19" si="3">S19*X19*Y19*W19</f>
        <v>0</v>
      </c>
      <c r="AA19" s="35"/>
      <c r="AB19" s="27"/>
    </row>
    <row r="20" spans="2:28" ht="39.5" customHeight="1" x14ac:dyDescent="0.2">
      <c r="B20" s="17">
        <v>2.4</v>
      </c>
      <c r="C20" s="36" t="s">
        <v>37</v>
      </c>
      <c r="D20" s="20" t="s">
        <v>38</v>
      </c>
      <c r="E20" s="33"/>
      <c r="F20" s="33">
        <v>1</v>
      </c>
      <c r="G20" s="17">
        <v>4</v>
      </c>
      <c r="H20" s="17">
        <v>2</v>
      </c>
      <c r="I20" s="20">
        <v>1</v>
      </c>
      <c r="J20" s="73">
        <v>0.1</v>
      </c>
      <c r="K20" s="137"/>
      <c r="L20" s="34">
        <f t="shared" ref="L20:L23" si="4">J20*K20*I20*F20</f>
        <v>0</v>
      </c>
      <c r="M20" s="35"/>
      <c r="P20" s="17">
        <v>2.2999999999999998</v>
      </c>
      <c r="Q20" s="36" t="s">
        <v>61</v>
      </c>
      <c r="R20" s="20" t="s">
        <v>36</v>
      </c>
      <c r="S20" s="33"/>
      <c r="T20" s="33">
        <v>1</v>
      </c>
      <c r="U20" s="17">
        <v>4</v>
      </c>
      <c r="V20" s="20">
        <v>2</v>
      </c>
      <c r="W20" s="17">
        <v>5</v>
      </c>
      <c r="X20" s="73">
        <v>0.5</v>
      </c>
      <c r="Y20" s="137"/>
      <c r="Z20" s="34">
        <f>T20*X20*Y20*W20</f>
        <v>0</v>
      </c>
      <c r="AA20" s="35"/>
      <c r="AB20" s="27"/>
    </row>
    <row r="21" spans="2:28" ht="52.5" customHeight="1" x14ac:dyDescent="0.2">
      <c r="B21" s="17">
        <v>2.5</v>
      </c>
      <c r="C21" s="37" t="s">
        <v>39</v>
      </c>
      <c r="D21" s="76" t="s">
        <v>40</v>
      </c>
      <c r="E21" s="33"/>
      <c r="F21" s="77">
        <v>1</v>
      </c>
      <c r="G21" s="17">
        <v>2</v>
      </c>
      <c r="H21" s="17">
        <v>0</v>
      </c>
      <c r="I21" s="20">
        <v>3.5</v>
      </c>
      <c r="J21" s="73">
        <v>0.15</v>
      </c>
      <c r="K21" s="137"/>
      <c r="L21" s="34">
        <f t="shared" si="4"/>
        <v>0</v>
      </c>
      <c r="M21" s="35"/>
      <c r="O21" s="78"/>
      <c r="P21" s="17">
        <v>2.4</v>
      </c>
      <c r="Q21" s="36" t="s">
        <v>62</v>
      </c>
      <c r="R21" s="20" t="s">
        <v>63</v>
      </c>
      <c r="S21" s="33"/>
      <c r="T21" s="33">
        <v>1</v>
      </c>
      <c r="U21" s="17">
        <v>4</v>
      </c>
      <c r="V21" s="20">
        <v>2</v>
      </c>
      <c r="W21" s="17">
        <v>5</v>
      </c>
      <c r="X21" s="73">
        <v>0.15</v>
      </c>
      <c r="Y21" s="137"/>
      <c r="Z21" s="34">
        <f t="shared" ref="Z21:Z26" si="5">T21*X21*Y21*W21</f>
        <v>0</v>
      </c>
      <c r="AA21" s="35"/>
      <c r="AB21" s="27"/>
    </row>
    <row r="22" spans="2:28" ht="70" customHeight="1" x14ac:dyDescent="0.2">
      <c r="B22" s="17">
        <v>2.6</v>
      </c>
      <c r="C22" s="70" t="s">
        <v>41</v>
      </c>
      <c r="D22" s="11" t="s">
        <v>42</v>
      </c>
      <c r="E22" s="24"/>
      <c r="F22" s="77">
        <v>1</v>
      </c>
      <c r="G22" s="18">
        <v>2</v>
      </c>
      <c r="H22" s="22">
        <v>0</v>
      </c>
      <c r="I22" s="18">
        <v>3.5</v>
      </c>
      <c r="J22" s="19">
        <v>0.25</v>
      </c>
      <c r="K22" s="137"/>
      <c r="L22" s="34">
        <f t="shared" si="4"/>
        <v>0</v>
      </c>
      <c r="M22" s="35"/>
      <c r="O22" s="78"/>
      <c r="P22" s="17">
        <v>2.5</v>
      </c>
      <c r="Q22" s="70" t="s">
        <v>41</v>
      </c>
      <c r="R22" s="11" t="s">
        <v>42</v>
      </c>
      <c r="S22" s="33"/>
      <c r="T22" s="33">
        <v>1</v>
      </c>
      <c r="U22" s="17">
        <v>2</v>
      </c>
      <c r="V22" s="20">
        <v>0</v>
      </c>
      <c r="W22" s="17">
        <v>5</v>
      </c>
      <c r="X22" s="21">
        <v>0.25</v>
      </c>
      <c r="Y22" s="137"/>
      <c r="Z22" s="34">
        <f t="shared" si="5"/>
        <v>0</v>
      </c>
      <c r="AA22" s="35"/>
      <c r="AB22" s="27"/>
    </row>
    <row r="23" spans="2:28" ht="55.5" customHeight="1" x14ac:dyDescent="0.2">
      <c r="B23" s="17">
        <v>2.7</v>
      </c>
      <c r="C23" s="79" t="s">
        <v>43</v>
      </c>
      <c r="D23" s="20" t="s">
        <v>44</v>
      </c>
      <c r="E23" s="33"/>
      <c r="F23" s="33">
        <v>1</v>
      </c>
      <c r="G23" s="17">
        <v>2</v>
      </c>
      <c r="H23" s="17">
        <v>0</v>
      </c>
      <c r="I23" s="20">
        <v>5</v>
      </c>
      <c r="J23" s="73">
        <v>0.4</v>
      </c>
      <c r="K23" s="137"/>
      <c r="L23" s="34">
        <f t="shared" si="4"/>
        <v>0</v>
      </c>
      <c r="M23" s="35"/>
      <c r="O23" s="78"/>
      <c r="P23" s="17">
        <v>2.6</v>
      </c>
      <c r="Q23" s="36" t="s">
        <v>37</v>
      </c>
      <c r="R23" s="20" t="s">
        <v>38</v>
      </c>
      <c r="S23" s="33"/>
      <c r="T23" s="33">
        <v>1</v>
      </c>
      <c r="U23" s="17">
        <v>4</v>
      </c>
      <c r="V23" s="20">
        <v>2</v>
      </c>
      <c r="W23" s="17">
        <v>1</v>
      </c>
      <c r="X23" s="73">
        <v>0.05</v>
      </c>
      <c r="Y23" s="137"/>
      <c r="Z23" s="34">
        <f t="shared" si="5"/>
        <v>0</v>
      </c>
      <c r="AA23" s="35"/>
      <c r="AB23" s="27"/>
    </row>
    <row r="24" spans="2:28" ht="53" customHeight="1" x14ac:dyDescent="0.2">
      <c r="B24" s="38"/>
      <c r="C24" s="10"/>
      <c r="D24" s="10"/>
      <c r="E24" s="10"/>
      <c r="F24" s="10"/>
      <c r="G24" s="10"/>
      <c r="H24" s="10"/>
      <c r="I24" s="10"/>
      <c r="J24" s="38"/>
      <c r="K24" s="10"/>
      <c r="L24" s="10"/>
      <c r="M24" s="10"/>
      <c r="P24" s="17">
        <v>2.7</v>
      </c>
      <c r="Q24" s="37" t="s">
        <v>39</v>
      </c>
      <c r="R24" s="76" t="s">
        <v>40</v>
      </c>
      <c r="S24" s="33"/>
      <c r="T24" s="77">
        <v>1</v>
      </c>
      <c r="U24" s="17">
        <v>2</v>
      </c>
      <c r="V24" s="76">
        <v>0</v>
      </c>
      <c r="W24" s="89">
        <v>5</v>
      </c>
      <c r="X24" s="73">
        <v>0.2</v>
      </c>
      <c r="Y24" s="137"/>
      <c r="Z24" s="34">
        <f t="shared" si="5"/>
        <v>0</v>
      </c>
      <c r="AA24" s="35"/>
      <c r="AB24" s="27"/>
    </row>
    <row r="25" spans="2:28" ht="39.5" customHeight="1" x14ac:dyDescent="0.2">
      <c r="B25" s="28">
        <v>3</v>
      </c>
      <c r="C25" s="29" t="s">
        <v>45</v>
      </c>
      <c r="D25" s="28" t="s">
        <v>18</v>
      </c>
      <c r="E25" s="28"/>
      <c r="F25" s="28"/>
      <c r="G25" s="28"/>
      <c r="H25" s="28"/>
      <c r="I25" s="28" t="s">
        <v>19</v>
      </c>
      <c r="J25" s="28" t="s">
        <v>20</v>
      </c>
      <c r="K25" s="28" t="s">
        <v>21</v>
      </c>
      <c r="L25" s="28" t="s">
        <v>22</v>
      </c>
      <c r="M25" s="110">
        <f>SUM(L26:L26)</f>
        <v>0</v>
      </c>
      <c r="P25" s="17">
        <v>2.8</v>
      </c>
      <c r="Q25" s="79" t="s">
        <v>64</v>
      </c>
      <c r="R25" s="20" t="s">
        <v>65</v>
      </c>
      <c r="S25" s="33"/>
      <c r="T25" s="33">
        <v>1</v>
      </c>
      <c r="U25" s="17">
        <v>2</v>
      </c>
      <c r="V25" s="76">
        <v>0</v>
      </c>
      <c r="W25" s="89">
        <v>5</v>
      </c>
      <c r="X25" s="21">
        <v>0.2</v>
      </c>
      <c r="Y25" s="137"/>
      <c r="Z25" s="34">
        <f t="shared" si="5"/>
        <v>0</v>
      </c>
      <c r="AA25" s="35"/>
      <c r="AB25" s="27"/>
    </row>
    <row r="26" spans="2:28" ht="35.25" customHeight="1" x14ac:dyDescent="0.2">
      <c r="B26" s="17">
        <v>3.1</v>
      </c>
      <c r="C26" s="36" t="s">
        <v>46</v>
      </c>
      <c r="D26" s="17" t="s">
        <v>47</v>
      </c>
      <c r="E26" s="33">
        <v>1</v>
      </c>
      <c r="F26" s="36"/>
      <c r="G26" s="17">
        <v>4</v>
      </c>
      <c r="H26" s="20">
        <v>2</v>
      </c>
      <c r="I26" s="17">
        <v>1</v>
      </c>
      <c r="J26" s="73">
        <v>0.1</v>
      </c>
      <c r="K26" s="137"/>
      <c r="L26" s="34">
        <f>E26*(J26*I26)*K26</f>
        <v>0</v>
      </c>
      <c r="M26" s="35"/>
      <c r="P26" s="17">
        <v>2.9</v>
      </c>
      <c r="Q26" s="79" t="s">
        <v>43</v>
      </c>
      <c r="R26" s="20" t="s">
        <v>44</v>
      </c>
      <c r="S26" s="33"/>
      <c r="T26" s="33">
        <v>1</v>
      </c>
      <c r="U26" s="17">
        <v>2</v>
      </c>
      <c r="V26" s="76">
        <v>0</v>
      </c>
      <c r="W26" s="89">
        <v>5</v>
      </c>
      <c r="X26" s="73">
        <v>0.5</v>
      </c>
      <c r="Y26" s="137"/>
      <c r="Z26" s="34">
        <f t="shared" si="5"/>
        <v>0</v>
      </c>
      <c r="AA26" s="35"/>
      <c r="AB26" s="27"/>
    </row>
    <row r="27" spans="2:28" ht="14.25" customHeight="1" x14ac:dyDescent="0.2">
      <c r="B27" s="38"/>
      <c r="C27" s="10"/>
      <c r="D27" s="10"/>
      <c r="E27" s="10"/>
      <c r="F27" s="10"/>
      <c r="G27" s="10"/>
      <c r="H27" s="10"/>
      <c r="I27" s="10"/>
      <c r="J27" s="38"/>
      <c r="K27" s="10"/>
      <c r="L27" s="10"/>
      <c r="M27" s="10"/>
      <c r="P27" s="38"/>
      <c r="Q27" s="10"/>
      <c r="R27" s="10"/>
      <c r="S27" s="10"/>
      <c r="T27" s="10"/>
      <c r="U27" s="10"/>
      <c r="V27" s="10"/>
      <c r="W27" s="10"/>
      <c r="X27" s="38"/>
      <c r="Y27" s="10"/>
      <c r="Z27" s="10"/>
      <c r="AA27" s="112"/>
      <c r="AB27" s="27"/>
    </row>
    <row r="28" spans="2:28" ht="39.5" customHeight="1" x14ac:dyDescent="0.2">
      <c r="B28" s="28">
        <v>4</v>
      </c>
      <c r="C28" s="28" t="s">
        <v>48</v>
      </c>
      <c r="D28" s="28" t="s">
        <v>49</v>
      </c>
      <c r="E28" s="28"/>
      <c r="F28" s="28"/>
      <c r="G28" s="28"/>
      <c r="H28" s="28"/>
      <c r="I28" s="28" t="s">
        <v>19</v>
      </c>
      <c r="J28" s="28" t="s">
        <v>20</v>
      </c>
      <c r="K28" s="28" t="s">
        <v>21</v>
      </c>
      <c r="L28" s="28" t="s">
        <v>22</v>
      </c>
      <c r="M28" s="110">
        <f>SUM(L29:L30)</f>
        <v>0</v>
      </c>
      <c r="P28" s="28">
        <v>3</v>
      </c>
      <c r="Q28" s="29" t="s">
        <v>66</v>
      </c>
      <c r="R28" s="28" t="s">
        <v>18</v>
      </c>
      <c r="S28" s="28"/>
      <c r="T28" s="28"/>
      <c r="U28" s="28"/>
      <c r="V28" s="28"/>
      <c r="W28" s="28" t="s">
        <v>19</v>
      </c>
      <c r="X28" s="28" t="s">
        <v>20</v>
      </c>
      <c r="Y28" s="28" t="s">
        <v>21</v>
      </c>
      <c r="Z28" s="28" t="s">
        <v>22</v>
      </c>
      <c r="AA28" s="113">
        <f>SUM(Z29:Z29)</f>
        <v>0</v>
      </c>
      <c r="AB28" s="27"/>
    </row>
    <row r="29" spans="2:28" ht="39.5" customHeight="1" x14ac:dyDescent="0.2">
      <c r="B29" s="17">
        <v>4.0999999999999996</v>
      </c>
      <c r="C29" s="40" t="s">
        <v>50</v>
      </c>
      <c r="D29" s="41" t="s">
        <v>51</v>
      </c>
      <c r="E29" s="40"/>
      <c r="F29" s="42">
        <v>1</v>
      </c>
      <c r="G29" s="20">
        <v>2</v>
      </c>
      <c r="H29" s="26">
        <v>0</v>
      </c>
      <c r="I29" s="26">
        <v>1.5</v>
      </c>
      <c r="J29" s="73">
        <v>0.2</v>
      </c>
      <c r="K29" s="137"/>
      <c r="L29" s="34">
        <f t="shared" ref="L29:L30" si="6">F29*J29*K29*I29</f>
        <v>0</v>
      </c>
      <c r="M29" s="10"/>
      <c r="P29" s="17">
        <v>3.1</v>
      </c>
      <c r="Q29" s="36" t="s">
        <v>46</v>
      </c>
      <c r="R29" s="17" t="s">
        <v>47</v>
      </c>
      <c r="S29" s="33">
        <v>1</v>
      </c>
      <c r="T29" s="36"/>
      <c r="U29" s="17">
        <v>4</v>
      </c>
      <c r="V29" s="20">
        <v>2</v>
      </c>
      <c r="W29" s="17">
        <v>1</v>
      </c>
      <c r="X29" s="21">
        <v>0.05</v>
      </c>
      <c r="Y29" s="137"/>
      <c r="Z29" s="34">
        <f>S29*(X29*W29)*Y29</f>
        <v>0</v>
      </c>
      <c r="AA29" s="35"/>
      <c r="AB29" s="27"/>
    </row>
    <row r="30" spans="2:28" ht="39" customHeight="1" x14ac:dyDescent="0.2">
      <c r="B30" s="17">
        <v>4.2</v>
      </c>
      <c r="C30" s="40" t="s">
        <v>52</v>
      </c>
      <c r="D30" s="41" t="s">
        <v>53</v>
      </c>
      <c r="E30" s="40"/>
      <c r="F30" s="42">
        <v>1</v>
      </c>
      <c r="G30" s="26">
        <v>0</v>
      </c>
      <c r="H30" s="26">
        <v>0</v>
      </c>
      <c r="I30" s="26">
        <v>1.5</v>
      </c>
      <c r="J30" s="73">
        <v>0.2</v>
      </c>
      <c r="K30" s="137"/>
      <c r="L30" s="34">
        <f t="shared" si="6"/>
        <v>0</v>
      </c>
      <c r="M30" s="10"/>
      <c r="O30" s="51"/>
      <c r="P30" s="38"/>
      <c r="Q30" s="10"/>
      <c r="R30" s="10"/>
      <c r="S30" s="10"/>
      <c r="T30" s="10"/>
      <c r="U30" s="10"/>
      <c r="V30" s="10"/>
      <c r="W30" s="10"/>
      <c r="X30" s="38"/>
      <c r="Y30" s="10"/>
      <c r="Z30" s="10"/>
      <c r="AA30" s="112"/>
      <c r="AB30" s="27"/>
    </row>
    <row r="31" spans="2:28" ht="40" customHeight="1" x14ac:dyDescent="0.2">
      <c r="B31" s="30"/>
      <c r="C31" s="43"/>
      <c r="D31" s="43"/>
      <c r="E31" s="43"/>
      <c r="F31" s="43"/>
      <c r="G31" s="43"/>
      <c r="H31" s="43"/>
      <c r="J31" s="52"/>
      <c r="K31" s="45"/>
      <c r="L31" s="45"/>
      <c r="O31" s="78"/>
      <c r="P31" s="28">
        <v>4</v>
      </c>
      <c r="Q31" s="28" t="s">
        <v>48</v>
      </c>
      <c r="R31" s="28" t="s">
        <v>49</v>
      </c>
      <c r="S31" s="28"/>
      <c r="T31" s="28"/>
      <c r="U31" s="28"/>
      <c r="V31" s="28"/>
      <c r="W31" s="28" t="s">
        <v>19</v>
      </c>
      <c r="X31" s="28" t="s">
        <v>20</v>
      </c>
      <c r="Y31" s="28" t="s">
        <v>21</v>
      </c>
      <c r="Z31" s="28" t="s">
        <v>22</v>
      </c>
      <c r="AA31" s="113">
        <f>SUM(Z32:Z34)</f>
        <v>0</v>
      </c>
      <c r="AB31" s="27"/>
    </row>
    <row r="32" spans="2:28" ht="39.75" customHeight="1" x14ac:dyDescent="0.2">
      <c r="B32" s="28">
        <v>5</v>
      </c>
      <c r="C32" s="156" t="s">
        <v>54</v>
      </c>
      <c r="D32" s="156"/>
      <c r="E32" s="156"/>
      <c r="F32" s="156"/>
      <c r="G32" s="156"/>
      <c r="H32" s="156"/>
      <c r="I32" s="156"/>
      <c r="J32" s="156"/>
      <c r="K32" s="156"/>
      <c r="L32" s="156"/>
      <c r="M32" s="110">
        <f>+ROUND(L33,0)</f>
        <v>0</v>
      </c>
      <c r="N32" s="50"/>
      <c r="P32" s="17">
        <v>4.0999999999999996</v>
      </c>
      <c r="Q32" s="40" t="s">
        <v>50</v>
      </c>
      <c r="R32" s="41" t="s">
        <v>51</v>
      </c>
      <c r="S32" s="40"/>
      <c r="T32" s="42">
        <v>1</v>
      </c>
      <c r="U32" s="20">
        <v>2</v>
      </c>
      <c r="V32" s="26">
        <v>0</v>
      </c>
      <c r="W32" s="26">
        <v>5</v>
      </c>
      <c r="X32" s="21">
        <v>0.2</v>
      </c>
      <c r="Y32" s="137"/>
      <c r="Z32" s="34">
        <f t="shared" ref="Z32:Z34" si="7">T32*X32*Y32*W32</f>
        <v>0</v>
      </c>
      <c r="AA32" s="112"/>
      <c r="AB32" s="27"/>
    </row>
    <row r="33" spans="2:28" ht="32" customHeight="1" x14ac:dyDescent="0.2">
      <c r="B33" s="18">
        <v>5.0999999999999996</v>
      </c>
      <c r="C33" s="25" t="s">
        <v>55</v>
      </c>
      <c r="D33" s="158"/>
      <c r="E33" s="159"/>
      <c r="F33" s="159"/>
      <c r="G33" s="159"/>
      <c r="H33" s="160"/>
      <c r="I33" s="18" t="s">
        <v>9</v>
      </c>
      <c r="J33" s="46">
        <f>+'FACTOR MULTIPLICADOR'!C45</f>
        <v>2.0024600000000001</v>
      </c>
      <c r="K33" s="34">
        <f>M25+M28+M16+M10</f>
        <v>0</v>
      </c>
      <c r="L33" s="34">
        <f>(K33*J33)</f>
        <v>0</v>
      </c>
      <c r="M33" s="10"/>
      <c r="N33" s="50"/>
      <c r="P33" s="17">
        <v>4.2</v>
      </c>
      <c r="Q33" s="9" t="s">
        <v>67</v>
      </c>
      <c r="R33" s="2"/>
      <c r="S33" s="9"/>
      <c r="T33" s="8">
        <v>1</v>
      </c>
      <c r="U33" s="3">
        <v>0</v>
      </c>
      <c r="V33" s="3">
        <v>0</v>
      </c>
      <c r="W33" s="3">
        <v>5</v>
      </c>
      <c r="X33" s="69">
        <v>1</v>
      </c>
      <c r="Y33" s="137"/>
      <c r="Z33" s="7">
        <f t="shared" si="7"/>
        <v>0</v>
      </c>
      <c r="AA33" s="6"/>
      <c r="AB33" s="1"/>
    </row>
    <row r="34" spans="2:28" ht="39" customHeight="1" x14ac:dyDescent="0.2">
      <c r="B34" s="30"/>
      <c r="C34" s="23"/>
      <c r="D34" s="23"/>
      <c r="E34" s="23"/>
      <c r="F34" s="23"/>
      <c r="G34" s="23"/>
      <c r="H34" s="23"/>
      <c r="I34" s="30"/>
      <c r="J34" s="80"/>
      <c r="K34" s="45"/>
      <c r="L34" s="45"/>
      <c r="M34" s="10"/>
      <c r="N34" s="50"/>
      <c r="P34" s="17">
        <v>4.3</v>
      </c>
      <c r="Q34" s="9" t="s">
        <v>52</v>
      </c>
      <c r="R34" s="2" t="s">
        <v>53</v>
      </c>
      <c r="S34" s="9"/>
      <c r="T34" s="8">
        <v>1</v>
      </c>
      <c r="U34" s="3">
        <v>0</v>
      </c>
      <c r="V34" s="3">
        <v>0</v>
      </c>
      <c r="W34" s="3">
        <v>5</v>
      </c>
      <c r="X34" s="69">
        <v>0.2</v>
      </c>
      <c r="Y34" s="137"/>
      <c r="Z34" s="7">
        <f t="shared" si="7"/>
        <v>0</v>
      </c>
      <c r="AA34" s="6"/>
      <c r="AB34" s="1"/>
    </row>
    <row r="35" spans="2:28" ht="14" customHeight="1" x14ac:dyDescent="0.2">
      <c r="B35" s="114"/>
      <c r="C35" s="114"/>
      <c r="D35" s="114"/>
      <c r="E35" s="114"/>
      <c r="F35" s="114"/>
      <c r="G35" s="114"/>
      <c r="H35" s="114"/>
      <c r="I35" s="114"/>
      <c r="J35" s="115"/>
      <c r="K35" s="45"/>
      <c r="L35" s="45"/>
      <c r="M35" s="10"/>
      <c r="O35" s="78"/>
      <c r="P35" s="30"/>
      <c r="Q35" s="43"/>
      <c r="R35" s="43"/>
      <c r="S35" s="43"/>
      <c r="T35" s="43"/>
      <c r="U35" s="43"/>
      <c r="V35" s="43"/>
      <c r="W35" s="27"/>
      <c r="X35" s="52"/>
      <c r="Y35" s="45"/>
      <c r="Z35" s="45"/>
      <c r="AA35" s="111"/>
      <c r="AB35" s="27"/>
    </row>
    <row r="36" spans="2:28" ht="39" customHeight="1" x14ac:dyDescent="0.2">
      <c r="B36" s="157"/>
      <c r="C36" s="157"/>
      <c r="D36" s="38"/>
      <c r="E36" s="38"/>
      <c r="F36" s="38"/>
      <c r="G36" s="50"/>
      <c r="H36" s="50"/>
      <c r="I36" s="50"/>
      <c r="J36" s="50"/>
      <c r="K36" s="50"/>
      <c r="N36" s="50"/>
      <c r="O36" s="47"/>
      <c r="P36" s="28">
        <v>5</v>
      </c>
      <c r="Q36" s="156" t="s">
        <v>54</v>
      </c>
      <c r="R36" s="156"/>
      <c r="S36" s="156"/>
      <c r="T36" s="156"/>
      <c r="U36" s="156"/>
      <c r="V36" s="156"/>
      <c r="W36" s="156"/>
      <c r="X36" s="156"/>
      <c r="Y36" s="156"/>
      <c r="Z36" s="156"/>
      <c r="AA36" s="113">
        <f>+ROUND(Z37,0)</f>
        <v>0</v>
      </c>
    </row>
    <row r="37" spans="2:28" ht="39" customHeight="1" x14ac:dyDescent="0.2">
      <c r="B37" s="157"/>
      <c r="C37" s="157"/>
      <c r="D37" s="38"/>
      <c r="E37" s="38"/>
      <c r="F37" s="38"/>
      <c r="G37" s="50"/>
      <c r="H37" s="50"/>
      <c r="I37" s="50"/>
      <c r="J37" s="50"/>
      <c r="K37" s="50"/>
      <c r="N37" s="50"/>
      <c r="P37" s="18">
        <v>5.0999999999999996</v>
      </c>
      <c r="Q37" s="25" t="s">
        <v>55</v>
      </c>
      <c r="R37" s="158"/>
      <c r="S37" s="159"/>
      <c r="T37" s="159"/>
      <c r="U37" s="159"/>
      <c r="V37" s="160"/>
      <c r="W37" s="18" t="s">
        <v>9</v>
      </c>
      <c r="X37" s="46">
        <f>'FACTOR MULTIPLICADOR'!C45</f>
        <v>2.0024600000000001</v>
      </c>
      <c r="Y37" s="34">
        <f>+AA10+AA17+AA28+AA31</f>
        <v>0</v>
      </c>
      <c r="Z37" s="34">
        <f>(Y37*X37)</f>
        <v>0</v>
      </c>
      <c r="AA37" s="112"/>
      <c r="AB37" s="27"/>
    </row>
    <row r="38" spans="2:28" ht="39" customHeight="1" x14ac:dyDescent="0.2">
      <c r="C38" s="53"/>
      <c r="D38" s="53"/>
      <c r="E38" s="53"/>
      <c r="F38" s="53"/>
      <c r="G38" s="50"/>
      <c r="H38" s="50"/>
      <c r="I38" s="50"/>
      <c r="J38" s="50"/>
      <c r="K38" s="50"/>
      <c r="N38" s="50"/>
      <c r="P38" s="30"/>
      <c r="Q38" s="23"/>
      <c r="R38" s="23"/>
      <c r="S38" s="23"/>
      <c r="T38" s="23"/>
      <c r="U38" s="23"/>
      <c r="V38" s="23"/>
      <c r="W38" s="30"/>
      <c r="X38" s="80"/>
      <c r="Y38" s="45"/>
      <c r="Z38" s="45"/>
      <c r="AA38" s="112"/>
      <c r="AB38" s="27"/>
    </row>
    <row r="39" spans="2:28" ht="15" thickBot="1" x14ac:dyDescent="0.25">
      <c r="C39" s="53"/>
      <c r="D39" s="53"/>
      <c r="E39" s="53"/>
      <c r="F39" s="53"/>
      <c r="G39" s="53"/>
      <c r="H39" s="53"/>
      <c r="I39" s="52"/>
      <c r="J39" s="52"/>
      <c r="K39" s="45"/>
      <c r="L39" s="45"/>
      <c r="M39" s="39"/>
      <c r="P39" s="30"/>
      <c r="Q39" s="49"/>
      <c r="R39" s="78"/>
      <c r="T39" s="51"/>
      <c r="W39" s="27"/>
      <c r="X39" s="52"/>
      <c r="Y39" s="45"/>
      <c r="Z39" s="45"/>
      <c r="AA39" s="112"/>
      <c r="AB39" s="27"/>
    </row>
    <row r="40" spans="2:28" ht="41" customHeight="1" x14ac:dyDescent="0.2">
      <c r="C40" s="53"/>
      <c r="D40" s="53"/>
      <c r="E40" s="53"/>
      <c r="F40" s="53"/>
      <c r="G40" s="147" t="s">
        <v>119</v>
      </c>
      <c r="H40" s="148"/>
      <c r="I40" s="148"/>
      <c r="J40" s="148"/>
      <c r="K40" s="148"/>
      <c r="L40" s="149"/>
      <c r="M40" s="119">
        <f>+M32</f>
        <v>0</v>
      </c>
      <c r="N40" s="120"/>
      <c r="O40" s="121"/>
      <c r="P40" s="162"/>
      <c r="Q40" s="162"/>
      <c r="R40" s="122"/>
      <c r="S40" s="122"/>
      <c r="T40" s="122"/>
      <c r="U40" s="147" t="s">
        <v>120</v>
      </c>
      <c r="V40" s="148"/>
      <c r="W40" s="148"/>
      <c r="X40" s="148"/>
      <c r="Y40" s="148"/>
      <c r="Z40" s="149"/>
      <c r="AA40" s="123">
        <f>+AA36</f>
        <v>0</v>
      </c>
      <c r="AB40" s="120"/>
    </row>
    <row r="41" spans="2:28" ht="41" customHeight="1" x14ac:dyDescent="0.2">
      <c r="B41" s="38"/>
      <c r="C41" s="54"/>
      <c r="D41" s="54"/>
      <c r="E41" s="54"/>
      <c r="F41" s="54"/>
      <c r="G41" s="150" t="s">
        <v>115</v>
      </c>
      <c r="H41" s="151"/>
      <c r="I41" s="151"/>
      <c r="J41" s="151"/>
      <c r="K41" s="151"/>
      <c r="L41" s="152"/>
      <c r="M41" s="124">
        <f>ROUND(+M40*N41,0)</f>
        <v>0</v>
      </c>
      <c r="N41" s="125">
        <v>0.19</v>
      </c>
      <c r="O41" s="126"/>
      <c r="P41" s="162"/>
      <c r="Q41" s="162"/>
      <c r="R41" s="122"/>
      <c r="S41" s="122"/>
      <c r="T41" s="122"/>
      <c r="U41" s="150" t="s">
        <v>116</v>
      </c>
      <c r="V41" s="151"/>
      <c r="W41" s="151"/>
      <c r="X41" s="151"/>
      <c r="Y41" s="151"/>
      <c r="Z41" s="152"/>
      <c r="AA41" s="127">
        <f>ROUND(+AA40*AB41,0)</f>
        <v>0</v>
      </c>
      <c r="AB41" s="125">
        <v>0.19</v>
      </c>
    </row>
    <row r="42" spans="2:28" ht="41" customHeight="1" thickBot="1" x14ac:dyDescent="0.25">
      <c r="C42" s="56"/>
      <c r="D42" s="56"/>
      <c r="E42" s="56"/>
      <c r="F42" s="56"/>
      <c r="G42" s="153" t="s">
        <v>56</v>
      </c>
      <c r="H42" s="154"/>
      <c r="I42" s="154"/>
      <c r="J42" s="154"/>
      <c r="K42" s="154"/>
      <c r="L42" s="155"/>
      <c r="M42" s="128">
        <f>SUM(M40:M41)</f>
        <v>0</v>
      </c>
      <c r="N42" s="129"/>
      <c r="O42" s="126"/>
      <c r="P42" s="130"/>
      <c r="Q42" s="131"/>
      <c r="R42" s="131"/>
      <c r="S42" s="131"/>
      <c r="T42" s="131"/>
      <c r="U42" s="153" t="s">
        <v>117</v>
      </c>
      <c r="V42" s="154"/>
      <c r="W42" s="154"/>
      <c r="X42" s="154"/>
      <c r="Y42" s="154"/>
      <c r="Z42" s="155"/>
      <c r="AA42" s="132">
        <f>SUM(AA40:AA41)</f>
        <v>0</v>
      </c>
      <c r="AB42" s="129"/>
    </row>
    <row r="43" spans="2:28" x14ac:dyDescent="0.2">
      <c r="C43" s="56"/>
      <c r="D43" s="56"/>
      <c r="E43" s="56"/>
      <c r="F43" s="56"/>
      <c r="G43" s="56"/>
      <c r="H43" s="56"/>
      <c r="I43" s="52"/>
      <c r="J43" s="52"/>
      <c r="K43" s="45"/>
      <c r="L43" s="45"/>
      <c r="M43" s="112"/>
      <c r="N43" s="38"/>
      <c r="O43" s="10"/>
    </row>
    <row r="44" spans="2:28" x14ac:dyDescent="0.2">
      <c r="C44" s="56"/>
      <c r="D44" s="56"/>
      <c r="E44" s="56"/>
      <c r="F44" s="56"/>
      <c r="G44" s="56"/>
      <c r="H44" s="56"/>
      <c r="I44" s="52"/>
      <c r="J44" s="52"/>
      <c r="K44" s="45"/>
      <c r="L44" s="45"/>
      <c r="M44" s="112"/>
      <c r="N44" s="38"/>
      <c r="O44" s="10"/>
    </row>
    <row r="45" spans="2:28" x14ac:dyDescent="0.2">
      <c r="C45" s="56"/>
      <c r="D45" s="56"/>
      <c r="E45" s="56"/>
      <c r="F45" s="56"/>
      <c r="G45" s="56"/>
      <c r="H45" s="56"/>
      <c r="I45" s="52"/>
      <c r="J45" s="52"/>
      <c r="K45" s="45"/>
      <c r="L45" s="45"/>
      <c r="M45" s="112"/>
      <c r="N45" s="38"/>
      <c r="O45" s="10"/>
    </row>
    <row r="46" spans="2:28" customFormat="1" ht="16" thickBot="1" x14ac:dyDescent="0.25">
      <c r="B46" s="118"/>
      <c r="C46" s="118"/>
      <c r="D46" s="118"/>
      <c r="E46" s="118"/>
      <c r="F46" s="118"/>
      <c r="G46" s="118"/>
      <c r="H46" s="118"/>
      <c r="I46" s="118"/>
      <c r="J46" s="118"/>
      <c r="K46" s="118"/>
      <c r="L46" s="6"/>
      <c r="M46" s="118"/>
      <c r="N46" s="5"/>
      <c r="O46" s="5"/>
    </row>
    <row r="47" spans="2:28" customFormat="1" ht="35" customHeight="1" thickBot="1" x14ac:dyDescent="0.25">
      <c r="B47" s="171" t="s">
        <v>118</v>
      </c>
      <c r="C47" s="172"/>
      <c r="D47" s="172"/>
      <c r="E47" s="172"/>
      <c r="F47" s="172"/>
      <c r="G47" s="172"/>
      <c r="H47" s="172"/>
      <c r="I47" s="172"/>
      <c r="J47" s="172"/>
      <c r="K47" s="172"/>
      <c r="L47" s="173"/>
      <c r="M47" s="169">
        <f>M42+AA42</f>
        <v>0</v>
      </c>
      <c r="N47" s="170"/>
      <c r="O47" s="5"/>
    </row>
    <row r="48" spans="2:28" x14ac:dyDescent="0.2">
      <c r="C48" s="53"/>
      <c r="D48" s="53"/>
      <c r="E48" s="53"/>
      <c r="F48" s="53"/>
      <c r="G48" s="53"/>
      <c r="H48" s="53"/>
      <c r="I48" s="52"/>
      <c r="J48" s="52"/>
      <c r="K48" s="45"/>
      <c r="L48" s="45"/>
      <c r="M48" s="112"/>
      <c r="O48" s="10"/>
    </row>
    <row r="49" spans="1:28" x14ac:dyDescent="0.2">
      <c r="C49" s="53"/>
      <c r="D49" s="53"/>
      <c r="E49" s="53"/>
      <c r="F49" s="53"/>
      <c r="G49" s="53"/>
      <c r="H49" s="53"/>
      <c r="I49" s="52"/>
      <c r="J49" s="52"/>
      <c r="K49" s="45"/>
      <c r="L49" s="45"/>
      <c r="M49" s="112"/>
      <c r="O49" s="10"/>
    </row>
    <row r="50" spans="1:28" ht="20" x14ac:dyDescent="0.2">
      <c r="C50" s="53"/>
      <c r="D50" s="142" t="s">
        <v>127</v>
      </c>
      <c r="E50" s="53"/>
      <c r="F50" s="53"/>
      <c r="G50" s="53"/>
      <c r="H50" s="53"/>
      <c r="I50" s="52"/>
      <c r="J50" s="52"/>
      <c r="K50" s="45"/>
      <c r="L50" s="45"/>
      <c r="M50" s="112"/>
    </row>
    <row r="51" spans="1:28" s="140" customFormat="1" ht="65" customHeight="1" x14ac:dyDescent="0.2">
      <c r="B51" s="138"/>
      <c r="C51" s="139">
        <v>1</v>
      </c>
      <c r="D51" s="146" t="s">
        <v>121</v>
      </c>
      <c r="E51" s="146"/>
      <c r="F51" s="146"/>
      <c r="G51" s="146"/>
      <c r="H51" s="146"/>
      <c r="I51" s="146"/>
      <c r="J51" s="146"/>
      <c r="K51" s="146"/>
      <c r="L51" s="146"/>
      <c r="M51" s="146"/>
      <c r="N51" s="146"/>
      <c r="O51" s="146"/>
      <c r="P51" s="146"/>
      <c r="Q51" s="146"/>
      <c r="R51" s="146"/>
      <c r="S51" s="146"/>
      <c r="T51" s="146"/>
      <c r="U51" s="146"/>
      <c r="V51" s="146"/>
      <c r="W51" s="146"/>
      <c r="X51" s="146"/>
      <c r="Y51" s="146"/>
      <c r="Z51" s="146"/>
      <c r="AA51" s="146"/>
      <c r="AB51" s="146"/>
    </row>
    <row r="52" spans="1:28" s="140" customFormat="1" ht="65" customHeight="1" x14ac:dyDescent="0.2">
      <c r="B52" s="141"/>
      <c r="C52" s="139">
        <v>2</v>
      </c>
      <c r="D52" s="144" t="s">
        <v>122</v>
      </c>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row>
    <row r="53" spans="1:28" s="140" customFormat="1" ht="65" customHeight="1" x14ac:dyDescent="0.2">
      <c r="B53" s="138"/>
      <c r="C53" s="139">
        <v>3</v>
      </c>
      <c r="D53" s="144" t="s">
        <v>128</v>
      </c>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row>
    <row r="54" spans="1:28" s="140" customFormat="1" ht="65" customHeight="1" x14ac:dyDescent="0.2">
      <c r="B54" s="138"/>
      <c r="C54" s="139">
        <v>4</v>
      </c>
      <c r="D54" s="144" t="s">
        <v>123</v>
      </c>
      <c r="E54" s="144"/>
      <c r="F54" s="144"/>
      <c r="G54" s="144"/>
      <c r="H54" s="144"/>
      <c r="I54" s="144"/>
      <c r="J54" s="144"/>
      <c r="K54" s="144"/>
      <c r="L54" s="144"/>
      <c r="M54" s="144"/>
      <c r="N54" s="144"/>
      <c r="O54" s="144"/>
      <c r="P54" s="144"/>
      <c r="Q54" s="144"/>
      <c r="R54" s="144"/>
      <c r="S54" s="144"/>
      <c r="T54" s="144"/>
      <c r="U54" s="144"/>
      <c r="V54" s="144"/>
      <c r="W54" s="144"/>
      <c r="X54" s="144"/>
      <c r="Y54" s="144"/>
      <c r="Z54" s="144"/>
      <c r="AA54" s="144"/>
      <c r="AB54" s="144"/>
    </row>
    <row r="55" spans="1:28" s="140" customFormat="1" ht="65" customHeight="1" x14ac:dyDescent="0.2">
      <c r="B55" s="138"/>
      <c r="C55" s="139">
        <v>5</v>
      </c>
      <c r="D55" s="144" t="s">
        <v>124</v>
      </c>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row>
    <row r="56" spans="1:28" s="140" customFormat="1" ht="65" customHeight="1" x14ac:dyDescent="0.2">
      <c r="B56" s="138"/>
      <c r="C56" s="139">
        <v>6</v>
      </c>
      <c r="D56" s="144" t="s">
        <v>125</v>
      </c>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row>
    <row r="57" spans="1:28" s="140" customFormat="1" ht="65" customHeight="1" x14ac:dyDescent="0.2">
      <c r="B57" s="138"/>
      <c r="C57" s="143">
        <v>7</v>
      </c>
      <c r="D57" s="144" t="s">
        <v>126</v>
      </c>
      <c r="E57" s="144"/>
      <c r="F57" s="144"/>
      <c r="G57" s="144"/>
      <c r="H57" s="144"/>
      <c r="I57" s="144"/>
      <c r="J57" s="144"/>
      <c r="K57" s="144"/>
      <c r="L57" s="144"/>
      <c r="M57" s="144"/>
      <c r="N57" s="144"/>
      <c r="O57" s="144"/>
      <c r="P57" s="144"/>
      <c r="Q57" s="144"/>
      <c r="R57" s="144"/>
      <c r="S57" s="144"/>
      <c r="T57" s="144"/>
      <c r="U57" s="144"/>
      <c r="V57" s="144"/>
      <c r="W57" s="144"/>
      <c r="X57" s="144"/>
      <c r="Y57" s="144"/>
      <c r="Z57" s="144"/>
      <c r="AA57" s="144"/>
      <c r="AB57" s="144"/>
    </row>
    <row r="58" spans="1:28" x14ac:dyDescent="0.2">
      <c r="C58" s="53"/>
      <c r="D58" s="53"/>
      <c r="E58" s="53"/>
      <c r="F58" s="53"/>
      <c r="G58" s="53"/>
      <c r="H58" s="53"/>
      <c r="I58" s="52"/>
      <c r="J58" s="52"/>
      <c r="K58" s="45"/>
      <c r="L58" s="45"/>
    </row>
    <row r="59" spans="1:28" x14ac:dyDescent="0.2">
      <c r="C59" s="53"/>
      <c r="D59" s="53"/>
      <c r="E59" s="53"/>
      <c r="F59" s="53"/>
      <c r="G59" s="53"/>
      <c r="H59" s="53"/>
      <c r="I59" s="52"/>
      <c r="J59" s="52"/>
      <c r="K59" s="45"/>
      <c r="L59" s="45"/>
      <c r="O59" s="10"/>
    </row>
    <row r="62" spans="1:28" ht="232" customHeight="1" x14ac:dyDescent="0.2">
      <c r="A62" s="145" t="s">
        <v>129</v>
      </c>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c r="AA62" s="145"/>
      <c r="AB62" s="145"/>
    </row>
    <row r="63" spans="1:28" x14ac:dyDescent="0.2">
      <c r="C63" s="53"/>
      <c r="D63" s="53"/>
      <c r="E63" s="53"/>
      <c r="F63" s="53"/>
      <c r="G63" s="53"/>
      <c r="H63" s="53"/>
      <c r="I63" s="52"/>
      <c r="J63" s="52"/>
      <c r="K63" s="45"/>
      <c r="L63" s="45"/>
      <c r="M63" s="10"/>
    </row>
    <row r="64" spans="1:28" x14ac:dyDescent="0.2">
      <c r="C64" s="53"/>
      <c r="D64" s="53"/>
      <c r="E64" s="53"/>
      <c r="F64" s="53"/>
      <c r="G64" s="53"/>
      <c r="H64" s="53"/>
      <c r="I64" s="52"/>
      <c r="J64" s="52"/>
      <c r="K64" s="45"/>
      <c r="L64" s="45"/>
      <c r="M64" s="10"/>
    </row>
    <row r="65" spans="2:15" x14ac:dyDescent="0.2">
      <c r="C65" s="53"/>
      <c r="D65" s="53"/>
      <c r="E65" s="53"/>
      <c r="F65" s="53"/>
      <c r="G65" s="53"/>
      <c r="H65" s="53"/>
      <c r="I65" s="52"/>
      <c r="J65" s="52"/>
      <c r="K65" s="45"/>
      <c r="L65" s="45"/>
      <c r="M65" s="10"/>
    </row>
    <row r="66" spans="2:15" x14ac:dyDescent="0.2">
      <c r="C66" s="53"/>
      <c r="D66" s="53"/>
      <c r="E66" s="53"/>
      <c r="F66" s="53"/>
      <c r="G66" s="53"/>
      <c r="H66" s="53"/>
      <c r="I66" s="52"/>
      <c r="J66" s="52"/>
      <c r="K66" s="45"/>
      <c r="L66" s="45"/>
      <c r="M66" s="10"/>
    </row>
    <row r="67" spans="2:15" x14ac:dyDescent="0.2">
      <c r="C67" s="53"/>
      <c r="D67" s="53"/>
      <c r="E67" s="53"/>
      <c r="F67" s="53"/>
      <c r="G67" s="53"/>
      <c r="H67" s="53"/>
      <c r="I67" s="52"/>
      <c r="J67" s="52"/>
      <c r="K67" s="45"/>
      <c r="L67" s="45"/>
      <c r="M67" s="10"/>
      <c r="O67" s="10"/>
    </row>
    <row r="69" spans="2:15" x14ac:dyDescent="0.2">
      <c r="B69" s="38"/>
      <c r="C69" s="54"/>
      <c r="D69" s="54"/>
      <c r="E69" s="54"/>
      <c r="F69" s="54"/>
      <c r="G69" s="54"/>
      <c r="H69" s="54"/>
      <c r="I69" s="54"/>
      <c r="J69" s="54"/>
      <c r="K69" s="54"/>
      <c r="L69" s="54"/>
      <c r="M69" s="39"/>
      <c r="N69" s="38"/>
    </row>
    <row r="70" spans="2:15" x14ac:dyDescent="0.2">
      <c r="B70" s="57"/>
      <c r="C70" s="53"/>
      <c r="D70" s="53"/>
      <c r="E70" s="53"/>
      <c r="F70" s="53"/>
      <c r="G70" s="53"/>
      <c r="H70" s="53"/>
      <c r="I70" s="52"/>
      <c r="J70" s="52"/>
      <c r="K70" s="45"/>
      <c r="L70" s="45"/>
      <c r="M70" s="10"/>
      <c r="O70" s="10"/>
    </row>
    <row r="72" spans="2:15" x14ac:dyDescent="0.2">
      <c r="B72" s="38"/>
      <c r="C72" s="54"/>
      <c r="D72" s="54"/>
      <c r="E72" s="54"/>
      <c r="F72" s="54"/>
      <c r="G72" s="54"/>
      <c r="H72" s="54"/>
      <c r="I72" s="54"/>
      <c r="J72" s="54"/>
      <c r="K72" s="54"/>
      <c r="L72" s="54"/>
      <c r="M72" s="39"/>
      <c r="N72" s="38"/>
    </row>
    <row r="73" spans="2:15" x14ac:dyDescent="0.2">
      <c r="C73" s="53"/>
      <c r="D73" s="53"/>
      <c r="E73" s="53"/>
      <c r="F73" s="53"/>
      <c r="G73" s="53"/>
      <c r="H73" s="53"/>
      <c r="I73" s="52"/>
      <c r="J73" s="52"/>
      <c r="K73" s="45"/>
      <c r="L73" s="45"/>
      <c r="M73" s="10"/>
    </row>
    <row r="74" spans="2:15" x14ac:dyDescent="0.2">
      <c r="C74" s="53"/>
      <c r="D74" s="53"/>
      <c r="E74" s="53"/>
      <c r="F74" s="53"/>
      <c r="G74" s="53"/>
      <c r="H74" s="53"/>
      <c r="I74" s="52"/>
      <c r="J74" s="52"/>
      <c r="K74" s="45"/>
      <c r="L74" s="45"/>
      <c r="M74" s="10"/>
    </row>
    <row r="75" spans="2:15" x14ac:dyDescent="0.2">
      <c r="B75" s="83"/>
      <c r="C75" s="83"/>
      <c r="D75" s="83"/>
      <c r="E75" s="83"/>
      <c r="F75" s="83"/>
      <c r="G75" s="83"/>
      <c r="H75" s="83"/>
      <c r="I75" s="83"/>
      <c r="J75" s="10"/>
      <c r="K75" s="10"/>
      <c r="L75" s="10"/>
      <c r="M75" s="10"/>
    </row>
    <row r="76" spans="2:15" x14ac:dyDescent="0.2">
      <c r="B76" s="83"/>
      <c r="C76" s="83"/>
      <c r="D76" s="83"/>
      <c r="E76" s="83"/>
      <c r="F76" s="83"/>
      <c r="G76" s="83"/>
      <c r="H76" s="83"/>
      <c r="I76" s="83"/>
      <c r="J76" s="83"/>
      <c r="O76" s="54"/>
    </row>
    <row r="77" spans="2:15" x14ac:dyDescent="0.2">
      <c r="M77" s="84"/>
    </row>
    <row r="78" spans="2:15" x14ac:dyDescent="0.2">
      <c r="B78" s="54"/>
      <c r="C78" s="54"/>
      <c r="D78" s="54"/>
      <c r="E78" s="54"/>
      <c r="F78" s="54"/>
      <c r="G78" s="54"/>
      <c r="H78" s="54"/>
      <c r="I78" s="54"/>
      <c r="J78" s="54"/>
      <c r="K78" s="54"/>
      <c r="L78" s="54"/>
      <c r="M78" s="58"/>
      <c r="N78" s="38"/>
      <c r="O78" s="10"/>
    </row>
    <row r="79" spans="2:15" x14ac:dyDescent="0.2">
      <c r="C79" s="53"/>
      <c r="D79" s="53"/>
      <c r="E79" s="53"/>
      <c r="F79" s="53"/>
      <c r="G79" s="53"/>
      <c r="H79" s="53"/>
      <c r="I79" s="52"/>
      <c r="J79" s="38"/>
      <c r="K79" s="10"/>
      <c r="L79" s="10"/>
      <c r="M79" s="10"/>
    </row>
    <row r="80" spans="2:15" x14ac:dyDescent="0.2">
      <c r="B80" s="38"/>
      <c r="C80" s="54"/>
      <c r="D80" s="54"/>
      <c r="E80" s="54"/>
      <c r="F80" s="54"/>
      <c r="G80" s="54"/>
      <c r="H80" s="54"/>
      <c r="I80" s="54"/>
      <c r="J80" s="54"/>
      <c r="K80" s="54"/>
      <c r="L80" s="54"/>
      <c r="M80" s="39"/>
      <c r="N80" s="38"/>
    </row>
    <row r="81" spans="2:15" x14ac:dyDescent="0.2">
      <c r="C81" s="55"/>
      <c r="D81" s="55"/>
      <c r="E81" s="55"/>
      <c r="F81" s="55"/>
      <c r="G81" s="55"/>
      <c r="H81" s="55"/>
      <c r="I81" s="52"/>
      <c r="J81" s="52"/>
      <c r="K81" s="45"/>
      <c r="L81" s="45"/>
      <c r="M81" s="10"/>
    </row>
    <row r="82" spans="2:15" x14ac:dyDescent="0.2">
      <c r="C82" s="55"/>
      <c r="D82" s="55"/>
      <c r="E82" s="55"/>
      <c r="F82" s="55"/>
      <c r="G82" s="55"/>
      <c r="H82" s="55"/>
      <c r="I82" s="52"/>
      <c r="J82" s="52"/>
      <c r="K82" s="45"/>
      <c r="L82" s="45"/>
      <c r="M82" s="10"/>
      <c r="O82" s="10"/>
    </row>
    <row r="83" spans="2:15" x14ac:dyDescent="0.2">
      <c r="C83" s="53"/>
      <c r="D83" s="53"/>
      <c r="E83" s="53"/>
      <c r="F83" s="53"/>
      <c r="G83" s="53"/>
      <c r="H83" s="53"/>
      <c r="I83" s="52"/>
      <c r="J83" s="38"/>
      <c r="K83" s="10"/>
      <c r="L83" s="10"/>
      <c r="M83" s="10"/>
    </row>
    <row r="84" spans="2:15" x14ac:dyDescent="0.2">
      <c r="B84" s="38"/>
      <c r="C84" s="54"/>
      <c r="D84" s="54"/>
      <c r="E84" s="54"/>
      <c r="F84" s="54"/>
      <c r="G84" s="54"/>
      <c r="H84" s="54"/>
      <c r="I84" s="56"/>
      <c r="J84" s="52"/>
      <c r="K84" s="52"/>
      <c r="L84" s="52"/>
      <c r="M84" s="39"/>
      <c r="N84" s="38"/>
    </row>
    <row r="85" spans="2:15" x14ac:dyDescent="0.2">
      <c r="C85" s="50"/>
      <c r="D85" s="50"/>
      <c r="E85" s="50"/>
      <c r="F85" s="50"/>
      <c r="G85" s="50"/>
      <c r="H85" s="50"/>
      <c r="J85" s="52"/>
      <c r="K85" s="45"/>
      <c r="L85" s="45"/>
      <c r="M85" s="10"/>
    </row>
    <row r="86" spans="2:15" x14ac:dyDescent="0.2">
      <c r="C86" s="50"/>
      <c r="D86" s="50"/>
      <c r="E86" s="50"/>
      <c r="F86" s="50"/>
      <c r="G86" s="50"/>
      <c r="H86" s="50"/>
      <c r="J86" s="52"/>
      <c r="K86" s="45"/>
      <c r="L86" s="45"/>
      <c r="M86" s="10"/>
    </row>
    <row r="87" spans="2:15" x14ac:dyDescent="0.2">
      <c r="C87" s="50"/>
      <c r="D87" s="50"/>
      <c r="E87" s="50"/>
      <c r="F87" s="50"/>
      <c r="G87" s="50"/>
      <c r="H87" s="50"/>
      <c r="J87" s="52"/>
      <c r="K87" s="45"/>
      <c r="L87" s="45"/>
      <c r="M87" s="10"/>
    </row>
    <row r="88" spans="2:15" x14ac:dyDescent="0.2">
      <c r="C88" s="50"/>
      <c r="D88" s="50"/>
      <c r="E88" s="50"/>
      <c r="F88" s="50"/>
      <c r="G88" s="50"/>
      <c r="H88" s="50"/>
      <c r="J88" s="52"/>
      <c r="K88" s="45"/>
      <c r="L88" s="45"/>
      <c r="M88" s="10"/>
    </row>
    <row r="89" spans="2:15" x14ac:dyDescent="0.2">
      <c r="C89" s="50"/>
      <c r="D89" s="50"/>
      <c r="E89" s="50"/>
      <c r="F89" s="50"/>
      <c r="G89" s="50"/>
      <c r="H89" s="50"/>
      <c r="J89" s="52"/>
      <c r="K89" s="45"/>
      <c r="L89" s="45"/>
      <c r="M89" s="10"/>
    </row>
    <row r="90" spans="2:15" x14ac:dyDescent="0.2">
      <c r="C90" s="50"/>
      <c r="D90" s="50"/>
      <c r="E90" s="50"/>
      <c r="F90" s="50"/>
      <c r="G90" s="50"/>
      <c r="H90" s="50"/>
      <c r="J90" s="52"/>
      <c r="K90" s="45"/>
      <c r="L90" s="45"/>
      <c r="M90" s="10"/>
    </row>
    <row r="91" spans="2:15" x14ac:dyDescent="0.2">
      <c r="C91" s="50"/>
      <c r="D91" s="50"/>
      <c r="E91" s="50"/>
      <c r="F91" s="50"/>
      <c r="G91" s="50"/>
      <c r="H91" s="50"/>
      <c r="J91" s="52"/>
      <c r="K91" s="45"/>
      <c r="L91" s="45"/>
      <c r="M91" s="10"/>
    </row>
    <row r="92" spans="2:15" x14ac:dyDescent="0.2">
      <c r="C92" s="43"/>
      <c r="D92" s="43"/>
      <c r="E92" s="43"/>
      <c r="F92" s="43"/>
      <c r="G92" s="43"/>
      <c r="H92" s="43"/>
      <c r="J92" s="52"/>
      <c r="K92" s="45"/>
      <c r="L92" s="45"/>
      <c r="M92" s="10"/>
    </row>
    <row r="93" spans="2:15" x14ac:dyDescent="0.2">
      <c r="C93" s="43"/>
      <c r="D93" s="43"/>
      <c r="E93" s="43"/>
      <c r="F93" s="43"/>
      <c r="G93" s="43"/>
      <c r="H93" s="43"/>
      <c r="J93" s="52"/>
      <c r="K93" s="45"/>
      <c r="L93" s="45"/>
      <c r="M93" s="10"/>
      <c r="O93" s="10"/>
    </row>
    <row r="94" spans="2:15" x14ac:dyDescent="0.2">
      <c r="C94" s="53"/>
      <c r="D94" s="53"/>
      <c r="E94" s="53"/>
      <c r="F94" s="53"/>
      <c r="G94" s="53"/>
      <c r="H94" s="53"/>
      <c r="I94" s="52"/>
      <c r="J94" s="38"/>
      <c r="K94" s="10"/>
      <c r="L94" s="10"/>
      <c r="M94" s="10"/>
    </row>
    <row r="95" spans="2:15" x14ac:dyDescent="0.2">
      <c r="B95" s="38"/>
      <c r="C95" s="54"/>
      <c r="D95" s="54"/>
      <c r="E95" s="54"/>
      <c r="F95" s="54"/>
      <c r="G95" s="54"/>
      <c r="H95" s="54"/>
      <c r="I95" s="54"/>
      <c r="J95" s="54"/>
      <c r="K95" s="54"/>
      <c r="L95" s="54"/>
      <c r="M95" s="39"/>
      <c r="N95" s="38"/>
    </row>
    <row r="96" spans="2:15" x14ac:dyDescent="0.2">
      <c r="C96" s="55"/>
      <c r="D96" s="55"/>
      <c r="E96" s="55"/>
      <c r="F96" s="55"/>
      <c r="G96" s="55"/>
      <c r="H96" s="55"/>
      <c r="I96" s="52"/>
      <c r="J96" s="48"/>
      <c r="K96" s="45"/>
      <c r="L96" s="45"/>
      <c r="M96" s="10"/>
    </row>
    <row r="97" spans="1:15" x14ac:dyDescent="0.2">
      <c r="B97" s="83"/>
      <c r="C97" s="83"/>
      <c r="D97" s="83"/>
      <c r="E97" s="83"/>
      <c r="F97" s="83"/>
      <c r="G97" s="83"/>
      <c r="H97" s="83"/>
      <c r="I97" s="83"/>
      <c r="J97" s="10"/>
      <c r="K97" s="10"/>
      <c r="L97" s="10"/>
      <c r="M97" s="10"/>
    </row>
    <row r="98" spans="1:15" x14ac:dyDescent="0.2">
      <c r="B98" s="83"/>
      <c r="C98" s="83"/>
      <c r="D98" s="83"/>
      <c r="E98" s="83"/>
      <c r="F98" s="83"/>
      <c r="G98" s="83"/>
      <c r="H98" s="83"/>
      <c r="I98" s="83"/>
      <c r="J98" s="83"/>
      <c r="O98" s="54"/>
    </row>
    <row r="99" spans="1:15" x14ac:dyDescent="0.2">
      <c r="M99" s="84"/>
    </row>
    <row r="100" spans="1:15" x14ac:dyDescent="0.2">
      <c r="B100" s="54"/>
      <c r="C100" s="54"/>
      <c r="D100" s="54"/>
      <c r="E100" s="54"/>
      <c r="F100" s="54"/>
      <c r="G100" s="54"/>
      <c r="H100" s="54"/>
      <c r="I100" s="54"/>
      <c r="J100" s="54"/>
      <c r="K100" s="54"/>
      <c r="L100" s="54"/>
      <c r="M100" s="58"/>
      <c r="N100" s="38"/>
      <c r="O100" s="10"/>
    </row>
    <row r="101" spans="1:15" x14ac:dyDescent="0.2">
      <c r="C101" s="53"/>
      <c r="D101" s="53"/>
      <c r="E101" s="53"/>
      <c r="F101" s="53"/>
      <c r="G101" s="53"/>
      <c r="H101" s="53"/>
      <c r="I101" s="52"/>
      <c r="J101" s="38"/>
      <c r="K101" s="10"/>
      <c r="L101" s="10"/>
      <c r="M101" s="10"/>
    </row>
    <row r="102" spans="1:15" x14ac:dyDescent="0.2">
      <c r="B102" s="38"/>
      <c r="C102" s="54"/>
      <c r="D102" s="54"/>
      <c r="E102" s="54"/>
      <c r="F102" s="54"/>
      <c r="G102" s="54"/>
      <c r="H102" s="54"/>
      <c r="I102" s="54"/>
      <c r="J102" s="54"/>
      <c r="K102" s="54"/>
      <c r="L102" s="54"/>
      <c r="M102" s="39"/>
      <c r="N102" s="38"/>
    </row>
    <row r="103" spans="1:15" x14ac:dyDescent="0.2">
      <c r="C103" s="55"/>
      <c r="D103" s="55"/>
      <c r="E103" s="55"/>
      <c r="F103" s="55"/>
      <c r="G103" s="55"/>
      <c r="H103" s="55"/>
      <c r="I103" s="52"/>
      <c r="J103" s="48"/>
      <c r="K103" s="45"/>
      <c r="L103" s="45"/>
      <c r="M103" s="10"/>
      <c r="O103" s="10"/>
    </row>
    <row r="104" spans="1:15" x14ac:dyDescent="0.2">
      <c r="C104" s="53"/>
      <c r="D104" s="53"/>
      <c r="E104" s="53"/>
      <c r="F104" s="53"/>
      <c r="G104" s="53"/>
      <c r="H104" s="53"/>
      <c r="I104" s="52"/>
      <c r="J104" s="38"/>
      <c r="K104" s="10"/>
      <c r="L104" s="10"/>
      <c r="M104" s="10"/>
    </row>
    <row r="105" spans="1:15" x14ac:dyDescent="0.2">
      <c r="B105" s="38"/>
      <c r="C105" s="54"/>
      <c r="D105" s="54"/>
      <c r="E105" s="54"/>
      <c r="F105" s="54"/>
      <c r="G105" s="54"/>
      <c r="H105" s="54"/>
      <c r="I105" s="54"/>
      <c r="J105" s="54"/>
      <c r="K105" s="54"/>
      <c r="L105" s="54"/>
      <c r="M105" s="39"/>
      <c r="N105" s="38"/>
    </row>
    <row r="106" spans="1:15" x14ac:dyDescent="0.2">
      <c r="C106" s="55"/>
      <c r="D106" s="55"/>
      <c r="E106" s="55"/>
      <c r="F106" s="55"/>
      <c r="G106" s="55"/>
      <c r="H106" s="55"/>
      <c r="I106" s="59"/>
      <c r="J106" s="60"/>
      <c r="K106" s="61"/>
      <c r="L106" s="61"/>
      <c r="M106" s="10"/>
    </row>
    <row r="107" spans="1:15" s="27" customFormat="1" x14ac:dyDescent="0.2">
      <c r="A107" s="50"/>
      <c r="B107" s="52"/>
      <c r="C107" s="55"/>
      <c r="D107" s="55"/>
      <c r="E107" s="55"/>
      <c r="F107" s="55"/>
      <c r="G107" s="55"/>
      <c r="H107" s="55"/>
      <c r="I107" s="52"/>
      <c r="J107" s="48"/>
      <c r="K107" s="45"/>
      <c r="L107" s="45"/>
      <c r="M107" s="10"/>
      <c r="O107" s="50"/>
    </row>
    <row r="144" spans="3:15" x14ac:dyDescent="0.2">
      <c r="C144" s="50"/>
      <c r="D144" s="50"/>
      <c r="E144" s="50"/>
      <c r="F144" s="50"/>
      <c r="G144" s="50"/>
      <c r="H144" s="50"/>
      <c r="J144" s="52"/>
      <c r="K144" s="45"/>
      <c r="L144" s="45"/>
      <c r="M144" s="10"/>
      <c r="O144" s="62"/>
    </row>
    <row r="145" spans="2:15" x14ac:dyDescent="0.2">
      <c r="C145" s="53"/>
      <c r="D145" s="53"/>
      <c r="E145" s="53"/>
      <c r="F145" s="53"/>
      <c r="G145" s="53"/>
      <c r="H145" s="53"/>
      <c r="I145" s="52"/>
      <c r="J145" s="38"/>
      <c r="K145" s="10"/>
      <c r="L145" s="10"/>
      <c r="M145" s="10"/>
      <c r="O145" s="62"/>
    </row>
    <row r="146" spans="2:15" x14ac:dyDescent="0.2">
      <c r="B146" s="63"/>
      <c r="C146" s="63"/>
      <c r="D146" s="63"/>
      <c r="E146" s="63"/>
      <c r="F146" s="63"/>
      <c r="G146" s="63"/>
      <c r="H146" s="63"/>
      <c r="I146" s="63"/>
      <c r="J146" s="63"/>
      <c r="K146" s="63"/>
      <c r="L146" s="63"/>
      <c r="M146" s="85"/>
      <c r="N146" s="62"/>
      <c r="O146" s="62"/>
    </row>
    <row r="147" spans="2:15" x14ac:dyDescent="0.2">
      <c r="B147" s="63"/>
      <c r="C147" s="63"/>
      <c r="D147" s="63"/>
      <c r="E147" s="63"/>
      <c r="F147" s="63"/>
      <c r="G147" s="63"/>
      <c r="H147" s="63"/>
      <c r="I147" s="63"/>
      <c r="J147" s="63"/>
      <c r="K147" s="63"/>
      <c r="L147" s="63"/>
      <c r="M147" s="86"/>
      <c r="N147" s="62"/>
      <c r="O147" s="62"/>
    </row>
    <row r="148" spans="2:15" x14ac:dyDescent="0.2">
      <c r="B148" s="63"/>
      <c r="C148" s="64"/>
      <c r="D148" s="64"/>
      <c r="E148" s="64"/>
      <c r="F148" s="64"/>
      <c r="G148" s="64"/>
      <c r="H148" s="64"/>
      <c r="I148" s="63"/>
      <c r="J148" s="87"/>
      <c r="K148" s="65"/>
      <c r="L148" s="66"/>
      <c r="M148" s="67"/>
      <c r="N148" s="62"/>
      <c r="O148" s="62"/>
    </row>
    <row r="149" spans="2:15" x14ac:dyDescent="0.2">
      <c r="B149" s="63"/>
      <c r="C149" s="64"/>
      <c r="D149" s="64"/>
      <c r="E149" s="64"/>
      <c r="F149" s="64"/>
      <c r="G149" s="64"/>
      <c r="H149" s="64"/>
      <c r="I149" s="63"/>
      <c r="J149" s="87"/>
      <c r="K149" s="65"/>
      <c r="L149" s="66"/>
      <c r="M149" s="67"/>
      <c r="N149" s="62"/>
      <c r="O149" s="62"/>
    </row>
    <row r="150" spans="2:15" x14ac:dyDescent="0.2">
      <c r="B150" s="63"/>
      <c r="C150" s="64"/>
      <c r="D150" s="64"/>
      <c r="E150" s="64"/>
      <c r="F150" s="64"/>
      <c r="G150" s="64"/>
      <c r="H150" s="64"/>
      <c r="I150" s="63"/>
      <c r="J150" s="87"/>
      <c r="K150" s="65"/>
      <c r="L150" s="66"/>
      <c r="M150" s="67"/>
      <c r="N150" s="62"/>
      <c r="O150" s="62"/>
    </row>
    <row r="151" spans="2:15" x14ac:dyDescent="0.2">
      <c r="B151" s="63"/>
      <c r="C151" s="64"/>
      <c r="D151" s="64"/>
      <c r="E151" s="64"/>
      <c r="F151" s="64"/>
      <c r="G151" s="64"/>
      <c r="H151" s="64"/>
      <c r="I151" s="63"/>
      <c r="J151" s="88"/>
      <c r="K151" s="68"/>
      <c r="L151" s="68"/>
      <c r="M151" s="86"/>
      <c r="N151" s="62"/>
      <c r="O151" s="62"/>
    </row>
    <row r="152" spans="2:15" x14ac:dyDescent="0.2">
      <c r="B152" s="63"/>
      <c r="C152" s="64"/>
      <c r="D152" s="64"/>
      <c r="E152" s="64"/>
      <c r="F152" s="64"/>
      <c r="G152" s="64"/>
      <c r="H152" s="64"/>
      <c r="I152" s="63"/>
      <c r="J152" s="88"/>
      <c r="K152" s="65"/>
      <c r="L152" s="68"/>
      <c r="M152" s="86"/>
      <c r="N152" s="62"/>
    </row>
    <row r="153" spans="2:15" x14ac:dyDescent="0.2">
      <c r="B153" s="63"/>
      <c r="C153" s="63"/>
      <c r="D153" s="63"/>
      <c r="E153" s="63"/>
      <c r="F153" s="63"/>
      <c r="G153" s="63"/>
      <c r="H153" s="63"/>
      <c r="I153" s="63"/>
      <c r="J153" s="88"/>
      <c r="K153" s="68"/>
      <c r="L153" s="68"/>
      <c r="M153" s="86"/>
      <c r="N153" s="62"/>
    </row>
    <row r="154" spans="2:15" x14ac:dyDescent="0.2">
      <c r="C154" s="53"/>
      <c r="D154" s="53"/>
      <c r="E154" s="53"/>
      <c r="F154" s="53"/>
      <c r="G154" s="53"/>
      <c r="H154" s="53"/>
      <c r="I154" s="52"/>
      <c r="J154" s="38"/>
      <c r="K154" s="10"/>
      <c r="L154" s="10"/>
      <c r="M154" s="10"/>
      <c r="O154" s="10"/>
    </row>
    <row r="155" spans="2:15" x14ac:dyDescent="0.2">
      <c r="C155" s="53"/>
      <c r="D155" s="53"/>
      <c r="E155" s="53"/>
      <c r="F155" s="53"/>
      <c r="G155" s="53"/>
      <c r="H155" s="53"/>
      <c r="I155" s="52"/>
      <c r="J155" s="38"/>
      <c r="K155" s="10"/>
      <c r="L155" s="10"/>
      <c r="M155" s="10"/>
    </row>
    <row r="156" spans="2:15" x14ac:dyDescent="0.2">
      <c r="B156" s="38"/>
      <c r="C156" s="54"/>
      <c r="D156" s="54"/>
      <c r="E156" s="54"/>
      <c r="F156" s="54"/>
      <c r="G156" s="54"/>
      <c r="H156" s="54"/>
      <c r="I156" s="54"/>
      <c r="J156" s="54"/>
      <c r="K156" s="54"/>
      <c r="L156" s="54"/>
      <c r="M156" s="39"/>
      <c r="N156" s="38"/>
    </row>
    <row r="157" spans="2:15" x14ac:dyDescent="0.2">
      <c r="C157" s="50"/>
      <c r="D157" s="50"/>
      <c r="E157" s="50"/>
      <c r="F157" s="50"/>
      <c r="G157" s="50"/>
      <c r="H157" s="50"/>
      <c r="J157" s="52"/>
      <c r="K157" s="45"/>
      <c r="L157" s="45"/>
      <c r="M157" s="10"/>
    </row>
    <row r="158" spans="2:15" x14ac:dyDescent="0.2">
      <c r="C158" s="50"/>
      <c r="D158" s="50"/>
      <c r="E158" s="50"/>
      <c r="F158" s="50"/>
      <c r="G158" s="50"/>
      <c r="H158" s="50"/>
      <c r="J158" s="52"/>
      <c r="K158" s="45"/>
      <c r="L158" s="45"/>
      <c r="M158" s="10"/>
    </row>
    <row r="159" spans="2:15" x14ac:dyDescent="0.2">
      <c r="C159" s="43"/>
      <c r="D159" s="43"/>
      <c r="E159" s="43"/>
      <c r="F159" s="43"/>
      <c r="G159" s="43"/>
      <c r="H159" s="43"/>
      <c r="J159" s="52"/>
      <c r="K159" s="45"/>
      <c r="L159" s="45"/>
      <c r="M159" s="10"/>
    </row>
    <row r="160" spans="2:15" x14ac:dyDescent="0.2">
      <c r="C160" s="43"/>
      <c r="D160" s="43"/>
      <c r="E160" s="43"/>
      <c r="F160" s="43"/>
      <c r="G160" s="43"/>
      <c r="H160" s="43"/>
      <c r="J160" s="52"/>
      <c r="K160" s="45"/>
      <c r="L160" s="45"/>
      <c r="M160" s="10"/>
    </row>
    <row r="161" spans="2:15" x14ac:dyDescent="0.2">
      <c r="C161" s="43"/>
      <c r="D161" s="43"/>
      <c r="E161" s="43"/>
      <c r="F161" s="43"/>
      <c r="G161" s="43"/>
      <c r="H161" s="43"/>
      <c r="J161" s="52"/>
      <c r="K161" s="45"/>
      <c r="L161" s="45"/>
      <c r="M161" s="10"/>
    </row>
    <row r="162" spans="2:15" x14ac:dyDescent="0.2">
      <c r="C162" s="43"/>
      <c r="D162" s="43"/>
      <c r="E162" s="43"/>
      <c r="F162" s="43"/>
      <c r="G162" s="43"/>
      <c r="H162" s="43"/>
      <c r="J162" s="52"/>
      <c r="K162" s="45"/>
      <c r="L162" s="45"/>
      <c r="M162" s="10"/>
    </row>
    <row r="163" spans="2:15" x14ac:dyDescent="0.2">
      <c r="C163" s="50"/>
      <c r="D163" s="50"/>
      <c r="E163" s="50"/>
      <c r="F163" s="50"/>
      <c r="G163" s="50"/>
      <c r="H163" s="50"/>
      <c r="J163" s="44"/>
      <c r="K163" s="45"/>
      <c r="L163" s="45"/>
      <c r="M163" s="10"/>
    </row>
    <row r="164" spans="2:15" x14ac:dyDescent="0.2">
      <c r="C164" s="53"/>
      <c r="D164" s="53"/>
      <c r="E164" s="53"/>
      <c r="F164" s="53"/>
      <c r="G164" s="53"/>
      <c r="H164" s="53"/>
      <c r="I164" s="52"/>
      <c r="J164" s="38"/>
      <c r="K164" s="10"/>
      <c r="L164" s="10"/>
      <c r="M164" s="10"/>
      <c r="O164" s="10"/>
    </row>
    <row r="165" spans="2:15" x14ac:dyDescent="0.2">
      <c r="C165" s="53"/>
      <c r="D165" s="53"/>
      <c r="E165" s="53"/>
      <c r="F165" s="53"/>
      <c r="G165" s="53"/>
      <c r="H165" s="53"/>
      <c r="I165" s="52"/>
      <c r="J165" s="38"/>
      <c r="K165" s="10"/>
      <c r="L165" s="10"/>
      <c r="M165" s="10"/>
    </row>
    <row r="166" spans="2:15" x14ac:dyDescent="0.2">
      <c r="B166" s="38"/>
      <c r="C166" s="54"/>
      <c r="D166" s="54"/>
      <c r="E166" s="54"/>
      <c r="F166" s="54"/>
      <c r="G166" s="54"/>
      <c r="H166" s="54"/>
      <c r="I166" s="56"/>
      <c r="J166" s="52"/>
      <c r="K166" s="52"/>
      <c r="L166" s="52"/>
      <c r="M166" s="39"/>
      <c r="N166" s="38"/>
    </row>
    <row r="167" spans="2:15" x14ac:dyDescent="0.2">
      <c r="C167" s="50"/>
      <c r="D167" s="50"/>
      <c r="E167" s="50"/>
      <c r="F167" s="50"/>
      <c r="G167" s="50"/>
      <c r="H167" s="50"/>
      <c r="J167" s="52"/>
      <c r="K167" s="45"/>
      <c r="L167" s="45"/>
      <c r="M167" s="10"/>
    </row>
    <row r="168" spans="2:15" x14ac:dyDescent="0.2">
      <c r="C168" s="50"/>
      <c r="D168" s="50"/>
      <c r="E168" s="50"/>
      <c r="F168" s="50"/>
      <c r="G168" s="50"/>
      <c r="H168" s="50"/>
      <c r="J168" s="52"/>
      <c r="K168" s="45"/>
      <c r="L168" s="45"/>
      <c r="M168" s="10"/>
    </row>
    <row r="169" spans="2:15" x14ac:dyDescent="0.2">
      <c r="C169" s="50"/>
      <c r="D169" s="50"/>
      <c r="E169" s="50"/>
      <c r="F169" s="50"/>
      <c r="G169" s="50"/>
      <c r="H169" s="50"/>
      <c r="J169" s="52"/>
      <c r="K169" s="45"/>
      <c r="L169" s="45"/>
      <c r="M169" s="10"/>
      <c r="O169" s="10"/>
    </row>
    <row r="170" spans="2:15" x14ac:dyDescent="0.2">
      <c r="C170" s="53"/>
      <c r="D170" s="53"/>
      <c r="E170" s="53"/>
      <c r="F170" s="53"/>
      <c r="G170" s="53"/>
      <c r="H170" s="53"/>
      <c r="I170" s="52"/>
      <c r="J170" s="38"/>
      <c r="K170" s="10"/>
      <c r="L170" s="10"/>
      <c r="M170" s="10"/>
    </row>
    <row r="171" spans="2:15" x14ac:dyDescent="0.2">
      <c r="B171" s="38"/>
      <c r="C171" s="54"/>
      <c r="D171" s="54"/>
      <c r="E171" s="54"/>
      <c r="F171" s="54"/>
      <c r="G171" s="54"/>
      <c r="H171" s="54"/>
      <c r="I171" s="56"/>
      <c r="J171" s="52"/>
      <c r="K171" s="52"/>
      <c r="L171" s="52"/>
      <c r="M171" s="39"/>
      <c r="N171" s="38"/>
    </row>
    <row r="172" spans="2:15" x14ac:dyDescent="0.2">
      <c r="C172" s="50"/>
      <c r="D172" s="50"/>
      <c r="E172" s="50"/>
      <c r="F172" s="50"/>
      <c r="G172" s="50"/>
      <c r="H172" s="50"/>
      <c r="J172" s="52"/>
      <c r="K172" s="45"/>
      <c r="L172" s="45"/>
      <c r="M172" s="10"/>
    </row>
    <row r="173" spans="2:15" x14ac:dyDescent="0.2">
      <c r="C173" s="50"/>
      <c r="D173" s="50"/>
      <c r="E173" s="50"/>
      <c r="F173" s="50"/>
      <c r="G173" s="50"/>
      <c r="H173" s="50"/>
      <c r="J173" s="52"/>
      <c r="K173" s="45"/>
      <c r="L173" s="45"/>
      <c r="M173" s="10"/>
    </row>
    <row r="174" spans="2:15" x14ac:dyDescent="0.2">
      <c r="C174" s="50"/>
      <c r="D174" s="50"/>
      <c r="E174" s="50"/>
      <c r="F174" s="50"/>
      <c r="G174" s="50"/>
      <c r="H174" s="50"/>
      <c r="J174" s="52"/>
      <c r="K174" s="45"/>
      <c r="L174" s="45"/>
      <c r="M174" s="10"/>
    </row>
    <row r="175" spans="2:15" x14ac:dyDescent="0.2">
      <c r="C175" s="43"/>
      <c r="D175" s="43"/>
      <c r="E175" s="43"/>
      <c r="F175" s="43"/>
      <c r="G175" s="43"/>
      <c r="H175" s="43"/>
      <c r="J175" s="52"/>
      <c r="K175" s="45"/>
      <c r="L175" s="45"/>
    </row>
    <row r="179" spans="13:13" x14ac:dyDescent="0.2">
      <c r="M179" s="84"/>
    </row>
  </sheetData>
  <mergeCells count="53">
    <mergeCell ref="M47:N47"/>
    <mergeCell ref="B47:L47"/>
    <mergeCell ref="P41:Q41"/>
    <mergeCell ref="U41:Z41"/>
    <mergeCell ref="U42:Z42"/>
    <mergeCell ref="B1:Z1"/>
    <mergeCell ref="B2:Z3"/>
    <mergeCell ref="B5:Z5"/>
    <mergeCell ref="AA7:AA8"/>
    <mergeCell ref="Q36:Z36"/>
    <mergeCell ref="AA1:AA2"/>
    <mergeCell ref="B36:C36"/>
    <mergeCell ref="B6:G6"/>
    <mergeCell ref="H6:L6"/>
    <mergeCell ref="G10:H10"/>
    <mergeCell ref="R37:V37"/>
    <mergeCell ref="P40:Q40"/>
    <mergeCell ref="U40:Z40"/>
    <mergeCell ref="P6:U6"/>
    <mergeCell ref="V6:Z6"/>
    <mergeCell ref="P7:P8"/>
    <mergeCell ref="Q7:Q8"/>
    <mergeCell ref="R7:R8"/>
    <mergeCell ref="S7:T7"/>
    <mergeCell ref="U7:V7"/>
    <mergeCell ref="W7:W8"/>
    <mergeCell ref="X7:X8"/>
    <mergeCell ref="Y7:Y8"/>
    <mergeCell ref="Z7:Z8"/>
    <mergeCell ref="G40:L40"/>
    <mergeCell ref="G41:L41"/>
    <mergeCell ref="G42:L42"/>
    <mergeCell ref="M7:M8"/>
    <mergeCell ref="C32:L32"/>
    <mergeCell ref="B37:C37"/>
    <mergeCell ref="D33:H33"/>
    <mergeCell ref="B7:B8"/>
    <mergeCell ref="C7:C8"/>
    <mergeCell ref="D7:D8"/>
    <mergeCell ref="E7:F7"/>
    <mergeCell ref="G7:H7"/>
    <mergeCell ref="I7:I8"/>
    <mergeCell ref="J7:J8"/>
    <mergeCell ref="K7:K8"/>
    <mergeCell ref="L7:L8"/>
    <mergeCell ref="D56:AB56"/>
    <mergeCell ref="D57:AB57"/>
    <mergeCell ref="A62:AB62"/>
    <mergeCell ref="D51:AB51"/>
    <mergeCell ref="D52:AB52"/>
    <mergeCell ref="D54:AB54"/>
    <mergeCell ref="D53:AB53"/>
    <mergeCell ref="D55:AB55"/>
  </mergeCells>
  <phoneticPr fontId="11" type="noConversion"/>
  <printOptions horizontalCentered="1" verticalCentered="1"/>
  <pageMargins left="0.25" right="0.25" top="0.37878787878787878" bottom="0.75" header="0.3" footer="0.3"/>
  <pageSetup scale="2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EC038-F859-4D5F-A93E-06F5C83DC984}">
  <sheetPr>
    <tabColor rgb="FFFF0000"/>
  </sheetPr>
  <dimension ref="A1:D47"/>
  <sheetViews>
    <sheetView workbookViewId="0">
      <selection activeCell="C45" sqref="C45"/>
    </sheetView>
  </sheetViews>
  <sheetFormatPr baseColWidth="10" defaultColWidth="11.5" defaultRowHeight="15" x14ac:dyDescent="0.2"/>
  <cols>
    <col min="1" max="1" width="52" style="4" customWidth="1"/>
    <col min="2" max="2" width="8" style="4" bestFit="1" customWidth="1"/>
    <col min="3" max="3" width="13.5" style="4" customWidth="1"/>
    <col min="4" max="4" width="14.6640625" style="4" bestFit="1" customWidth="1"/>
    <col min="5" max="16384" width="11.5" style="4"/>
  </cols>
  <sheetData>
    <row r="1" spans="1:3" s="98" customFormat="1" ht="18" x14ac:dyDescent="0.2">
      <c r="A1" s="174" t="s">
        <v>68</v>
      </c>
      <c r="B1" s="174"/>
      <c r="C1" s="174"/>
    </row>
    <row r="2" spans="1:3" s="98" customFormat="1" x14ac:dyDescent="0.2">
      <c r="A2" s="90" t="s">
        <v>69</v>
      </c>
      <c r="B2" s="99"/>
      <c r="C2" s="100">
        <v>1</v>
      </c>
    </row>
    <row r="3" spans="1:3" s="98" customFormat="1" x14ac:dyDescent="0.2">
      <c r="A3" s="90" t="s">
        <v>70</v>
      </c>
      <c r="B3" s="99"/>
      <c r="C3" s="101">
        <f>SUM(B4:B15)</f>
        <v>0.59630000000000016</v>
      </c>
    </row>
    <row r="4" spans="1:3" x14ac:dyDescent="0.2">
      <c r="A4" s="16" t="s">
        <v>71</v>
      </c>
      <c r="B4" s="91">
        <v>8.3299999999999999E-2</v>
      </c>
      <c r="C4" s="92"/>
    </row>
    <row r="5" spans="1:3" x14ac:dyDescent="0.2">
      <c r="A5" s="16" t="s">
        <v>72</v>
      </c>
      <c r="B5" s="91">
        <v>0.01</v>
      </c>
      <c r="C5" s="92"/>
    </row>
    <row r="6" spans="1:3" x14ac:dyDescent="0.2">
      <c r="A6" s="16" t="s">
        <v>73</v>
      </c>
      <c r="B6" s="91">
        <v>8.3299999999999999E-2</v>
      </c>
      <c r="C6" s="92"/>
    </row>
    <row r="7" spans="1:3" x14ac:dyDescent="0.2">
      <c r="A7" s="16" t="s">
        <v>74</v>
      </c>
      <c r="B7" s="91">
        <v>4.1700000000000001E-2</v>
      </c>
      <c r="C7" s="92"/>
    </row>
    <row r="8" spans="1:3" x14ac:dyDescent="0.2">
      <c r="A8" s="16" t="s">
        <v>75</v>
      </c>
      <c r="B8" s="91">
        <v>8.5000000000000006E-2</v>
      </c>
      <c r="C8" s="92"/>
    </row>
    <row r="9" spans="1:3" x14ac:dyDescent="0.2">
      <c r="A9" s="16" t="s">
        <v>76</v>
      </c>
      <c r="B9" s="91">
        <v>0.12</v>
      </c>
      <c r="C9" s="92"/>
    </row>
    <row r="10" spans="1:3" x14ac:dyDescent="0.2">
      <c r="A10" s="16" t="s">
        <v>77</v>
      </c>
      <c r="B10" s="91">
        <v>6.9599999999999995E-2</v>
      </c>
      <c r="C10" s="92"/>
    </row>
    <row r="11" spans="1:3" x14ac:dyDescent="0.2">
      <c r="A11" s="16" t="s">
        <v>78</v>
      </c>
      <c r="B11" s="91">
        <v>0.04</v>
      </c>
      <c r="C11" s="92"/>
    </row>
    <row r="12" spans="1:3" x14ac:dyDescent="0.2">
      <c r="A12" s="16" t="s">
        <v>79</v>
      </c>
      <c r="B12" s="91">
        <v>0.03</v>
      </c>
      <c r="C12" s="92"/>
    </row>
    <row r="13" spans="1:3" x14ac:dyDescent="0.2">
      <c r="A13" s="16" t="s">
        <v>80</v>
      </c>
      <c r="B13" s="91">
        <v>0.02</v>
      </c>
      <c r="C13" s="92"/>
    </row>
    <row r="14" spans="1:3" x14ac:dyDescent="0.2">
      <c r="A14" s="16" t="s">
        <v>81</v>
      </c>
      <c r="B14" s="91">
        <v>4.5999999999999999E-3</v>
      </c>
      <c r="C14" s="92"/>
    </row>
    <row r="15" spans="1:3" x14ac:dyDescent="0.2">
      <c r="A15" s="16" t="s">
        <v>82</v>
      </c>
      <c r="B15" s="91">
        <v>8.8000000000000005E-3</v>
      </c>
      <c r="C15" s="92"/>
    </row>
    <row r="16" spans="1:3" x14ac:dyDescent="0.2">
      <c r="A16" s="102" t="s">
        <v>83</v>
      </c>
      <c r="B16" s="103"/>
      <c r="C16" s="105">
        <f>SUM(B17:B29)</f>
        <v>0.16</v>
      </c>
    </row>
    <row r="17" spans="1:4" x14ac:dyDescent="0.2">
      <c r="A17" s="16" t="s">
        <v>84</v>
      </c>
      <c r="B17" s="13">
        <v>0.02</v>
      </c>
      <c r="C17" s="92"/>
    </row>
    <row r="18" spans="1:4" x14ac:dyDescent="0.2">
      <c r="A18" s="16" t="s">
        <v>85</v>
      </c>
      <c r="B18" s="13">
        <v>0.01</v>
      </c>
      <c r="C18" s="92"/>
    </row>
    <row r="19" spans="1:4" x14ac:dyDescent="0.2">
      <c r="A19" s="16" t="s">
        <v>86</v>
      </c>
      <c r="B19" s="13">
        <v>0.01</v>
      </c>
      <c r="C19" s="92"/>
    </row>
    <row r="20" spans="1:4" x14ac:dyDescent="0.2">
      <c r="A20" s="16" t="s">
        <v>87</v>
      </c>
      <c r="B20" s="13">
        <v>0.02</v>
      </c>
      <c r="C20" s="92"/>
    </row>
    <row r="21" spans="1:4" ht="15" customHeight="1" x14ac:dyDescent="0.2">
      <c r="A21" s="16" t="s">
        <v>88</v>
      </c>
      <c r="B21" s="13">
        <v>0.01</v>
      </c>
      <c r="C21" s="92"/>
    </row>
    <row r="22" spans="1:4" x14ac:dyDescent="0.2">
      <c r="A22" s="14" t="s">
        <v>89</v>
      </c>
      <c r="B22" s="13">
        <v>5.0000000000000001E-3</v>
      </c>
      <c r="C22" s="92"/>
    </row>
    <row r="23" spans="1:4" x14ac:dyDescent="0.2">
      <c r="A23" s="16" t="s">
        <v>112</v>
      </c>
      <c r="B23" s="13">
        <v>0.02</v>
      </c>
      <c r="C23" s="92"/>
      <c r="D23" s="116"/>
    </row>
    <row r="24" spans="1:4" ht="30" x14ac:dyDescent="0.2">
      <c r="A24" s="14" t="s">
        <v>90</v>
      </c>
      <c r="B24" s="13">
        <v>5.0000000000000001E-3</v>
      </c>
      <c r="C24" s="92"/>
    </row>
    <row r="25" spans="1:4" ht="30" customHeight="1" x14ac:dyDescent="0.2">
      <c r="A25" s="14" t="s">
        <v>91</v>
      </c>
      <c r="B25" s="13">
        <v>0.01</v>
      </c>
      <c r="C25" s="92"/>
      <c r="D25" s="116"/>
    </row>
    <row r="26" spans="1:4" ht="60" x14ac:dyDescent="0.2">
      <c r="A26" s="14" t="s">
        <v>92</v>
      </c>
      <c r="B26" s="15">
        <v>0.01</v>
      </c>
      <c r="C26" s="93"/>
    </row>
    <row r="27" spans="1:4" x14ac:dyDescent="0.2">
      <c r="A27" s="14" t="s">
        <v>93</v>
      </c>
      <c r="B27" s="13">
        <v>0.02</v>
      </c>
      <c r="C27" s="92"/>
    </row>
    <row r="28" spans="1:4" ht="37" customHeight="1" x14ac:dyDescent="0.2">
      <c r="A28" s="14" t="s">
        <v>94</v>
      </c>
      <c r="B28" s="13">
        <v>0.01</v>
      </c>
      <c r="C28" s="92"/>
    </row>
    <row r="29" spans="1:4" ht="22" customHeight="1" x14ac:dyDescent="0.2">
      <c r="A29" s="14" t="s">
        <v>95</v>
      </c>
      <c r="B29" s="13">
        <v>0.01</v>
      </c>
      <c r="C29" s="92"/>
    </row>
    <row r="30" spans="1:4" x14ac:dyDescent="0.2">
      <c r="A30" s="102" t="s">
        <v>96</v>
      </c>
      <c r="B30" s="104"/>
      <c r="C30" s="106">
        <f>SUM(B31:B37)</f>
        <v>0.13816000000000001</v>
      </c>
    </row>
    <row r="31" spans="1:4" ht="18" customHeight="1" x14ac:dyDescent="0.2">
      <c r="A31" s="16" t="s">
        <v>97</v>
      </c>
      <c r="B31" s="94">
        <v>0.06</v>
      </c>
      <c r="C31" s="92"/>
    </row>
    <row r="32" spans="1:4" x14ac:dyDescent="0.2">
      <c r="A32" s="12" t="s">
        <v>98</v>
      </c>
      <c r="B32" s="94">
        <v>2.8500000000000001E-2</v>
      </c>
      <c r="C32" s="95"/>
    </row>
    <row r="33" spans="1:3" x14ac:dyDescent="0.2">
      <c r="A33" s="16" t="s">
        <v>99</v>
      </c>
      <c r="B33" s="94">
        <v>8.6599999999999993E-3</v>
      </c>
      <c r="C33" s="92"/>
    </row>
    <row r="34" spans="1:3" x14ac:dyDescent="0.2">
      <c r="A34" s="16" t="s">
        <v>100</v>
      </c>
      <c r="B34" s="94">
        <v>1.0999999999999999E-2</v>
      </c>
      <c r="C34" s="92"/>
    </row>
    <row r="35" spans="1:3" x14ac:dyDescent="0.2">
      <c r="A35" s="16" t="s">
        <v>101</v>
      </c>
      <c r="B35" s="94">
        <v>5.0000000000000001E-3</v>
      </c>
      <c r="C35" s="92"/>
    </row>
    <row r="36" spans="1:3" x14ac:dyDescent="0.2">
      <c r="A36" s="16" t="s">
        <v>102</v>
      </c>
      <c r="B36" s="94">
        <v>0.02</v>
      </c>
      <c r="C36" s="92"/>
    </row>
    <row r="37" spans="1:3" x14ac:dyDescent="0.2">
      <c r="A37" s="16" t="s">
        <v>103</v>
      </c>
      <c r="B37" s="94">
        <v>5.0000000000000001E-3</v>
      </c>
      <c r="C37" s="92"/>
    </row>
    <row r="38" spans="1:3" x14ac:dyDescent="0.2">
      <c r="A38" s="102" t="s">
        <v>104</v>
      </c>
      <c r="B38" s="107"/>
      <c r="C38" s="105">
        <f>+SUM(B39:B41)</f>
        <v>4.8000000000000001E-2</v>
      </c>
    </row>
    <row r="39" spans="1:3" x14ac:dyDescent="0.2">
      <c r="A39" s="16" t="s">
        <v>105</v>
      </c>
      <c r="B39" s="94">
        <v>9.4000000000000004E-3</v>
      </c>
      <c r="C39" s="92"/>
    </row>
    <row r="40" spans="1:3" x14ac:dyDescent="0.2">
      <c r="A40" s="16" t="s">
        <v>106</v>
      </c>
      <c r="B40" s="94">
        <v>8.6E-3</v>
      </c>
      <c r="C40" s="92"/>
    </row>
    <row r="41" spans="1:3" x14ac:dyDescent="0.2">
      <c r="A41" s="16" t="s">
        <v>107</v>
      </c>
      <c r="B41" s="94">
        <v>0.03</v>
      </c>
      <c r="C41" s="92"/>
    </row>
    <row r="42" spans="1:3" x14ac:dyDescent="0.2">
      <c r="A42" s="102" t="s">
        <v>108</v>
      </c>
      <c r="B42" s="108"/>
      <c r="C42" s="105">
        <f>SUM(B43:B44)</f>
        <v>6.0000000000000005E-2</v>
      </c>
    </row>
    <row r="43" spans="1:3" x14ac:dyDescent="0.2">
      <c r="A43" s="16" t="s">
        <v>109</v>
      </c>
      <c r="B43" s="94">
        <v>0.01</v>
      </c>
      <c r="C43" s="92"/>
    </row>
    <row r="44" spans="1:3" x14ac:dyDescent="0.2">
      <c r="A44" s="16" t="s">
        <v>110</v>
      </c>
      <c r="B44" s="94">
        <v>0.05</v>
      </c>
      <c r="C44" s="92"/>
    </row>
    <row r="45" spans="1:3" x14ac:dyDescent="0.2">
      <c r="A45" s="102" t="s">
        <v>111</v>
      </c>
      <c r="B45" s="104">
        <f>SUM(B4:B44)</f>
        <v>1.0024600000000004</v>
      </c>
      <c r="C45" s="109">
        <f>SUM(C2:C44)</f>
        <v>2.0024600000000001</v>
      </c>
    </row>
    <row r="46" spans="1:3" x14ac:dyDescent="0.2">
      <c r="C46" s="97"/>
    </row>
    <row r="47" spans="1:3" x14ac:dyDescent="0.2">
      <c r="C47" s="96"/>
    </row>
  </sheetData>
  <mergeCells count="1">
    <mergeCell ref="A1:C1"/>
  </mergeCell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92E839D2CD2540B4E71DCB50558144" ma:contentTypeVersion="14" ma:contentTypeDescription="Crear nuevo documento." ma:contentTypeScope="" ma:versionID="b273d8cca92f3fc2995b6c69599d2ab6">
  <xsd:schema xmlns:xsd="http://www.w3.org/2001/XMLSchema" xmlns:xs="http://www.w3.org/2001/XMLSchema" xmlns:p="http://schemas.microsoft.com/office/2006/metadata/properties" xmlns:ns2="287be981-351f-45db-bf3b-a8938dd0c7ed" xmlns:ns3="1a654217-62fd-4163-ade3-bb93c8ef15aa" targetNamespace="http://schemas.microsoft.com/office/2006/metadata/properties" ma:root="true" ma:fieldsID="47b38010f67cceb63c9248864b2341da" ns2:_="" ns3:_="">
    <xsd:import namespace="287be981-351f-45db-bf3b-a8938dd0c7ed"/>
    <xsd:import namespace="1a654217-62fd-4163-ade3-bb93c8ef15a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7be981-351f-45db-bf3b-a8938dd0c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a654217-62fd-4163-ade3-bb93c8ef15a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f8323714-9d19-445c-9655-a21e61749059}" ma:internalName="TaxCatchAll" ma:showField="CatchAllData" ma:web="1a654217-62fd-4163-ade3-bb93c8ef15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87be981-351f-45db-bf3b-a8938dd0c7ed">
      <Terms xmlns="http://schemas.microsoft.com/office/infopath/2007/PartnerControls"/>
    </lcf76f155ced4ddcb4097134ff3c332f>
    <TaxCatchAll xmlns="1a654217-62fd-4163-ade3-bb93c8ef15aa" xsi:nil="true"/>
  </documentManagement>
</p:properties>
</file>

<file path=customXml/item4.xml>�� 
</file>

<file path=customXml/itemProps1.xml><?xml version="1.0" encoding="utf-8"?>
<ds:datastoreItem xmlns:ds="http://schemas.openxmlformats.org/officeDocument/2006/customXml" ds:itemID="{98959B25-7059-40C2-9551-EF319E5DDE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7be981-351f-45db-bf3b-a8938dd0c7ed"/>
    <ds:schemaRef ds:uri="1a654217-62fd-4163-ade3-bb93c8ef15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F734F0-C31D-481C-9E58-2C525629AF5E}">
  <ds:schemaRefs>
    <ds:schemaRef ds:uri="http://schemas.microsoft.com/sharepoint/v3/contenttype/forms"/>
  </ds:schemaRefs>
</ds:datastoreItem>
</file>

<file path=customXml/itemProps3.xml><?xml version="1.0" encoding="utf-8"?>
<ds:datastoreItem xmlns:ds="http://schemas.openxmlformats.org/officeDocument/2006/customXml" ds:itemID="{61F6A3A0-879D-46CE-A80A-09116A8BA794}">
  <ds:schemaRefs>
    <ds:schemaRef ds:uri="http://schemas.microsoft.com/office/2006/metadata/properties"/>
    <ds:schemaRef ds:uri="http://schemas.microsoft.com/office/infopath/2007/PartnerControls"/>
    <ds:schemaRef ds:uri="287be981-351f-45db-bf3b-a8938dd0c7ed"/>
    <ds:schemaRef ds:uri="1a654217-62fd-4163-ade3-bb93c8ef15aa"/>
  </ds:schemaRefs>
</ds:datastoreItem>
</file>

<file path=customXml/itemProps4.xml><?xml version="1.0" encoding="utf-8"?>
<ds:datastoreItem xmlns:ds="http://schemas.openxmlformats.org/officeDocument/2006/customXml" ds:itemID="{D2F38798-7D85-4C78-9F4E-D7AE5025CFA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Interventoría Etapa 1 y 2</vt:lpstr>
      <vt:lpstr>FACTOR MULTIPLICADOR</vt:lpstr>
      <vt:lpstr>'Interventoría Etapa 1 y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Andres Correa Gutierrez</dc:creator>
  <cp:keywords/>
  <dc:description/>
  <cp:lastModifiedBy>a49229</cp:lastModifiedBy>
  <cp:revision/>
  <dcterms:created xsi:type="dcterms:W3CDTF">2024-09-25T21:52:06Z</dcterms:created>
  <dcterms:modified xsi:type="dcterms:W3CDTF">2026-09-30T22:37:06Z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0x0101001C92E839D2CD2540B4E71DCB50558144</vt:lpwstr>
  </property>
  <property fmtid="{D5CDD505-2E9C-101B-9397-08002B2CF9AE}" pid="3" name="Order">
    <vt:r8>3289800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MediaServiceImageTags">
    <vt:lpwstr/>
  </property>
</Properties>
</file>