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148fafff4432ffb9/Desktop/PARQUES 2026 LIMPIO/PARQUES 2026 FIRMADOS/"/>
    </mc:Choice>
  </mc:AlternateContent>
  <xr:revisionPtr revIDLastSave="70" documentId="13_ncr:1_{EF51A745-93D4-464E-9D7D-EE14BBB84DA8}" xr6:coauthVersionLast="47" xr6:coauthVersionMax="47" xr10:uidLastSave="{A1EE3780-7DBD-4999-9607-E927B34F2513}"/>
  <bookViews>
    <workbookView xWindow="-110" yWindow="-110" windowWidth="19420" windowHeight="11500" xr2:uid="{00000000-000D-0000-FFFF-FFFF00000000}"/>
  </bookViews>
  <sheets>
    <sheet name="Riesgos Parques" sheetId="5" r:id="rId1"/>
  </sheets>
  <externalReferences>
    <externalReference r:id="rId2"/>
    <externalReference r:id="rId3"/>
  </externalReferences>
  <definedNames>
    <definedName name="_xlnm.Print_Area" localSheetId="0">'Riesgos Parques'!$B$2:$X$27</definedName>
    <definedName name="ASIGNACIÓN">#REF!</definedName>
    <definedName name="CLASE">#REF!</definedName>
    <definedName name="ETAPA">#REF!</definedName>
    <definedName name="FUENTE">#REF!</definedName>
    <definedName name="IMPACTO">#REF!</definedName>
    <definedName name="PROBABILIDAD">#REF!</definedName>
    <definedName name="sadsa123">'[1]TABLAS VALORACIÓN'!$H$16:$H$20</definedName>
    <definedName name="TIPO">#REF!</definedName>
    <definedName name="_xlnm.Print_Titles" localSheetId="0">'Riesgos Parques'!$2:$12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34" i="5" l="1"/>
  <c r="K34" i="5"/>
  <c r="L34" i="5" s="1"/>
  <c r="R33" i="5"/>
  <c r="K33" i="5"/>
  <c r="L33" i="5" s="1"/>
  <c r="Q32" i="5"/>
  <c r="R32" i="5" s="1"/>
  <c r="K32" i="5"/>
  <c r="L32" i="5" s="1"/>
  <c r="Q31" i="5"/>
  <c r="R31" i="5" s="1"/>
  <c r="K31" i="5"/>
  <c r="L31" i="5" s="1"/>
  <c r="Q30" i="5"/>
  <c r="R30" i="5" s="1"/>
  <c r="K30" i="5"/>
  <c r="L30" i="5" s="1"/>
  <c r="Q29" i="5"/>
  <c r="R29" i="5" s="1"/>
  <c r="K29" i="5"/>
  <c r="L29" i="5" s="1"/>
  <c r="Q28" i="5"/>
  <c r="R28" i="5" s="1"/>
  <c r="K28" i="5"/>
  <c r="L28" i="5" s="1"/>
  <c r="R26" i="5"/>
  <c r="L26" i="5"/>
  <c r="K27" i="5"/>
  <c r="L27" i="5" s="1"/>
  <c r="Q27" i="5"/>
  <c r="R27" i="5" s="1"/>
  <c r="Q24" i="5"/>
  <c r="R24" i="5" s="1"/>
  <c r="Q25" i="5"/>
  <c r="R25" i="5" s="1"/>
  <c r="K25" i="5"/>
  <c r="L25" i="5" s="1"/>
  <c r="K24" i="5"/>
  <c r="L24" i="5" s="1"/>
  <c r="Q23" i="5"/>
  <c r="R23" i="5" s="1"/>
  <c r="K23" i="5"/>
  <c r="L23" i="5" s="1"/>
  <c r="Q22" i="5"/>
  <c r="R22" i="5" s="1"/>
  <c r="K22" i="5"/>
  <c r="L22" i="5" s="1"/>
  <c r="Q21" i="5"/>
  <c r="R21" i="5" s="1"/>
  <c r="K21" i="5"/>
  <c r="L21" i="5" s="1"/>
  <c r="Q20" i="5"/>
  <c r="R20" i="5" s="1"/>
  <c r="K20" i="5"/>
  <c r="L20" i="5" s="1"/>
  <c r="AB19" i="5"/>
  <c r="AA19" i="5"/>
  <c r="Z19" i="5"/>
  <c r="Y19" i="5"/>
  <c r="Q19" i="5"/>
  <c r="R19" i="5" s="1"/>
  <c r="K19" i="5"/>
  <c r="L19" i="5" s="1"/>
  <c r="AB18" i="5"/>
  <c r="AA18" i="5"/>
  <c r="Z18" i="5"/>
  <c r="Y18" i="5"/>
  <c r="Q18" i="5"/>
  <c r="R18" i="5" s="1"/>
  <c r="K18" i="5"/>
  <c r="L18" i="5" s="1"/>
  <c r="AB17" i="5"/>
  <c r="AA17" i="5"/>
  <c r="Z17" i="5"/>
  <c r="Y17" i="5"/>
  <c r="Q17" i="5"/>
  <c r="R17" i="5" s="1"/>
  <c r="K17" i="5"/>
  <c r="L17" i="5" s="1"/>
  <c r="AB16" i="5"/>
  <c r="AA16" i="5"/>
  <c r="Z16" i="5"/>
  <c r="Y16" i="5"/>
  <c r="Q16" i="5"/>
  <c r="R16" i="5" s="1"/>
  <c r="K16" i="5"/>
  <c r="L16" i="5" s="1"/>
  <c r="AB15" i="5"/>
  <c r="AA15" i="5"/>
  <c r="Z15" i="5"/>
  <c r="Y15" i="5"/>
  <c r="Q15" i="5"/>
  <c r="R15" i="5" s="1"/>
  <c r="K15" i="5"/>
  <c r="L15" i="5" s="1"/>
  <c r="AB14" i="5"/>
  <c r="AA14" i="5"/>
  <c r="Z14" i="5"/>
  <c r="Y14" i="5"/>
  <c r="Q14" i="5"/>
  <c r="R14" i="5" s="1"/>
  <c r="K14" i="5"/>
  <c r="L14" i="5" s="1"/>
  <c r="AB13" i="5"/>
  <c r="AA13" i="5"/>
  <c r="Z13" i="5"/>
  <c r="Y13" i="5"/>
  <c r="Q13" i="5"/>
  <c r="R13" i="5" s="1"/>
  <c r="K13" i="5"/>
  <c r="L13" i="5" s="1"/>
</calcChain>
</file>

<file path=xl/sharedStrings.xml><?xml version="1.0" encoding="utf-8"?>
<sst xmlns="http://schemas.openxmlformats.org/spreadsheetml/2006/main" count="439" uniqueCount="192">
  <si>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</si>
  <si>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</si>
  <si>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</si>
  <si>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</si>
  <si>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</si>
  <si>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</si>
  <si>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Impacto</t>
  </si>
  <si>
    <t>Valoración del riesgo</t>
  </si>
  <si>
    <t>Categoría</t>
  </si>
  <si>
    <t>¿A quién se le asigna?</t>
  </si>
  <si>
    <t>Tratamiento/Controles a ser implementados</t>
  </si>
  <si>
    <t>Probabilidad</t>
  </si>
  <si>
    <t>¿Afecta la ejecución del contrato?</t>
  </si>
  <si>
    <t>Impacto después del tratamiento</t>
  </si>
  <si>
    <t>Fecha estimada en que se inicia el tratamiento</t>
  </si>
  <si>
    <t>Fecha estimada en que se completa el tratamiento</t>
  </si>
  <si>
    <t>Monitoreo y revisión</t>
  </si>
  <si>
    <t>¿Cómo se realiza  el monitoreo?</t>
  </si>
  <si>
    <t>Periodicidad</t>
  </si>
  <si>
    <t>General</t>
  </si>
  <si>
    <t>Específico</t>
  </si>
  <si>
    <t>Interno</t>
  </si>
  <si>
    <t>Externo</t>
  </si>
  <si>
    <t>Planeación</t>
  </si>
  <si>
    <t>Selección</t>
  </si>
  <si>
    <t>Contratación</t>
  </si>
  <si>
    <t>Ejecución</t>
  </si>
  <si>
    <t>Riesgos Económicos</t>
  </si>
  <si>
    <t>Riesgos Sociales o Políticos</t>
  </si>
  <si>
    <t>Riesgos Operacionales</t>
  </si>
  <si>
    <t>Riesgos Financieros</t>
  </si>
  <si>
    <t>Riesgos de la Naturaleza</t>
  </si>
  <si>
    <t>Riesgos Ambientales</t>
  </si>
  <si>
    <t>1=Raro</t>
  </si>
  <si>
    <t>2=Improbable</t>
  </si>
  <si>
    <t>3=Posible</t>
  </si>
  <si>
    <t>2= Menor</t>
  </si>
  <si>
    <t xml:space="preserve">1= Insignificante </t>
  </si>
  <si>
    <t xml:space="preserve">3= Moderado </t>
  </si>
  <si>
    <t>4= Mayor</t>
  </si>
  <si>
    <t>5= Catastrófico</t>
  </si>
  <si>
    <t>Contratista</t>
  </si>
  <si>
    <t>No.</t>
  </si>
  <si>
    <t>Responsable por implementar el tratamiento</t>
  </si>
  <si>
    <t>SI</t>
  </si>
  <si>
    <t>Eventos de la naturaleza fuera del control de las partes que impiden continuar con la ejecución del contrato temporal o definitivamente</t>
  </si>
  <si>
    <t>Disponibilidad del personal idóneo en el momento oportuno</t>
  </si>
  <si>
    <t>Especulación por parte de los oferentes que puede causar incrementos en los costos presupuestales</t>
  </si>
  <si>
    <t>Riesgo que no se presenten las garantías requeridas con los documentos del proceso de contratación o que su presentación sea tardía</t>
  </si>
  <si>
    <t>Pérdida de tiempo en el proceso que a la postre puede afectar negativamente la disponibilidad presupuestal en la vigencia correspondiente</t>
  </si>
  <si>
    <t>Considerar la demora en la entrega como justificación para la ampliación del plazo del contrato</t>
  </si>
  <si>
    <t>Riesgos originados por acciones politicas como: Motin, Asonada, incursiones de grupos armados al margen de la Ley, Paros Publicos de labores de distinta indole</t>
  </si>
  <si>
    <t>Hurto y daños en materiales y suministros</t>
  </si>
  <si>
    <t>Demoras en la entrega de los productos por robo de los equipos para ejecutar las labores propias de la actividad.                   Proceso de responsabilidad fiscal y/o penal de los bienes hurtados</t>
  </si>
  <si>
    <t>Garantia y responsabilidad  por parte del contratista de la vigilancia de los materiales y equipos del contrato</t>
  </si>
  <si>
    <t>Reducir las consecuencias a través de planes de contingencia</t>
  </si>
  <si>
    <t>Fallas en la logística y organización que afecten la ejecución del contrato</t>
  </si>
  <si>
    <t>Incumplimiento en la prestación del servicio</t>
  </si>
  <si>
    <t>Riesgo en el incremento de los precios del mercado</t>
  </si>
  <si>
    <t>Desequilibrio económico del contrato</t>
  </si>
  <si>
    <t>Analizar las consecuencias en el incremento de los precios y mitigar a través de planes de contingencia.</t>
  </si>
  <si>
    <t>Mayor costo por remuneración al personal</t>
  </si>
  <si>
    <t>Número de personal es mayor al propuesto por el oferente para cumplir con sus obligaciones contractuales y mayor permanencia del personal en el proyecto al inicialmente previsto.</t>
  </si>
  <si>
    <t>Pérdida parcial o total de la información en medio digital por mal funcionamiento de los equipos o por la imposibilidad de continuar con uno de los miembros del equipo de trabajo.</t>
  </si>
  <si>
    <t>El oferente tiene a su cargo asumir a su costo y riesgo el cumplimiento del adecuado manejo de la información para el cumplimiento del objeto del proyecto.</t>
  </si>
  <si>
    <t>Evitar el riesgo aplicando rigurosamente el principio de planeacion contractual</t>
  </si>
  <si>
    <t>Riesgo de colusión</t>
  </si>
  <si>
    <t>Suspensión temporal del contrato y demora en el cumplimiento de los plazos establecidos</t>
  </si>
  <si>
    <t>Generación de stock de material que garantice eventos e imprevistos que dificulten la llegada de materiales a los puntos de intervención</t>
  </si>
  <si>
    <t>Modificación del proceso contractual</t>
  </si>
  <si>
    <t>Semanal</t>
  </si>
  <si>
    <t>Diario</t>
  </si>
  <si>
    <t>Verificacion de los informes de interventoria, visitas a los proyectos.</t>
  </si>
  <si>
    <t>Por ocurrencía.</t>
  </si>
  <si>
    <t>Por ocurrencia.</t>
  </si>
  <si>
    <t>Etapa de ejcución del contrato</t>
  </si>
  <si>
    <t>Fin de la etapa de ejcución del contrato</t>
  </si>
  <si>
    <t>Mensual</t>
  </si>
  <si>
    <t>Modificación de las especificaciones técnicas</t>
  </si>
  <si>
    <t>evaluación del valor de las ofertas conforme a la base previamente creada</t>
  </si>
  <si>
    <t>Verificacion de los informes, visitas al proyecto.</t>
  </si>
  <si>
    <t>Accidente laboral de personal adscrito al contratista en labores de limpieza y otras, en lugares de dificil accesibilidad en los inmuebles o según lo requerido por la SDHT en el marco del contrato.</t>
  </si>
  <si>
    <t>Que el contratista no proceda con la liquidación del contrato dentro de los terminos de Ley</t>
  </si>
  <si>
    <t>Incumplimiento de los términos para la lliquidación del contrato</t>
  </si>
  <si>
    <t>NO</t>
  </si>
  <si>
    <t>Etapa pos -contractual</t>
  </si>
  <si>
    <t>Verificación de informes, anexos, estados financieros y demás documentos surjan de la etapa contractual</t>
  </si>
  <si>
    <t>Tener personal idoneo de reemplazo y todos su pagos parafiscales al dia.</t>
  </si>
  <si>
    <t>El proponente debe adjuntar a la propuesta Carta de Compromiso de cumplimiento con el Personal Mínimo Requerido en los pliegos de condiciones para la ejecución de las obras</t>
  </si>
  <si>
    <t>ejecución</t>
  </si>
  <si>
    <t>regulatorio</t>
  </si>
  <si>
    <t>Modificaciones del régimen tributario y normativos que implique afectación a la ejecución del convenioo y la prestación del servicio</t>
  </si>
  <si>
    <t>Desequilibrio de la ecuación contractual</t>
  </si>
  <si>
    <t>Reducir las consecuencias, tomando acciones conjuntas realizando modificaciones a las obligaciones contractuales que se vean afectadas por el cambio al regimen tributario o normativo (según corresponda)</t>
  </si>
  <si>
    <t>No</t>
  </si>
  <si>
    <t>desde el incio de la ejecución</t>
  </si>
  <si>
    <t>hasta finalizar la ejecución</t>
  </si>
  <si>
    <t>reuniones de seguimiento</t>
  </si>
  <si>
    <t>Según corresponda</t>
  </si>
  <si>
    <t>Seguimiento en los comité de obra</t>
  </si>
  <si>
    <t>Seguimiento constante al contratista hasta la aprobación de las garantías</t>
  </si>
  <si>
    <t>Según se requira</t>
  </si>
  <si>
    <t>Verificacion de los informes y seguimietno a las condiciones de almacenamiento en comités de obra.</t>
  </si>
  <si>
    <t>Reducir la probabilidad de la ocurrencia del evento a través de la planeación respectiva para los mejoramientos y/o labor a realizar con la preparación de los equipos y personal adecuado</t>
  </si>
  <si>
    <t>Verificacion de los informes, visitas al proyecto y seguimiento en los comités de obra</t>
  </si>
  <si>
    <t>Verificacion de los informes y seguimiento en los comités de obra</t>
  </si>
  <si>
    <t>Realizar recolección periodica de información de ejecución del proyecto.</t>
  </si>
  <si>
    <t>Seguimiento en obra por parte de la interventoría.</t>
  </si>
  <si>
    <t>Validación de todos los documentos precontractuales con todas las áreas invlucradas</t>
  </si>
  <si>
    <t>Según ocurrencia</t>
  </si>
  <si>
    <t>Legales</t>
  </si>
  <si>
    <t>Demora en el cumplimiento de las obligaciones, entrega de los productos, inplementación de los protocolos de bioseguridad o que los mismos no cumplan con la calidad requerida.</t>
  </si>
  <si>
    <t>Incumplimiento de los plazos establecidos en el contrato.</t>
  </si>
  <si>
    <t xml:space="preserve">Citar al contratista a proceso de incumplimiento y solicitar póliza de cumplimiento y calidad del servicio. </t>
  </si>
  <si>
    <t>CONTRATISTA</t>
  </si>
  <si>
    <t>Cuando se Requiera</t>
  </si>
  <si>
    <t>Se debe requerir al contratista dentro del plazo establecido en el contrato para la expedición de las pólizas.</t>
  </si>
  <si>
    <t>post contractual</t>
  </si>
  <si>
    <t>Se presentan retrasos en la entrega de informes o los productos por parte del contratista, o no se ajustan a lo requerido en el contrato.</t>
  </si>
  <si>
    <t>Se afecta la ejecución del contrato. Puede generarse incumplimiento de obligaciones y actividades pactadas.</t>
  </si>
  <si>
    <t>Solicitar póliza de cumplimiento del contrato, por un valor del 20% del valor del contrato, que cubra la vigencia del contrato y seis meses más</t>
  </si>
  <si>
    <t>Fijar en los pliegos de condiciones y en el contrato el amparo de cumplimiento del contrato por el 20% del valor del mismo, para hacerla efectiva en caso de incumplimiento.</t>
  </si>
  <si>
    <t xml:space="preserve">La Entidad, deberá solicitar la expedición de las pólizas dentro del plazo establecido en el contrato.  </t>
  </si>
  <si>
    <t>Demandas laborales de los empleados del contratista, como consecuencia de la suscripción del contrato.</t>
  </si>
  <si>
    <t>Se presenten perjuicios ocasionados por el incumplimiento de las obligaciones laborales del contratista derivadas de la contratación del personal utilizado en el territorio nacional para la ejecución del contrato.</t>
  </si>
  <si>
    <t>Fijar en los pliegos de condiciones y en el contrato el amparo por el 10% del valor del contrato, respecto a la garantía de pago de salarios y prestaciones e indemnizaciones laborales.</t>
  </si>
  <si>
    <t xml:space="preserve">Solicitar póliza de pago de salarios y prestaciones e indemnizaciones laborales al contratista por el 5% del valor del contrato. La garantía debe cubrir el plazo del contrato y 3 años más. </t>
  </si>
  <si>
    <t>operacional</t>
  </si>
  <si>
    <t>Trabajos en los sistemas y/o equipos sin los elementos de seguridad industrial requeridos para los mantenimientos.</t>
  </si>
  <si>
    <t>Accidentes de trabajo con o sin incapacidad laboral.</t>
  </si>
  <si>
    <t>Solicitar póliza de salarios, prestaciones sociales e indemnizaciones laborales, por el 5 % por ciento del valor del contrato, que cubra la vigencia del contrato y seis meses más.</t>
  </si>
  <si>
    <t>Revisión por parte del supervisor del contrato.</t>
  </si>
  <si>
    <t>Durante la ejecución del contrato</t>
  </si>
  <si>
    <t>Abandono de la obra por parte del contratista durante la ejecución del contrato</t>
  </si>
  <si>
    <t>Incumplimiento del contrato.</t>
  </si>
  <si>
    <t>Citar al contratista a proceso de incumplimiento y solicitar póliza de cumplimiento.</t>
  </si>
  <si>
    <t>Dificultad en la ejecucion de
las obligaciones contractuales
o incumplimiento de las
mismas</t>
  </si>
  <si>
    <t xml:space="preserve">Revisión de las condiciones y
especificaciones contractuales e
implementación de acciones que mitiguen
los impactos, una vez conocidas las
disposiciones emitidas por el Gobierno
Nacional que incidan en la ejecucion del
contrato
</t>
  </si>
  <si>
    <t>Acta de Inicio</t>
  </si>
  <si>
    <t>Acta de Liquidación</t>
  </si>
  <si>
    <t>Diaria</t>
  </si>
  <si>
    <t>Riesgo de la Naturaleza</t>
  </si>
  <si>
    <t xml:space="preserve">Pandemias,epidemias de fiebre amarilla, Coronavirus (Covid-19) malaria,enfermedad de chagas o difteria;  envenenamiento por picaduras de reptiles o insectos venenosos. </t>
  </si>
  <si>
    <t xml:space="preserve">Disminución de la mano de obra y bajo rendimiento en las actividades a desarrollar en el contrato. </t>
  </si>
  <si>
    <t>Interventoría 
Contratista</t>
  </si>
  <si>
    <t>El contratista deberá desarrollar campañas  de socializacion y capacitacion acerca de prevencion del contagio del virus, asi mismo la interventoría deben cumplir con los protocolos establecidos por las autoridades de salud publica y la Presidencia de la Republica para el desarrollo de las actividades en obra. Vacunación al personal vinculado, asi como actividades y metodos que repelan la cercania de reptiles e insectos venenosos; el personal de mantenimiento debe contar con una adecuada dotacion de EPP de seguridad industrial  y  de BIOSEGURIDAD  de acuerdo a los protocolos.</t>
  </si>
  <si>
    <t>Interventoría</t>
  </si>
  <si>
    <t>INICIO EJECUCIÓN
 DEL CONTRATO</t>
  </si>
  <si>
    <t>FINALIZACION DE L AS INTERVENCIONES</t>
  </si>
  <si>
    <t>TIPO</t>
  </si>
  <si>
    <t xml:space="preserve">Riesgos Económicos </t>
  </si>
  <si>
    <t>Son los derivados del comportamiento del mercado, tales como la fluctuación de los precios de los insumos, desabastecimiento y especulación de los mismos, entre otros.</t>
  </si>
  <si>
    <t>Son los derivados de los cambios de las políticas gubernamentales y de cambios en las condiciones sociales que tengan impacto en la ejecución del contrato</t>
  </si>
  <si>
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</si>
  <si>
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</t>
  </si>
  <si>
    <t>Riesgos Regulatorios</t>
  </si>
  <si>
    <t>Derivados de cambios regulatorios o reglamentarios que afecten la ecuación económica del contrato.</t>
  </si>
  <si>
    <t>Son los eventos naturales previsibles en los cuales no hay intervención humana que puedan tener impacto en la ejecución del contrato, por ejemplo los temblores, inundaciones, lluvias, sequías, entre otros.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</si>
  <si>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</si>
  <si>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>Riesgos Tecnológicos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</si>
  <si>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</si>
  <si>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Interventoria
Contratista</t>
  </si>
  <si>
    <t xml:space="preserve">Interventoría </t>
  </si>
  <si>
    <t xml:space="preserve">Interventoría 
</t>
  </si>
  <si>
    <t>Contratista
Interventoría</t>
  </si>
  <si>
    <t>Interventoría
Contratista</t>
  </si>
  <si>
    <t xml:space="preserve">Interventoría
</t>
  </si>
  <si>
    <t>Contratista de Obra e Interventor</t>
  </si>
  <si>
    <r>
      <t xml:space="preserve">Matriz de Identificación, valoración y asignación de riesgos
</t>
    </r>
    <r>
      <rPr>
        <sz val="8"/>
        <color indexed="8"/>
        <rFont val="Arial"/>
        <family val="2"/>
      </rPr>
      <t>Elaborado de conformidad con la metodología propuesta por la Agencia Nacional para la Contratación Pública – Colombia Compra Eficiente, detallada en el “Manual para la Identificación y Cobertura del Riesgo en los Proceso de Contratación", fuente:http://www.colombiacompra.gov.co/es/manuales-y-documentos-tipo, disponible en internet.</t>
    </r>
  </si>
  <si>
    <t>FDLRUU</t>
  </si>
  <si>
    <t>Interventoría
-</t>
  </si>
  <si>
    <t>Contratista, Interventoría y FDLRUU</t>
  </si>
  <si>
    <t>FDLRUU y Contratista</t>
  </si>
  <si>
    <t>Interventoría 
Contratista y FDLRUU</t>
  </si>
  <si>
    <t>Interventoría y FDLRUU</t>
  </si>
  <si>
    <t>Interventoría 
- FDLRUU</t>
  </si>
  <si>
    <t>Demoras en la adecuacion integral requerida por el FDLRUU</t>
  </si>
  <si>
    <t>Cambios en las políticas
gubernamentales y en las
condiciones sociales del pais
derivado de la declaratoria de
emergencias sanitarias</t>
  </si>
  <si>
    <t>Demoras en la ejecución del proyecto</t>
  </si>
  <si>
    <t>Notificacion al FDL para adelantar el  Acta de liquidación unilateral.</t>
  </si>
  <si>
    <t xml:space="preserve"> seguimiento a los estudios previos en conjunto con el equipo de Contratos.</t>
  </si>
  <si>
    <t>Verificacion de las disposiciones emitidas por el Gobierno Nacional derivado de la declaratoria de emergencia sanitaria, para establecer medidas administrativas y contractuales
que permitan el cumplimiento en
su totalidad del objeto contractua</t>
  </si>
  <si>
    <t>Seguimiento a los informes, protocolos y normativa sanitaria emitida por las autoridades de salud y Presidencia de la Republica, verificación del cumplimiento de los protocolos establecidos para el desarrollo de las actividades del contrato.</t>
  </si>
  <si>
    <t>Imposibilidad o dificultad temporal para realizar visitas, verificaciones y actividades de seguimiento, con posibles reprogramaciones.</t>
  </si>
  <si>
    <t>Coordinar la reprogramación de visitas y actividades afectadas; verificar las condiciones de seguridad y documentar las circunstancias que impidan la actividad. Adoptar las medidas contractuales que correspondan cuando el evento afecte el plazo.</t>
  </si>
  <si>
    <t>FDLRUU - Contratista de Interventoría</t>
  </si>
  <si>
    <t>Inicio de ejecución</t>
  </si>
  <si>
    <t>Finalización de ejecución</t>
  </si>
  <si>
    <t>Seguimiento mediante comités, visitas y revisión de informes. Documentar la ocurrencia del evento y sus efectos sobre la programación.</t>
  </si>
  <si>
    <t>Ocurrencia de manifestaciones, bloqueos, disturbios o situaciones de orden público que impidan o restrinjan temporalmente el acceso a los parques o el desarrollo de las actividades de interventoría.</t>
  </si>
  <si>
    <t>Suspensión o reprogramación de visitas, comités y actividades de seguimiento, con posible afectación del cronograma.</t>
  </si>
  <si>
    <t>Coordinar las actividades de campo de acuerdo con las condiciones de seguridad; reprogramar las actividades afectadas y dejar constancia en los informes y comités de seguimiento.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</si>
</sst>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7"/>
      <color theme="0"/>
      <name val="Times New Roman"/>
      <family val="1"/>
    </font>
    <font>
      <b/>
      <sz val="7"/>
      <color theme="1"/>
      <name val="Times New Roman"/>
      <family val="1"/>
    </font>
    <font>
      <sz val="7"/>
      <color rgb="FF000000"/>
      <name val="Times New Roman"/>
      <family val="1"/>
    </font>
    <font>
      <sz val="7"/>
      <name val="Times New Roman"/>
      <family val="1"/>
    </font>
    <font>
      <sz val="7"/>
      <color theme="1"/>
      <name val="Times New Roman"/>
      <family val="1"/>
    </font>
    <font>
      <b/>
      <sz val="7"/>
      <name val="Times New Roman"/>
      <family val="1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 applyAlignment="1" applyProtection="1">
      <alignment horizontal="center" vertical="center" textRotation="90"/>
      <protection hidden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14" fontId="2" fillId="0" borderId="0" xfId="0" applyNumberFormat="1" applyFont="1" applyAlignment="1">
      <alignment vertical="center"/>
    </xf>
    <xf numFmtId="0" fontId="6" fillId="2" borderId="1" xfId="0" applyFont="1" applyFill="1" applyBorder="1" applyAlignment="1">
      <alignment vertical="center" textRotation="90" wrapText="1"/>
    </xf>
    <xf numFmtId="0" fontId="7" fillId="3" borderId="1" xfId="0" applyFont="1" applyFill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textRotation="90"/>
    </xf>
    <xf numFmtId="0" fontId="9" fillId="0" borderId="1" xfId="0" applyFont="1" applyBorder="1" applyAlignment="1">
      <alignment horizontal="center" vertical="center" textRotation="90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 textRotation="90"/>
      <protection hidden="1"/>
    </xf>
    <xf numFmtId="0" fontId="9" fillId="0" borderId="1" xfId="0" applyFont="1" applyBorder="1" applyAlignment="1" applyProtection="1">
      <alignment horizontal="center" vertical="center" textRotation="90" wrapText="1"/>
      <protection hidden="1"/>
    </xf>
    <xf numFmtId="0" fontId="8" fillId="0" borderId="1" xfId="0" applyFont="1" applyBorder="1" applyAlignment="1">
      <alignment horizontal="center" vertical="center" wrapText="1"/>
    </xf>
    <xf numFmtId="14" fontId="9" fillId="4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justify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 textRotation="90"/>
      <protection locked="0"/>
    </xf>
    <xf numFmtId="0" fontId="9" fillId="0" borderId="1" xfId="0" applyFont="1" applyBorder="1" applyAlignment="1" applyProtection="1">
      <alignment horizontal="center" vertical="center" textRotation="90"/>
      <protection locked="0"/>
    </xf>
    <xf numFmtId="0" fontId="9" fillId="0" borderId="1" xfId="0" applyFont="1" applyBorder="1" applyAlignment="1" applyProtection="1">
      <alignment horizontal="left" vertical="center" wrapText="1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 textRotation="90" wrapText="1"/>
      <protection locked="0"/>
    </xf>
    <xf numFmtId="0" fontId="8" fillId="0" borderId="1" xfId="0" applyFont="1" applyBorder="1" applyAlignment="1" applyProtection="1">
      <alignment horizontal="justify" vertical="center" wrapText="1"/>
      <protection locked="0"/>
    </xf>
    <xf numFmtId="0" fontId="8" fillId="0" borderId="1" xfId="0" applyFont="1" applyBorder="1" applyAlignment="1" applyProtection="1">
      <alignment horizontal="left" vertical="center" wrapText="1"/>
      <protection locked="0"/>
    </xf>
    <xf numFmtId="14" fontId="9" fillId="0" borderId="1" xfId="0" applyNumberFormat="1" applyFont="1" applyBorder="1" applyAlignment="1" applyProtection="1">
      <alignment horizontal="center" vertical="center" wrapText="1"/>
      <protection locked="0"/>
    </xf>
    <xf numFmtId="14" fontId="8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vertical="center"/>
    </xf>
    <xf numFmtId="14" fontId="9" fillId="0" borderId="0" xfId="0" applyNumberFormat="1" applyFont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 applyProtection="1">
      <alignment horizontal="justify" vertical="center" wrapText="1"/>
      <protection locked="0"/>
    </xf>
    <xf numFmtId="0" fontId="6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textRotation="90" wrapText="1"/>
    </xf>
    <xf numFmtId="0" fontId="10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</cellXfs>
  <cellStyles count="1">
    <cellStyle name="Normal" xfId="0" builtinId="0"/>
  </cellStyles>
  <dxfs count="14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microsoft.com/office/2017/10/relationships/person" Target="persons/perso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36239</xdr:colOff>
      <xdr:row>1</xdr:row>
      <xdr:rowOff>103256</xdr:rowOff>
    </xdr:from>
    <xdr:to>
      <xdr:col>12</xdr:col>
      <xdr:colOff>190682</xdr:colOff>
      <xdr:row>7</xdr:row>
      <xdr:rowOff>77932</xdr:rowOff>
    </xdr:to>
    <xdr:sp macro="" textlink="">
      <xdr:nvSpPr>
        <xdr:cNvPr id="3" name="4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545585" y="249794"/>
          <a:ext cx="5144078" cy="985792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100" b="1" i="0" u="none" strike="noStrike">
              <a:solidFill>
                <a:schemeClr val="tx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FONDO</a:t>
          </a:r>
          <a:r>
            <a:rPr lang="es-ES" sz="1100" b="1" i="0" u="none" strike="noStrike" baseline="0">
              <a:solidFill>
                <a:schemeClr val="tx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 DE DESARROLLO LOCAL DE RAFAEL URIBE URIBE </a:t>
          </a:r>
          <a:endParaRPr lang="es-ES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1</xdr:col>
      <xdr:colOff>178594</xdr:colOff>
      <xdr:row>2</xdr:row>
      <xdr:rowOff>58410</xdr:rowOff>
    </xdr:from>
    <xdr:to>
      <xdr:col>5</xdr:col>
      <xdr:colOff>161871</xdr:colOff>
      <xdr:row>6</xdr:row>
      <xdr:rowOff>197828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6854"/>
        <a:stretch/>
      </xdr:blipFill>
      <xdr:spPr>
        <a:xfrm>
          <a:off x="435036" y="351487"/>
          <a:ext cx="1236181" cy="725572"/>
        </a:xfrm>
        <a:prstGeom prst="rect">
          <a:avLst/>
        </a:prstGeom>
      </xdr:spPr>
    </xdr:pic>
    <xdr:clientData/>
  </xdr:twoCellAnchor>
  <xdr:twoCellAnchor>
    <xdr:from>
      <xdr:col>12</xdr:col>
      <xdr:colOff>159331</xdr:colOff>
      <xdr:row>1</xdr:row>
      <xdr:rowOff>116444</xdr:rowOff>
    </xdr:from>
    <xdr:to>
      <xdr:col>21</xdr:col>
      <xdr:colOff>605118</xdr:colOff>
      <xdr:row>7</xdr:row>
      <xdr:rowOff>91120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1D36B42A-89CA-4CD6-B7C5-77F2DDBC5D8F}"/>
            </a:ext>
          </a:extLst>
        </xdr:cNvPr>
        <xdr:cNvSpPr txBox="1"/>
      </xdr:nvSpPr>
      <xdr:spPr>
        <a:xfrm>
          <a:off x="6647537" y="262120"/>
          <a:ext cx="7180522" cy="983206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REALIZAR LA INTERVENTORÍA TÉCNICA, ADMINISTRATIVA, FINANCIERA, JURÍDICA, AMBIENTAL Y SOCIAL AL CONTRATO DE OBRA PUBLICA RESULTANTE DEL PROCESO DE LICITACION PUBLICA CUYO OBJETO ES: “CONTRATAR MEDIANTE EL SISTEMA DE PRECIOS UNITARIOS FIJOS A MONTO AGOTABLE SIN FORMULA DE REAJUSTE, LAS OBRAS DE REHABILITACIÓN Y/O CONSERVACIÓN Y/O MEJORAMIENTO Y/O MANTENIMIENTO DE PARQUES DE PROXIMIDAD EN LA LOCALIDAD DE RAFAEL URIBE URIBE EN BOGOTÁD.C</a:t>
          </a:r>
          <a:endParaRPr lang="es-ES" sz="9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Users/acanod/Downloads/02-FCT-A2_MATRIZ-170510.xlsx" TargetMode="External"/><Relationship Id="rId1" Type="http://schemas.openxmlformats.org/officeDocument/2006/relationships/externalLinkPath" Target="/Users/acanod/Downloads/02-FCT-A2_MATRIZ-170510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Users/alberto.cano/OneDrive%20-%20habitatbogota/Secretar&#237;a%20Distrital%20de%20H&#225;bitat/1.%20PROCESOS%202018/23.Int%20Borde%20Rural/MR-INT%20BORDE%20RURAL-20180707.xlsx" TargetMode="External"/><Relationship Id="rId1" Type="http://schemas.openxmlformats.org/officeDocument/2006/relationships/externalLinkPath" Target="/Users/alberto.cano/OneDrive%20-%20habitatbogota/Secretar&#237;a%20Distrital%20de%20H&#225;bitat/1.%20PROCESOS%202018/23.Int%20Borde%20Rural/MR-INT%20BORDE%20RURAL-201807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NEXO RIESGOS"/>
      <sheetName val="Hoja1"/>
      <sheetName val="TABLAS VALORACIÓN"/>
    </sheetNames>
    <sheetDataSet>
      <sheetData sheetId="0" refreshError="1"/>
      <sheetData sheetId="1" refreshError="1"/>
      <sheetData sheetId="2">
        <row r="16">
          <cell r="H16" t="str">
            <v xml:space="preserve">1= Insignificante </v>
          </cell>
        </row>
        <row r="17">
          <cell r="H17" t="str">
            <v>2= Menor</v>
          </cell>
        </row>
        <row r="18">
          <cell r="H18" t="str">
            <v xml:space="preserve">3= Moderado </v>
          </cell>
        </row>
        <row r="19">
          <cell r="H19" t="str">
            <v>4= Mayor</v>
          </cell>
        </row>
        <row r="20">
          <cell r="H20" t="str">
            <v>5= Catastrófico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TERV. BORDE SOACHA"/>
      <sheetName val="TABLAS VALORACIÓN"/>
    </sheetNames>
    <sheetDataSet>
      <sheetData sheetId="0" refreshError="1"/>
      <sheetData sheetId="1" refreshError="1">
        <row r="5">
          <cell r="Y5" t="str">
            <v>Riesgo Extremo</v>
          </cell>
        </row>
        <row r="6">
          <cell r="Y6" t="str">
            <v>Riesgo Alto</v>
          </cell>
        </row>
        <row r="7">
          <cell r="Y7" t="str">
            <v>Riesgo Medio</v>
          </cell>
        </row>
        <row r="8">
          <cell r="Y8" t="str">
            <v>Riesgo Bajo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AB44"/>
  <sheetViews>
    <sheetView showGridLines="0" tabSelected="1" topLeftCell="A2" zoomScale="90" zoomScaleNormal="90" zoomScaleSheetLayoutView="85" workbookViewId="0">
      <pane ySplit="11" topLeftCell="A13" activePane="bottomLeft" state="frozen"/>
      <selection activeCell="A2" sqref="A2"/>
      <selection pane="bottomLeft" activeCell="A10" sqref="A10"/>
    </sheetView>
  </sheetViews>
  <sheetFormatPr baseColWidth="10" defaultColWidth="11.453125" defaultRowHeight="0" customHeight="1" zeroHeight="1" x14ac:dyDescent="0.35"/>
  <cols>
    <col min="1" max="1" width="3.81640625" style="2" customWidth="1"/>
    <col min="2" max="2" width="3.7265625" style="2" bestFit="1" customWidth="1"/>
    <col min="3" max="4" width="4.453125" style="2" customWidth="1"/>
    <col min="5" max="5" width="6.26953125" style="2" customWidth="1"/>
    <col min="6" max="6" width="8.453125" style="3" customWidth="1"/>
    <col min="7" max="7" width="25" style="2" customWidth="1"/>
    <col min="8" max="8" width="20" style="2" customWidth="1"/>
    <col min="9" max="9" width="6.26953125" style="2" customWidth="1"/>
    <col min="10" max="10" width="7" style="2" customWidth="1"/>
    <col min="11" max="11" width="3.81640625" style="2" customWidth="1"/>
    <col min="12" max="12" width="4.1796875" style="3" customWidth="1"/>
    <col min="13" max="13" width="10" style="2" customWidth="1"/>
    <col min="14" max="14" width="33.7265625" style="2" customWidth="1"/>
    <col min="15" max="15" width="6" style="2" customWidth="1"/>
    <col min="16" max="16" width="6.1796875" style="2" customWidth="1"/>
    <col min="17" max="17" width="3.453125" style="2" customWidth="1"/>
    <col min="18" max="18" width="4.453125" style="3" customWidth="1"/>
    <col min="19" max="19" width="6.1796875" style="2" customWidth="1"/>
    <col min="20" max="20" width="16.453125" style="2" customWidth="1"/>
    <col min="21" max="22" width="14.453125" style="5" customWidth="1"/>
    <col min="23" max="23" width="18.453125" style="2" customWidth="1"/>
    <col min="24" max="24" width="14.453125" style="2" customWidth="1"/>
    <col min="25" max="25" width="2.26953125" style="2" customWidth="1"/>
    <col min="26" max="26" width="11.453125" style="2" customWidth="1"/>
    <col min="27" max="16384" width="11.453125" style="2"/>
  </cols>
  <sheetData>
    <row r="1" spans="2:28" ht="10" x14ac:dyDescent="0.35">
      <c r="U1" s="2"/>
      <c r="V1" s="2"/>
    </row>
    <row r="2" spans="2:28" ht="10" x14ac:dyDescent="0.35"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2:28" ht="10" x14ac:dyDescent="0.35"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</row>
    <row r="4" spans="2:28" ht="10" x14ac:dyDescent="0.35"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</row>
    <row r="5" spans="2:28" ht="10" x14ac:dyDescent="0.35"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</row>
    <row r="6" spans="2:28" ht="10" x14ac:dyDescent="0.35"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</row>
    <row r="7" spans="2:28" ht="21.75" customHeight="1" x14ac:dyDescent="0.35"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</row>
    <row r="8" spans="2:28" ht="9.75" customHeight="1" x14ac:dyDescent="0.35"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</row>
    <row r="9" spans="2:28" ht="10" x14ac:dyDescent="0.35">
      <c r="B9" s="38" t="s">
        <v>168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40"/>
    </row>
    <row r="10" spans="2:28" ht="39.75" customHeight="1" x14ac:dyDescent="0.35">
      <c r="B10" s="41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3"/>
    </row>
    <row r="11" spans="2:28" s="3" customFormat="1" ht="33" customHeight="1" x14ac:dyDescent="0.35">
      <c r="B11" s="44" t="s">
        <v>42</v>
      </c>
      <c r="C11" s="44" t="s">
        <v>0</v>
      </c>
      <c r="D11" s="44" t="s">
        <v>1</v>
      </c>
      <c r="E11" s="44" t="s">
        <v>2</v>
      </c>
      <c r="F11" s="44" t="s">
        <v>3</v>
      </c>
      <c r="G11" s="44" t="s">
        <v>4</v>
      </c>
      <c r="H11" s="44" t="s">
        <v>5</v>
      </c>
      <c r="I11" s="44" t="s">
        <v>11</v>
      </c>
      <c r="J11" s="44" t="s">
        <v>6</v>
      </c>
      <c r="K11" s="44" t="s">
        <v>7</v>
      </c>
      <c r="L11" s="44" t="s">
        <v>8</v>
      </c>
      <c r="M11" s="35" t="s">
        <v>9</v>
      </c>
      <c r="N11" s="35" t="s">
        <v>10</v>
      </c>
      <c r="O11" s="36" t="s">
        <v>13</v>
      </c>
      <c r="P11" s="36"/>
      <c r="Q11" s="36"/>
      <c r="R11" s="36"/>
      <c r="S11" s="35" t="s">
        <v>12</v>
      </c>
      <c r="T11" s="35" t="s">
        <v>43</v>
      </c>
      <c r="U11" s="35" t="s">
        <v>14</v>
      </c>
      <c r="V11" s="35" t="s">
        <v>15</v>
      </c>
      <c r="W11" s="36" t="s">
        <v>16</v>
      </c>
      <c r="X11" s="36"/>
    </row>
    <row r="12" spans="2:28" s="3" customFormat="1" ht="80.25" customHeight="1" x14ac:dyDescent="0.35"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35"/>
      <c r="N12" s="35"/>
      <c r="O12" s="6" t="s">
        <v>11</v>
      </c>
      <c r="P12" s="6" t="s">
        <v>6</v>
      </c>
      <c r="Q12" s="6" t="s">
        <v>7</v>
      </c>
      <c r="R12" s="6" t="s">
        <v>8</v>
      </c>
      <c r="S12" s="35"/>
      <c r="T12" s="35"/>
      <c r="U12" s="35"/>
      <c r="V12" s="35"/>
      <c r="W12" s="7" t="s">
        <v>17</v>
      </c>
      <c r="X12" s="7" t="s">
        <v>18</v>
      </c>
      <c r="Y12" s="4"/>
    </row>
    <row r="13" spans="2:28" ht="72" x14ac:dyDescent="0.35">
      <c r="B13" s="13">
        <v>1</v>
      </c>
      <c r="C13" s="10" t="s">
        <v>19</v>
      </c>
      <c r="D13" s="10" t="s">
        <v>22</v>
      </c>
      <c r="E13" s="10" t="s">
        <v>26</v>
      </c>
      <c r="F13" s="18" t="s">
        <v>31</v>
      </c>
      <c r="G13" s="19" t="s">
        <v>45</v>
      </c>
      <c r="H13" s="19" t="s">
        <v>183</v>
      </c>
      <c r="I13" s="10" t="s">
        <v>35</v>
      </c>
      <c r="J13" s="10" t="s">
        <v>39</v>
      </c>
      <c r="K13" s="14">
        <f t="shared" ref="K13:K24" si="0">IFERROR(MID(I13,1,1)+MID(J13,1,1),"")</f>
        <v>7</v>
      </c>
      <c r="L13" s="15" t="str">
        <f>IF(K13="","",IF(OR(K13=2,K13=3,K13=4),'[2]TABLAS VALORACIÓN'!$Y$8,IF(K13=5,'[2]TABLAS VALORACIÓN'!$Y$7,IF(OR(K13=6,K13=7),'[2]TABLAS VALORACIÓN'!$Y$6,IF(OR(K13=8,K13=9,K13=10),'[2]TABLAS VALORACIÓN'!$Y$5)))))</f>
        <v>Riesgo Alto</v>
      </c>
      <c r="M13" s="11" t="s">
        <v>165</v>
      </c>
      <c r="N13" s="11" t="s">
        <v>184</v>
      </c>
      <c r="O13" s="10" t="s">
        <v>34</v>
      </c>
      <c r="P13" s="10" t="s">
        <v>38</v>
      </c>
      <c r="Q13" s="14">
        <f t="shared" ref="Q13:Q24" si="1">IFERROR(MID(O13,1,1)+MID(P13,1,1),"")</f>
        <v>5</v>
      </c>
      <c r="R13" s="15" t="str">
        <f>IF(Q13="","",IF(OR(Q13=2,Q13=3,Q13=4),'[2]TABLAS VALORACIÓN'!$Y$8,IF(Q13=5,'[2]TABLAS VALORACIÓN'!$Y$7,IF(OR(Q13=6,Q13=7),'[2]TABLAS VALORACIÓN'!$Y$6,IF(OR(Q13=8,Q13=9,Q13=10),'[2]TABLAS VALORACIÓN'!$Y$5)))))</f>
        <v>Riesgo Medio</v>
      </c>
      <c r="S13" s="13" t="s">
        <v>44</v>
      </c>
      <c r="T13" s="33" t="s">
        <v>185</v>
      </c>
      <c r="U13" s="20" t="s">
        <v>186</v>
      </c>
      <c r="V13" s="16" t="s">
        <v>187</v>
      </c>
      <c r="W13" s="16" t="s">
        <v>188</v>
      </c>
      <c r="X13" s="16" t="s">
        <v>77</v>
      </c>
      <c r="Y13" s="1" t="str">
        <f t="shared" ref="Y13:Y19" si="2">IF(I13="Raro",1,IF(I13="Improbable",2,IF(I13="Posible",3,IF(I13="Probable",4,IF(I13="casi cierto",5,"")))))</f>
        <v/>
      </c>
      <c r="Z13" s="1" t="str">
        <f t="shared" ref="Z13:Z19" si="3">IF(J13="Insignificante",1,IF(J13="Menor",2,IF(J13="Moderado",3,IF(J13="Mayor",4,IF(J13="Catastrófico",5,"")))))</f>
        <v/>
      </c>
      <c r="AA13" s="1" t="str">
        <f t="shared" ref="AA13:AA19" si="4">IF(O13="Raro",1,IF(O13="Improbable",2,IF(O13="Posible",3,IF(O13="Probable",4,IF(O13="casi cierto",5,"")))))</f>
        <v/>
      </c>
      <c r="AB13" s="1" t="str">
        <f t="shared" ref="AB13:AB19" si="5">IF(P13="Insignificante",1,IF(P13="Menor",2,IF(P13="Moderado",3,IF(P13="Mayor",4,IF(P13="Catastrófico",5,"")))))</f>
        <v/>
      </c>
    </row>
    <row r="14" spans="2:28" ht="76" customHeight="1" x14ac:dyDescent="0.35">
      <c r="B14" s="8">
        <v>2</v>
      </c>
      <c r="C14" s="10" t="s">
        <v>20</v>
      </c>
      <c r="D14" s="10" t="s">
        <v>22</v>
      </c>
      <c r="E14" s="10" t="s">
        <v>26</v>
      </c>
      <c r="F14" s="18" t="s">
        <v>32</v>
      </c>
      <c r="G14" s="21" t="s">
        <v>189</v>
      </c>
      <c r="H14" s="19" t="s">
        <v>190</v>
      </c>
      <c r="I14" s="10" t="s">
        <v>34</v>
      </c>
      <c r="J14" s="10" t="s">
        <v>36</v>
      </c>
      <c r="K14" s="14">
        <f t="shared" si="0"/>
        <v>4</v>
      </c>
      <c r="L14" s="15" t="str">
        <f>IF(K14="","",IF(OR(K14=2,K14=3,K14=4),'[2]TABLAS VALORACIÓN'!$Y$8,IF(K14=5,'[2]TABLAS VALORACIÓN'!$Y$7,IF(OR(K14=6,K14=7),'[2]TABLAS VALORACIÓN'!$Y$6,IF(OR(K14=8,K14=9,K14=10),'[2]TABLAS VALORACIÓN'!$Y$5)))))</f>
        <v>Riesgo Bajo</v>
      </c>
      <c r="M14" s="11" t="s">
        <v>165</v>
      </c>
      <c r="N14" s="11" t="s">
        <v>191</v>
      </c>
      <c r="O14" s="10" t="s">
        <v>34</v>
      </c>
      <c r="P14" s="9" t="s">
        <v>37</v>
      </c>
      <c r="Q14" s="14">
        <f t="shared" si="1"/>
        <v>3</v>
      </c>
      <c r="R14" s="15" t="str">
        <f>IF(Q14="","",IF(OR(Q14=2,Q14=3,Q14=4),'[2]TABLAS VALORACIÓN'!$Y$8,IF(Q14=5,'[2]TABLAS VALORACIÓN'!$Y$7,IF(OR(Q14=6,Q14=7),'[2]TABLAS VALORACIÓN'!$Y$6,IF(OR(Q14=8,Q14=9,Q14=10),'[2]TABLAS VALORACIÓN'!$Y$5)))))</f>
        <v>Riesgo Bajo</v>
      </c>
      <c r="S14" s="13" t="s">
        <v>44</v>
      </c>
      <c r="T14" s="33" t="s">
        <v>167</v>
      </c>
      <c r="U14" s="20" t="s">
        <v>75</v>
      </c>
      <c r="V14" s="20" t="s">
        <v>76</v>
      </c>
      <c r="W14" s="16" t="s">
        <v>72</v>
      </c>
      <c r="X14" s="16" t="s">
        <v>77</v>
      </c>
      <c r="Y14" s="1" t="str">
        <f t="shared" si="2"/>
        <v/>
      </c>
      <c r="Z14" s="1" t="str">
        <f t="shared" si="3"/>
        <v/>
      </c>
      <c r="AA14" s="1" t="str">
        <f t="shared" si="4"/>
        <v/>
      </c>
      <c r="AB14" s="1" t="str">
        <f t="shared" si="5"/>
        <v/>
      </c>
    </row>
    <row r="15" spans="2:28" ht="70.5" customHeight="1" x14ac:dyDescent="0.35">
      <c r="B15" s="13">
        <v>3</v>
      </c>
      <c r="C15" s="10" t="s">
        <v>20</v>
      </c>
      <c r="D15" s="10" t="s">
        <v>22</v>
      </c>
      <c r="E15" s="10" t="s">
        <v>26</v>
      </c>
      <c r="F15" s="18" t="s">
        <v>29</v>
      </c>
      <c r="G15" s="21" t="s">
        <v>46</v>
      </c>
      <c r="H15" s="21" t="s">
        <v>178</v>
      </c>
      <c r="I15" s="10" t="s">
        <v>33</v>
      </c>
      <c r="J15" s="10" t="s">
        <v>38</v>
      </c>
      <c r="K15" s="14">
        <f t="shared" si="0"/>
        <v>4</v>
      </c>
      <c r="L15" s="15" t="str">
        <f>IF(K15="","",IF(OR(K15=2,K15=3,K15=4),'[2]TABLAS VALORACIÓN'!$Y$8,IF(K15=5,'[2]TABLAS VALORACIÓN'!$Y$7,IF(OR(K15=6,K15=7),'[2]TABLAS VALORACIÓN'!$Y$6,IF(OR(K15=8,K15=9,K15=10),'[2]TABLAS VALORACIÓN'!$Y$5)))))</f>
        <v>Riesgo Bajo</v>
      </c>
      <c r="M15" s="11" t="s">
        <v>165</v>
      </c>
      <c r="N15" s="11" t="s">
        <v>88</v>
      </c>
      <c r="O15" s="10" t="s">
        <v>33</v>
      </c>
      <c r="P15" s="10" t="s">
        <v>37</v>
      </c>
      <c r="Q15" s="14">
        <f t="shared" si="1"/>
        <v>2</v>
      </c>
      <c r="R15" s="15" t="str">
        <f>IF(Q15="","",IF(OR(Q15=2,Q15=3,Q15=4),'[2]TABLAS VALORACIÓN'!$Y$8,IF(Q15=5,'[2]TABLAS VALORACIÓN'!$Y$7,IF(OR(Q15=6,Q15=7),'[2]TABLAS VALORACIÓN'!$Y$6,IF(OR(Q15=8,Q15=9,Q15=10),'[2]TABLAS VALORACIÓN'!$Y$5)))))</f>
        <v>Riesgo Bajo</v>
      </c>
      <c r="S15" s="13" t="s">
        <v>44</v>
      </c>
      <c r="T15" s="20" t="s">
        <v>185</v>
      </c>
      <c r="U15" s="20" t="s">
        <v>75</v>
      </c>
      <c r="V15" s="20" t="s">
        <v>76</v>
      </c>
      <c r="W15" s="16" t="s">
        <v>99</v>
      </c>
      <c r="X15" s="16" t="s">
        <v>77</v>
      </c>
      <c r="Y15" s="1" t="str">
        <f t="shared" si="2"/>
        <v/>
      </c>
      <c r="Z15" s="1" t="str">
        <f t="shared" si="3"/>
        <v/>
      </c>
      <c r="AA15" s="1" t="str">
        <f t="shared" si="4"/>
        <v/>
      </c>
      <c r="AB15" s="1" t="str">
        <f t="shared" si="5"/>
        <v/>
      </c>
    </row>
    <row r="16" spans="2:28" ht="43.5" x14ac:dyDescent="0.35">
      <c r="B16" s="8">
        <v>4</v>
      </c>
      <c r="C16" s="10" t="s">
        <v>19</v>
      </c>
      <c r="D16" s="10" t="s">
        <v>22</v>
      </c>
      <c r="E16" s="10" t="s">
        <v>24</v>
      </c>
      <c r="F16" s="18" t="s">
        <v>27</v>
      </c>
      <c r="G16" s="21" t="s">
        <v>66</v>
      </c>
      <c r="H16" s="21" t="s">
        <v>47</v>
      </c>
      <c r="I16" s="10" t="s">
        <v>33</v>
      </c>
      <c r="J16" s="10" t="s">
        <v>38</v>
      </c>
      <c r="K16" s="14">
        <f t="shared" si="0"/>
        <v>4</v>
      </c>
      <c r="L16" s="15" t="str">
        <f>IF(K16="","",IF(OR(K16=2,K16=3,K16=4),'[2]TABLAS VALORACIÓN'!$Y$8,IF(K16=5,'[2]TABLAS VALORACIÓN'!$Y$7,IF(OR(K16=6,K16=7),'[2]TABLAS VALORACIÓN'!$Y$6,IF(OR(K16=8,K16=9,K16=10),'[2]TABLAS VALORACIÓN'!$Y$5)))))</f>
        <v>Riesgo Bajo</v>
      </c>
      <c r="M16" s="11" t="s">
        <v>165</v>
      </c>
      <c r="N16" s="11" t="s">
        <v>79</v>
      </c>
      <c r="O16" s="10" t="s">
        <v>33</v>
      </c>
      <c r="P16" s="10" t="s">
        <v>36</v>
      </c>
      <c r="Q16" s="14">
        <f t="shared" si="1"/>
        <v>3</v>
      </c>
      <c r="R16" s="15" t="str">
        <f>IF(Q16="","",IF(OR(Q16=2,Q16=3,Q16=4),'[2]TABLAS VALORACIÓN'!$Y$8,IF(Q16=5,'[2]TABLAS VALORACIÓN'!$Y$7,IF(OR(Q16=6,Q16=7),'[2]TABLAS VALORACIÓN'!$Y$6,IF(OR(Q16=8,Q16=9,Q16=10),'[2]TABLAS VALORACIÓN'!$Y$5)))))</f>
        <v>Riesgo Bajo</v>
      </c>
      <c r="S16" s="13" t="s">
        <v>44</v>
      </c>
      <c r="T16" s="11" t="s">
        <v>146</v>
      </c>
      <c r="U16" s="20" t="s">
        <v>75</v>
      </c>
      <c r="V16" s="20" t="s">
        <v>76</v>
      </c>
      <c r="W16" s="11" t="s">
        <v>180</v>
      </c>
      <c r="X16" s="16" t="s">
        <v>77</v>
      </c>
      <c r="Y16" s="1" t="str">
        <f t="shared" si="2"/>
        <v/>
      </c>
      <c r="Z16" s="1" t="str">
        <f t="shared" si="3"/>
        <v/>
      </c>
      <c r="AA16" s="1" t="str">
        <f t="shared" si="4"/>
        <v/>
      </c>
      <c r="AB16" s="1" t="str">
        <f t="shared" si="5"/>
        <v/>
      </c>
    </row>
    <row r="17" spans="2:28" ht="45" x14ac:dyDescent="0.35">
      <c r="B17" s="13">
        <v>5</v>
      </c>
      <c r="C17" s="10" t="s">
        <v>19</v>
      </c>
      <c r="D17" s="10" t="s">
        <v>21</v>
      </c>
      <c r="E17" s="10" t="s">
        <v>25</v>
      </c>
      <c r="F17" s="18" t="s">
        <v>29</v>
      </c>
      <c r="G17" s="21" t="s">
        <v>48</v>
      </c>
      <c r="H17" s="21" t="s">
        <v>49</v>
      </c>
      <c r="I17" s="10" t="s">
        <v>34</v>
      </c>
      <c r="J17" s="10" t="s">
        <v>36</v>
      </c>
      <c r="K17" s="14">
        <f t="shared" si="0"/>
        <v>4</v>
      </c>
      <c r="L17" s="15" t="str">
        <f>IF(K17="","",IF(OR(K17=2,K17=3,K17=4),'[2]TABLAS VALORACIÓN'!$Y$8,IF(K17=5,'[2]TABLAS VALORACIÓN'!$Y$7,IF(OR(K17=6,K17=7),'[2]TABLAS VALORACIÓN'!$Y$6,IF(OR(K17=8,K17=9,K17=10),'[2]TABLAS VALORACIÓN'!$Y$5)))))</f>
        <v>Riesgo Bajo</v>
      </c>
      <c r="M17" s="11" t="s">
        <v>165</v>
      </c>
      <c r="N17" s="11" t="s">
        <v>50</v>
      </c>
      <c r="O17" s="10" t="s">
        <v>33</v>
      </c>
      <c r="P17" s="10" t="s">
        <v>36</v>
      </c>
      <c r="Q17" s="14">
        <f t="shared" si="1"/>
        <v>3</v>
      </c>
      <c r="R17" s="15" t="str">
        <f>IF(Q17="","",IF(OR(Q17=2,Q17=3,Q17=4),'[2]TABLAS VALORACIÓN'!$Y$8,IF(Q17=5,'[2]TABLAS VALORACIÓN'!$Y$7,IF(OR(Q17=6,Q17=7),'[2]TABLAS VALORACIÓN'!$Y$6,IF(OR(Q17=8,Q17=9,Q17=10),'[2]TABLAS VALORACIÓN'!$Y$5)))))</f>
        <v>Riesgo Bajo</v>
      </c>
      <c r="S17" s="13" t="s">
        <v>44</v>
      </c>
      <c r="T17" s="11" t="s">
        <v>174</v>
      </c>
      <c r="U17" s="20" t="s">
        <v>75</v>
      </c>
      <c r="V17" s="20" t="s">
        <v>76</v>
      </c>
      <c r="W17" s="16" t="s">
        <v>100</v>
      </c>
      <c r="X17" s="16" t="s">
        <v>101</v>
      </c>
      <c r="Y17" s="1" t="str">
        <f t="shared" si="2"/>
        <v/>
      </c>
      <c r="Z17" s="1" t="str">
        <f t="shared" si="3"/>
        <v/>
      </c>
      <c r="AA17" s="1" t="str">
        <f t="shared" si="4"/>
        <v/>
      </c>
      <c r="AB17" s="1" t="str">
        <f t="shared" si="5"/>
        <v/>
      </c>
    </row>
    <row r="18" spans="2:28" ht="43.5" x14ac:dyDescent="0.35">
      <c r="B18" s="8">
        <v>6</v>
      </c>
      <c r="C18" s="10" t="s">
        <v>19</v>
      </c>
      <c r="D18" s="10" t="s">
        <v>22</v>
      </c>
      <c r="E18" s="10" t="s">
        <v>26</v>
      </c>
      <c r="F18" s="18" t="s">
        <v>28</v>
      </c>
      <c r="G18" s="21" t="s">
        <v>51</v>
      </c>
      <c r="H18" s="21" t="s">
        <v>67</v>
      </c>
      <c r="I18" s="10" t="s">
        <v>34</v>
      </c>
      <c r="J18" s="10" t="s">
        <v>38</v>
      </c>
      <c r="K18" s="14">
        <f t="shared" si="0"/>
        <v>5</v>
      </c>
      <c r="L18" s="15" t="str">
        <f>IF(K18="","",IF(OR(K18=2,K18=3,K18=4),'[2]TABLAS VALORACIÓN'!$Y$8,IF(K18=5,'[2]TABLAS VALORACIÓN'!$Y$7,IF(OR(K18=6,K18=7),'[2]TABLAS VALORACIÓN'!$Y$6,IF(OR(K18=8,K18=9,K18=10),'[2]TABLAS VALORACIÓN'!$Y$5)))))</f>
        <v>Riesgo Medio</v>
      </c>
      <c r="M18" s="11" t="s">
        <v>165</v>
      </c>
      <c r="N18" s="11" t="s">
        <v>68</v>
      </c>
      <c r="O18" s="10" t="s">
        <v>34</v>
      </c>
      <c r="P18" s="10" t="s">
        <v>36</v>
      </c>
      <c r="Q18" s="14">
        <f t="shared" si="1"/>
        <v>4</v>
      </c>
      <c r="R18" s="15" t="str">
        <f>IF(Q18="","",IF(OR(Q18=2,Q18=3,Q18=4),'[2]TABLAS VALORACIÓN'!$Y$8,IF(Q18=5,'[2]TABLAS VALORACIÓN'!$Y$7,IF(OR(Q18=6,Q18=7),'[2]TABLAS VALORACIÓN'!$Y$6,IF(OR(Q18=8,Q18=9,Q18=10),'[2]TABLAS VALORACIÓN'!$Y$5)))))</f>
        <v>Riesgo Bajo</v>
      </c>
      <c r="S18" s="13" t="s">
        <v>44</v>
      </c>
      <c r="T18" s="11" t="s">
        <v>175</v>
      </c>
      <c r="U18" s="20" t="s">
        <v>75</v>
      </c>
      <c r="V18" s="20" t="s">
        <v>76</v>
      </c>
      <c r="W18" s="16" t="s">
        <v>80</v>
      </c>
      <c r="X18" s="16" t="s">
        <v>73</v>
      </c>
      <c r="Y18" s="1" t="str">
        <f t="shared" si="2"/>
        <v/>
      </c>
      <c r="Z18" s="1" t="str">
        <f t="shared" si="3"/>
        <v/>
      </c>
      <c r="AA18" s="1" t="str">
        <f t="shared" si="4"/>
        <v/>
      </c>
      <c r="AB18" s="1" t="str">
        <f t="shared" si="5"/>
        <v/>
      </c>
    </row>
    <row r="19" spans="2:28" ht="54" x14ac:dyDescent="0.35">
      <c r="B19" s="13">
        <v>7</v>
      </c>
      <c r="C19" s="10" t="s">
        <v>20</v>
      </c>
      <c r="D19" s="10" t="s">
        <v>21</v>
      </c>
      <c r="E19" s="10" t="s">
        <v>26</v>
      </c>
      <c r="F19" s="18" t="s">
        <v>29</v>
      </c>
      <c r="G19" s="21" t="s">
        <v>52</v>
      </c>
      <c r="H19" s="21" t="s">
        <v>53</v>
      </c>
      <c r="I19" s="10" t="s">
        <v>34</v>
      </c>
      <c r="J19" s="10" t="s">
        <v>39</v>
      </c>
      <c r="K19" s="14">
        <f t="shared" si="0"/>
        <v>6</v>
      </c>
      <c r="L19" s="15" t="str">
        <f>IF(K19="","",IF(OR(K19=2,K19=3,K19=4),'[2]TABLAS VALORACIÓN'!$Y$8,IF(K19=5,'[2]TABLAS VALORACIÓN'!$Y$7,IF(OR(K19=6,K19=7),'[2]TABLAS VALORACIÓN'!$Y$6,IF(OR(K19=8,K19=9,K19=10),'[2]TABLAS VALORACIÓN'!$Y$5)))))</f>
        <v>Riesgo Alto</v>
      </c>
      <c r="M19" s="11" t="s">
        <v>165</v>
      </c>
      <c r="N19" s="11" t="s">
        <v>54</v>
      </c>
      <c r="O19" s="10" t="s">
        <v>33</v>
      </c>
      <c r="P19" s="10" t="s">
        <v>38</v>
      </c>
      <c r="Q19" s="14">
        <f t="shared" si="1"/>
        <v>4</v>
      </c>
      <c r="R19" s="15" t="str">
        <f>IF(Q19="","",IF(OR(Q19=2,Q19=3,Q19=4),'[2]TABLAS VALORACIÓN'!$Y$8,IF(Q19=5,'[2]TABLAS VALORACIÓN'!$Y$7,IF(OR(Q19=6,Q19=7),'[2]TABLAS VALORACIÓN'!$Y$6,IF(OR(Q19=8,Q19=9,Q19=10),'[2]TABLAS VALORACIÓN'!$Y$5)))))</f>
        <v>Riesgo Bajo</v>
      </c>
      <c r="S19" s="13" t="s">
        <v>44</v>
      </c>
      <c r="T19" s="11" t="s">
        <v>146</v>
      </c>
      <c r="U19" s="20" t="s">
        <v>75</v>
      </c>
      <c r="V19" s="20" t="s">
        <v>76</v>
      </c>
      <c r="W19" s="16" t="s">
        <v>102</v>
      </c>
      <c r="X19" s="16" t="s">
        <v>73</v>
      </c>
      <c r="Y19" s="1" t="str">
        <f t="shared" si="2"/>
        <v/>
      </c>
      <c r="Z19" s="1" t="str">
        <f t="shared" si="3"/>
        <v/>
      </c>
      <c r="AA19" s="1" t="str">
        <f t="shared" si="4"/>
        <v/>
      </c>
      <c r="AB19" s="1" t="str">
        <f t="shared" si="5"/>
        <v/>
      </c>
    </row>
    <row r="20" spans="2:28" ht="69" customHeight="1" x14ac:dyDescent="0.35">
      <c r="B20" s="8">
        <v>8</v>
      </c>
      <c r="C20" s="10" t="s">
        <v>19</v>
      </c>
      <c r="D20" s="10" t="s">
        <v>22</v>
      </c>
      <c r="E20" s="10" t="s">
        <v>26</v>
      </c>
      <c r="F20" s="18" t="s">
        <v>29</v>
      </c>
      <c r="G20" s="21" t="s">
        <v>56</v>
      </c>
      <c r="H20" s="21" t="s">
        <v>57</v>
      </c>
      <c r="I20" s="10" t="s">
        <v>35</v>
      </c>
      <c r="J20" s="10" t="s">
        <v>38</v>
      </c>
      <c r="K20" s="14">
        <f t="shared" si="0"/>
        <v>6</v>
      </c>
      <c r="L20" s="15" t="str">
        <f>IF(K20="","",IF(OR(K20=2,K20=3,K20=4),'[2]TABLAS VALORACIÓN'!$Y$8,IF(K20=5,'[2]TABLAS VALORACIÓN'!$Y$7,IF(OR(K20=6,K20=7),'[2]TABLAS VALORACIÓN'!$Y$6,IF(OR(K20=8,K20=9,K20=10),'[2]TABLAS VALORACIÓN'!$Y$5)))))</f>
        <v>Riesgo Alto</v>
      </c>
      <c r="M20" s="11" t="s">
        <v>146</v>
      </c>
      <c r="N20" s="11" t="s">
        <v>103</v>
      </c>
      <c r="O20" s="10" t="s">
        <v>34</v>
      </c>
      <c r="P20" s="10" t="s">
        <v>36</v>
      </c>
      <c r="Q20" s="14">
        <f t="shared" si="1"/>
        <v>4</v>
      </c>
      <c r="R20" s="15" t="str">
        <f>IF(Q20="","",IF(OR(Q20=2,Q20=3,Q20=4),'[2]TABLAS VALORACIÓN'!$Y$8,IF(Q20=5,'[2]TABLAS VALORACIÓN'!$Y$7,IF(OR(Q20=6,Q20=7),'[2]TABLAS VALORACIÓN'!$Y$6,IF(OR(Q20=8,Q20=9,Q20=10),'[2]TABLAS VALORACIÓN'!$Y$5)))))</f>
        <v>Riesgo Bajo</v>
      </c>
      <c r="S20" s="13" t="s">
        <v>44</v>
      </c>
      <c r="T20" s="11" t="s">
        <v>41</v>
      </c>
      <c r="U20" s="20" t="s">
        <v>75</v>
      </c>
      <c r="V20" s="20" t="s">
        <v>76</v>
      </c>
      <c r="W20" s="16" t="s">
        <v>104</v>
      </c>
      <c r="X20" s="16" t="s">
        <v>70</v>
      </c>
    </row>
    <row r="21" spans="2:28" ht="59.25" customHeight="1" x14ac:dyDescent="0.35">
      <c r="B21" s="13">
        <v>9</v>
      </c>
      <c r="C21" s="10" t="s">
        <v>19</v>
      </c>
      <c r="D21" s="10" t="s">
        <v>22</v>
      </c>
      <c r="E21" s="10" t="s">
        <v>26</v>
      </c>
      <c r="F21" s="18" t="s">
        <v>27</v>
      </c>
      <c r="G21" s="21" t="s">
        <v>58</v>
      </c>
      <c r="H21" s="21" t="s">
        <v>59</v>
      </c>
      <c r="I21" s="10" t="s">
        <v>33</v>
      </c>
      <c r="J21" s="10" t="s">
        <v>38</v>
      </c>
      <c r="K21" s="14">
        <f t="shared" si="0"/>
        <v>4</v>
      </c>
      <c r="L21" s="15" t="str">
        <f>IF(K21="","",IF(OR(K21=2,K21=3,K21=4),'[2]TABLAS VALORACIÓN'!$Y$8,IF(K21=5,'[2]TABLAS VALORACIÓN'!$Y$7,IF(OR(K21=6,K21=7),'[2]TABLAS VALORACIÓN'!$Y$6,IF(OR(K21=8,K21=9,K21=10),'[2]TABLAS VALORACIÓN'!$Y$5)))))</f>
        <v>Riesgo Bajo</v>
      </c>
      <c r="M21" s="11" t="s">
        <v>146</v>
      </c>
      <c r="N21" s="11" t="s">
        <v>60</v>
      </c>
      <c r="O21" s="10" t="s">
        <v>33</v>
      </c>
      <c r="P21" s="10" t="s">
        <v>36</v>
      </c>
      <c r="Q21" s="14">
        <f t="shared" si="1"/>
        <v>3</v>
      </c>
      <c r="R21" s="15" t="str">
        <f>IF(Q21="","",IF(OR(Q21=2,Q21=3,Q21=4),'[2]TABLAS VALORACIÓN'!$Y$8,IF(Q21=5,'[2]TABLAS VALORACIÓN'!$Y$7,IF(OR(Q21=6,Q21=7),'[2]TABLAS VALORACIÓN'!$Y$6,IF(OR(Q21=8,Q21=9,Q21=10),'[2]TABLAS VALORACIÓN'!$Y$5)))))</f>
        <v>Riesgo Bajo</v>
      </c>
      <c r="S21" s="13" t="s">
        <v>44</v>
      </c>
      <c r="T21" s="11" t="s">
        <v>170</v>
      </c>
      <c r="U21" s="20" t="s">
        <v>75</v>
      </c>
      <c r="V21" s="20" t="s">
        <v>76</v>
      </c>
      <c r="W21" s="16" t="s">
        <v>105</v>
      </c>
      <c r="X21" s="16" t="s">
        <v>74</v>
      </c>
    </row>
    <row r="22" spans="2:28" ht="90" customHeight="1" x14ac:dyDescent="0.35">
      <c r="B22" s="8">
        <v>10</v>
      </c>
      <c r="C22" s="10" t="s">
        <v>20</v>
      </c>
      <c r="D22" s="10" t="s">
        <v>22</v>
      </c>
      <c r="E22" s="10" t="s">
        <v>26</v>
      </c>
      <c r="F22" s="18" t="s">
        <v>29</v>
      </c>
      <c r="G22" s="21" t="s">
        <v>61</v>
      </c>
      <c r="H22" s="21" t="s">
        <v>62</v>
      </c>
      <c r="I22" s="10" t="s">
        <v>34</v>
      </c>
      <c r="J22" s="10" t="s">
        <v>38</v>
      </c>
      <c r="K22" s="14">
        <f t="shared" si="0"/>
        <v>5</v>
      </c>
      <c r="L22" s="15" t="str">
        <f>IF(K22="","",IF(OR(K22=2,K22=3,K22=4),'[2]TABLAS VALORACIÓN'!$Y$8,IF(K22=5,'[2]TABLAS VALORACIÓN'!$Y$7,IF(OR(K22=6,K22=7),'[2]TABLAS VALORACIÓN'!$Y$6,IF(OR(K22=8,K22=9,K22=10),'[2]TABLAS VALORACIÓN'!$Y$5)))))</f>
        <v>Riesgo Medio</v>
      </c>
      <c r="M22" s="11" t="s">
        <v>166</v>
      </c>
      <c r="N22" s="11" t="s">
        <v>55</v>
      </c>
      <c r="O22" s="10" t="s">
        <v>34</v>
      </c>
      <c r="P22" s="10" t="s">
        <v>36</v>
      </c>
      <c r="Q22" s="14">
        <f t="shared" si="1"/>
        <v>4</v>
      </c>
      <c r="R22" s="15" t="str">
        <f>IF(Q22="","",IF(OR(Q22=2,Q22=3,Q22=4),'[2]TABLAS VALORACIÓN'!$Y$8,IF(Q22=5,'[2]TABLAS VALORACIÓN'!$Y$7,IF(OR(Q22=6,Q22=7),'[2]TABLAS VALORACIÓN'!$Y$6,IF(OR(Q22=8,Q22=9,Q22=10),'[2]TABLAS VALORACIÓN'!$Y$5)))))</f>
        <v>Riesgo Bajo</v>
      </c>
      <c r="S22" s="13" t="s">
        <v>44</v>
      </c>
      <c r="T22" s="11" t="s">
        <v>166</v>
      </c>
      <c r="U22" s="20" t="s">
        <v>75</v>
      </c>
      <c r="V22" s="20" t="s">
        <v>76</v>
      </c>
      <c r="W22" s="16" t="s">
        <v>105</v>
      </c>
      <c r="X22" s="16" t="s">
        <v>74</v>
      </c>
    </row>
    <row r="23" spans="2:28" ht="78.75" customHeight="1" x14ac:dyDescent="0.35">
      <c r="B23" s="13">
        <v>11</v>
      </c>
      <c r="C23" s="10" t="s">
        <v>19</v>
      </c>
      <c r="D23" s="10" t="s">
        <v>22</v>
      </c>
      <c r="E23" s="10" t="s">
        <v>26</v>
      </c>
      <c r="F23" s="18" t="s">
        <v>29</v>
      </c>
      <c r="G23" s="21" t="s">
        <v>63</v>
      </c>
      <c r="H23" s="21" t="s">
        <v>64</v>
      </c>
      <c r="I23" s="10" t="s">
        <v>35</v>
      </c>
      <c r="J23" s="10" t="s">
        <v>38</v>
      </c>
      <c r="K23" s="14">
        <f t="shared" si="0"/>
        <v>6</v>
      </c>
      <c r="L23" s="15" t="str">
        <f>IF(K23="","",IF(OR(K23=2,K23=3,K23=4),'[2]TABLAS VALORACIÓN'!$Y$8,IF(K23=5,'[2]TABLAS VALORACIÓN'!$Y$7,IF(OR(K23=6,K23=7),'[2]TABLAS VALORACIÓN'!$Y$6,IF(OR(K23=8,K23=9,K23=10),'[2]TABLAS VALORACIÓN'!$Y$5)))))</f>
        <v>Riesgo Alto</v>
      </c>
      <c r="M23" s="11" t="s">
        <v>166</v>
      </c>
      <c r="N23" s="11" t="s">
        <v>106</v>
      </c>
      <c r="O23" s="10" t="s">
        <v>34</v>
      </c>
      <c r="P23" s="10" t="s">
        <v>36</v>
      </c>
      <c r="Q23" s="14">
        <f t="shared" si="1"/>
        <v>4</v>
      </c>
      <c r="R23" s="15" t="str">
        <f>IF(Q23="","",IF(OR(Q23=2,Q23=3,Q23=4),'[2]TABLAS VALORACIÓN'!$Y$8,IF(Q23=5,'[2]TABLAS VALORACIÓN'!$Y$7,IF(OR(Q23=6,Q23=7),'[2]TABLAS VALORACIÓN'!$Y$6,IF(OR(Q23=8,Q23=9,Q23=10),'[2]TABLAS VALORACIÓN'!$Y$5)))))</f>
        <v>Riesgo Bajo</v>
      </c>
      <c r="S23" s="13" t="s">
        <v>44</v>
      </c>
      <c r="T23" s="11" t="s">
        <v>166</v>
      </c>
      <c r="U23" s="20" t="s">
        <v>75</v>
      </c>
      <c r="V23" s="20" t="s">
        <v>76</v>
      </c>
      <c r="W23" s="16" t="s">
        <v>105</v>
      </c>
      <c r="X23" s="16" t="s">
        <v>74</v>
      </c>
    </row>
    <row r="24" spans="2:28" ht="79.5" customHeight="1" x14ac:dyDescent="0.35">
      <c r="B24" s="8">
        <v>12</v>
      </c>
      <c r="C24" s="10" t="s">
        <v>20</v>
      </c>
      <c r="D24" s="10" t="s">
        <v>21</v>
      </c>
      <c r="E24" s="10" t="s">
        <v>26</v>
      </c>
      <c r="F24" s="18" t="s">
        <v>29</v>
      </c>
      <c r="G24" s="21" t="s">
        <v>81</v>
      </c>
      <c r="H24" s="21" t="s">
        <v>176</v>
      </c>
      <c r="I24" s="10" t="s">
        <v>34</v>
      </c>
      <c r="J24" s="10" t="s">
        <v>39</v>
      </c>
      <c r="K24" s="14">
        <f t="shared" si="0"/>
        <v>6</v>
      </c>
      <c r="L24" s="15" t="str">
        <f>IF(K24="","",IF(OR(K24=2,K24=3,K24=4),'[2]TABLAS VALORACIÓN'!$Y$8,IF(K24=5,'[2]TABLAS VALORACIÓN'!$Y$7,IF(OR(K24=6,K24=7),'[2]TABLAS VALORACIÓN'!$Y$6,IF(OR(K24=8,K24=9,K24=10),'[2]TABLAS VALORACIÓN'!$Y$5)))))</f>
        <v>Riesgo Alto</v>
      </c>
      <c r="M24" s="11" t="s">
        <v>165</v>
      </c>
      <c r="N24" s="11" t="s">
        <v>87</v>
      </c>
      <c r="O24" s="10" t="s">
        <v>34</v>
      </c>
      <c r="P24" s="10" t="s">
        <v>36</v>
      </c>
      <c r="Q24" s="14">
        <f t="shared" si="1"/>
        <v>4</v>
      </c>
      <c r="R24" s="15" t="str">
        <f>IF(Q24="","",IF(OR(Q24=2,Q24=3,Q24=4),'[2]TABLAS VALORACIÓN'!$Y$8,IF(Q24=5,'[2]TABLAS VALORACIÓN'!$Y$7,IF(OR(Q24=6,Q24=7),'[2]TABLAS VALORACIÓN'!$Y$6,IF(OR(Q24=8,Q24=9,Q24=10),'[2]TABLAS VALORACIÓN'!$Y$5)))))</f>
        <v>Riesgo Bajo</v>
      </c>
      <c r="S24" s="13" t="s">
        <v>44</v>
      </c>
      <c r="T24" s="11" t="s">
        <v>165</v>
      </c>
      <c r="U24" s="20" t="s">
        <v>75</v>
      </c>
      <c r="V24" s="20" t="s">
        <v>76</v>
      </c>
      <c r="W24" s="16" t="s">
        <v>107</v>
      </c>
      <c r="X24" s="16" t="s">
        <v>71</v>
      </c>
    </row>
    <row r="25" spans="2:28" ht="79.5" customHeight="1" x14ac:dyDescent="0.35">
      <c r="B25" s="13">
        <v>13</v>
      </c>
      <c r="C25" s="10" t="s">
        <v>20</v>
      </c>
      <c r="D25" s="10" t="s">
        <v>21</v>
      </c>
      <c r="E25" s="10" t="s">
        <v>23</v>
      </c>
      <c r="F25" s="18" t="s">
        <v>29</v>
      </c>
      <c r="G25" s="21" t="s">
        <v>78</v>
      </c>
      <c r="H25" s="21" t="s">
        <v>69</v>
      </c>
      <c r="I25" s="10" t="s">
        <v>35</v>
      </c>
      <c r="J25" s="10" t="s">
        <v>40</v>
      </c>
      <c r="K25" s="14">
        <f>IFERROR(MID(I25,1,1)+MID(J25,1,1),"")</f>
        <v>8</v>
      </c>
      <c r="L25" s="15" t="str">
        <f>IF(K25="","",IF(OR(K25=2,K25=3,K25=4),'[2]TABLAS VALORACIÓN'!$Y$8,IF(K25=5,'[2]TABLAS VALORACIÓN'!$Y$7,IF(OR(K25=6,K25=7),'[2]TABLAS VALORACIÓN'!$Y$6,IF(OR(K25=8,K25=9,K25=10),'[2]TABLAS VALORACIÓN'!$Y$5)))))</f>
        <v>Riesgo Extremo</v>
      </c>
      <c r="M25" s="11" t="s">
        <v>146</v>
      </c>
      <c r="N25" s="11" t="s">
        <v>65</v>
      </c>
      <c r="O25" s="10" t="s">
        <v>34</v>
      </c>
      <c r="P25" s="10" t="s">
        <v>38</v>
      </c>
      <c r="Q25" s="14">
        <f>IFERROR(MID(O25,1,1)+MID(P25,1,1),"")</f>
        <v>5</v>
      </c>
      <c r="R25" s="15" t="str">
        <f>IF(Q25="","",IF(OR(Q25=2,Q25=3,Q25=4),'[2]TABLAS VALORACIÓN'!$Y$8,IF(Q25=5,'[2]TABLAS VALORACIÓN'!$Y$7,IF(OR(Q25=6,Q25=7),'[2]TABLAS VALORACIÓN'!$Y$6,IF(OR(Q25=8,Q25=9,Q25=10),'[2]TABLAS VALORACIÓN'!$Y$5)))))</f>
        <v>Riesgo Medio</v>
      </c>
      <c r="S25" s="13" t="s">
        <v>44</v>
      </c>
      <c r="T25" s="11" t="s">
        <v>171</v>
      </c>
      <c r="U25" s="20" t="s">
        <v>75</v>
      </c>
      <c r="V25" s="20" t="s">
        <v>76</v>
      </c>
      <c r="W25" s="16" t="s">
        <v>108</v>
      </c>
      <c r="X25" s="16" t="s">
        <v>74</v>
      </c>
    </row>
    <row r="26" spans="2:28" ht="79.5" customHeight="1" x14ac:dyDescent="0.35">
      <c r="B26" s="8">
        <v>14</v>
      </c>
      <c r="C26" s="10" t="s">
        <v>20</v>
      </c>
      <c r="D26" s="10" t="s">
        <v>21</v>
      </c>
      <c r="E26" s="10" t="s">
        <v>23</v>
      </c>
      <c r="F26" s="18" t="s">
        <v>29</v>
      </c>
      <c r="G26" s="21" t="s">
        <v>82</v>
      </c>
      <c r="H26" s="21" t="s">
        <v>83</v>
      </c>
      <c r="I26" s="10" t="s">
        <v>35</v>
      </c>
      <c r="J26" s="10" t="s">
        <v>39</v>
      </c>
      <c r="K26" s="14">
        <v>7</v>
      </c>
      <c r="L26" s="15" t="str">
        <f>IF(K26="","",IF(OR(K26=2,K26=3,K26=4),'[2]TABLAS VALORACIÓN'!$Y$8,IF(K26=5,'[2]TABLAS VALORACIÓN'!$Y$7,IF(OR(K26=6,K26=7),'[2]TABLAS VALORACIÓN'!$Y$6,IF(OR(K26=8,K26=9,K26=10),'[2]TABLAS VALORACIÓN'!$Y$5)))))</f>
        <v>Riesgo Alto</v>
      </c>
      <c r="M26" s="11" t="s">
        <v>164</v>
      </c>
      <c r="N26" s="11" t="s">
        <v>179</v>
      </c>
      <c r="O26" s="10" t="s">
        <v>33</v>
      </c>
      <c r="P26" s="10" t="s">
        <v>36</v>
      </c>
      <c r="Q26" s="14">
        <v>4</v>
      </c>
      <c r="R26" s="15" t="str">
        <f>IF(Q26="","",IF(OR(Q26=2,Q26=3,Q26=4),'[2]TABLAS VALORACIÓN'!$Y$8,IF(Q26=5,'[2]TABLAS VALORACIÓN'!$Y$7,IF(OR(Q26=6,Q26=7),'[2]TABLAS VALORACIÓN'!$Y$6,IF(OR(Q26=8,Q26=9,Q26=10),'[2]TABLAS VALORACIÓN'!$Y$5)))))</f>
        <v>Riesgo Bajo</v>
      </c>
      <c r="S26" s="13" t="s">
        <v>84</v>
      </c>
      <c r="T26" s="11" t="s">
        <v>171</v>
      </c>
      <c r="U26" s="20" t="s">
        <v>85</v>
      </c>
      <c r="V26" s="17" t="s">
        <v>76</v>
      </c>
      <c r="W26" s="16" t="s">
        <v>86</v>
      </c>
      <c r="X26" s="16" t="s">
        <v>74</v>
      </c>
    </row>
    <row r="27" spans="2:28" ht="53" x14ac:dyDescent="0.35">
      <c r="B27" s="13">
        <v>15</v>
      </c>
      <c r="C27" s="22" t="s">
        <v>19</v>
      </c>
      <c r="D27" s="22" t="s">
        <v>22</v>
      </c>
      <c r="E27" s="22" t="s">
        <v>89</v>
      </c>
      <c r="F27" s="26" t="s">
        <v>90</v>
      </c>
      <c r="G27" s="27" t="s">
        <v>91</v>
      </c>
      <c r="H27" s="27" t="s">
        <v>92</v>
      </c>
      <c r="I27" s="22" t="s">
        <v>33</v>
      </c>
      <c r="J27" s="22" t="s">
        <v>36</v>
      </c>
      <c r="K27" s="14">
        <f>IFERROR(MID(I27,1,1)+MID(J27,1,1),"")</f>
        <v>3</v>
      </c>
      <c r="L27" s="15" t="str">
        <f>IF(K27="","",IF(OR(K27=2,K27=3,K27=4),'[2]TABLAS VALORACIÓN'!$Y$8,IF(K27=5,'[2]TABLAS VALORACIÓN'!$Y$7,IF(OR(K27=6,K27=7),'[2]TABLAS VALORACIÓN'!$Y$6,IF(OR(K27=8,K27=9,K27=10),'[2]TABLAS VALORACIÓN'!$Y$5)))))</f>
        <v>Riesgo Bajo</v>
      </c>
      <c r="M27" s="12" t="s">
        <v>169</v>
      </c>
      <c r="N27" s="28" t="s">
        <v>93</v>
      </c>
      <c r="O27" s="23" t="s">
        <v>33</v>
      </c>
      <c r="P27" s="23" t="s">
        <v>37</v>
      </c>
      <c r="Q27" s="14">
        <f>IFERROR(MID(O27,1,1)+MID(P27,1,1),"")</f>
        <v>2</v>
      </c>
      <c r="R27" s="15" t="str">
        <f>IF(Q27="","",IF(OR(Q27=2,Q27=3,Q27=4),'[2]TABLAS VALORACIÓN'!$Y$8,IF(Q27=5,'[2]TABLAS VALORACIÓN'!$Y$7,IF(OR(Q27=6,Q27=7),'[2]TABLAS VALORACIÓN'!$Y$6,IF(OR(Q27=8,Q27=9,Q27=10),'[2]TABLAS VALORACIÓN'!$Y$5)))))</f>
        <v>Riesgo Bajo</v>
      </c>
      <c r="S27" s="25" t="s">
        <v>94</v>
      </c>
      <c r="T27" s="12" t="s">
        <v>172</v>
      </c>
      <c r="U27" s="29" t="s">
        <v>95</v>
      </c>
      <c r="V27" s="30" t="s">
        <v>96</v>
      </c>
      <c r="W27" s="24" t="s">
        <v>97</v>
      </c>
      <c r="X27" s="12" t="s">
        <v>109</v>
      </c>
    </row>
    <row r="28" spans="2:28" ht="49" x14ac:dyDescent="0.35">
      <c r="B28" s="8">
        <v>16</v>
      </c>
      <c r="C28" s="22" t="s">
        <v>20</v>
      </c>
      <c r="D28" s="10" t="s">
        <v>22</v>
      </c>
      <c r="E28" s="23" t="s">
        <v>117</v>
      </c>
      <c r="F28" s="26" t="s">
        <v>110</v>
      </c>
      <c r="G28" s="27" t="s">
        <v>111</v>
      </c>
      <c r="H28" s="27" t="s">
        <v>112</v>
      </c>
      <c r="I28" s="10" t="s">
        <v>35</v>
      </c>
      <c r="J28" s="23" t="s">
        <v>39</v>
      </c>
      <c r="K28" s="14">
        <f t="shared" ref="K28" si="6">IFERROR(MID(I28,1,1)+MID(J28,1,1),"")</f>
        <v>7</v>
      </c>
      <c r="L28" s="15" t="str">
        <f>IF(K28="","",IF(OR(K28=2,K28=3,K28=4),'[2]TABLAS VALORACIÓN'!$Y$8,IF(K28=5,'[2]TABLAS VALORACIÓN'!$Y$7,IF(OR(K28=6,K28=7),'[2]TABLAS VALORACIÓN'!$Y$6,IF(OR(K28=8,K28=9,K28=10),'[2]TABLAS VALORACIÓN'!$Y$5)))))</f>
        <v>Riesgo Alto</v>
      </c>
      <c r="M28" s="12" t="s">
        <v>41</v>
      </c>
      <c r="N28" s="28" t="s">
        <v>113</v>
      </c>
      <c r="O28" s="10" t="s">
        <v>34</v>
      </c>
      <c r="P28" s="10" t="s">
        <v>36</v>
      </c>
      <c r="Q28" s="14">
        <f t="shared" ref="Q28" si="7">IFERROR(MID(O28,1,1)+MID(P28,1,1),"")</f>
        <v>4</v>
      </c>
      <c r="R28" s="15" t="str">
        <f>IF(Q28="","",IF(OR(Q28=2,Q28=3,Q28=4),'[2]TABLAS VALORACIÓN'!$Y$8,IF(Q28=5,'[2]TABLAS VALORACIÓN'!$Y$7,IF(OR(Q28=6,Q28=7),'[2]TABLAS VALORACIÓN'!$Y$6,IF(OR(Q28=8,Q28=9,Q28=10),'[2]TABLAS VALORACIÓN'!$Y$5)))))</f>
        <v>Riesgo Bajo</v>
      </c>
      <c r="S28" s="25" t="s">
        <v>44</v>
      </c>
      <c r="T28" s="12" t="s">
        <v>114</v>
      </c>
      <c r="U28" s="29" t="s">
        <v>115</v>
      </c>
      <c r="V28" s="29" t="s">
        <v>115</v>
      </c>
      <c r="W28" s="24" t="s">
        <v>116</v>
      </c>
      <c r="X28" s="12" t="s">
        <v>98</v>
      </c>
    </row>
    <row r="29" spans="2:28" ht="101.25" customHeight="1" x14ac:dyDescent="0.35">
      <c r="B29" s="13">
        <v>17</v>
      </c>
      <c r="C29" s="22" t="s">
        <v>20</v>
      </c>
      <c r="D29" s="10" t="s">
        <v>22</v>
      </c>
      <c r="E29" s="23" t="s">
        <v>117</v>
      </c>
      <c r="F29" s="26" t="s">
        <v>110</v>
      </c>
      <c r="G29" s="27" t="s">
        <v>118</v>
      </c>
      <c r="H29" s="27" t="s">
        <v>119</v>
      </c>
      <c r="I29" s="10" t="s">
        <v>35</v>
      </c>
      <c r="J29" s="23" t="s">
        <v>39</v>
      </c>
      <c r="K29" s="14">
        <f t="shared" ref="K29" si="8">IFERROR(MID(I29,1,1)+MID(J29,1,1),"")</f>
        <v>7</v>
      </c>
      <c r="L29" s="15" t="str">
        <f>IF(K29="","",IF(OR(K29=2,K29=3,K29=4),'[2]TABLAS VALORACIÓN'!$Y$8,IF(K29=5,'[2]TABLAS VALORACIÓN'!$Y$7,IF(OR(K29=6,K29=7),'[2]TABLAS VALORACIÓN'!$Y$6,IF(OR(K29=8,K29=9,K29=10),'[2]TABLAS VALORACIÓN'!$Y$5)))))</f>
        <v>Riesgo Alto</v>
      </c>
      <c r="M29" s="12" t="s">
        <v>144</v>
      </c>
      <c r="N29" s="28" t="s">
        <v>120</v>
      </c>
      <c r="O29" s="10" t="s">
        <v>34</v>
      </c>
      <c r="P29" s="10" t="s">
        <v>38</v>
      </c>
      <c r="Q29" s="14">
        <f>IFERROR(MID(O29,1,1)+MID(P29,1,1),"")</f>
        <v>5</v>
      </c>
      <c r="R29" s="15" t="str">
        <f>IF(Q29="","",IF(OR(Q29=2,Q29=3,Q29=4),'[2]TABLAS VALORACIÓN'!$Y$8,IF(Q29=5,'[2]TABLAS VALORACIÓN'!$Y$7,IF(OR(Q29=6,Q29=7),'[2]TABLAS VALORACIÓN'!$Y$6,IF(OR(Q29=8,Q29=9,Q29=10),'[2]TABLAS VALORACIÓN'!$Y$5)))))</f>
        <v>Riesgo Medio</v>
      </c>
      <c r="S29" s="25" t="s">
        <v>44</v>
      </c>
      <c r="T29" s="12" t="s">
        <v>163</v>
      </c>
      <c r="U29" s="29" t="s">
        <v>115</v>
      </c>
      <c r="V29" s="29" t="s">
        <v>115</v>
      </c>
      <c r="W29" s="24" t="s">
        <v>121</v>
      </c>
      <c r="X29" s="12" t="s">
        <v>122</v>
      </c>
    </row>
    <row r="30" spans="2:28" ht="124.5" customHeight="1" x14ac:dyDescent="0.35">
      <c r="B30" s="8">
        <v>18</v>
      </c>
      <c r="C30" s="22" t="s">
        <v>20</v>
      </c>
      <c r="D30" s="10" t="s">
        <v>22</v>
      </c>
      <c r="E30" s="23" t="s">
        <v>117</v>
      </c>
      <c r="F30" s="26" t="s">
        <v>110</v>
      </c>
      <c r="G30" s="27" t="s">
        <v>123</v>
      </c>
      <c r="H30" s="27" t="s">
        <v>124</v>
      </c>
      <c r="I30" s="10" t="s">
        <v>35</v>
      </c>
      <c r="J30" s="23" t="s">
        <v>39</v>
      </c>
      <c r="K30" s="14">
        <f t="shared" ref="K30" si="9">IFERROR(MID(I30,1,1)+MID(J30,1,1),"")</f>
        <v>7</v>
      </c>
      <c r="L30" s="15" t="str">
        <f>IF(K30="","",IF(OR(K30=2,K30=3,K30=4),'[2]TABLAS VALORACIÓN'!$Y$8,IF(K30=5,'[2]TABLAS VALORACIÓN'!$Y$7,IF(OR(K30=6,K30=7),'[2]TABLAS VALORACIÓN'!$Y$6,IF(OR(K30=8,K30=9,K30=10),'[2]TABLAS VALORACIÓN'!$Y$5)))))</f>
        <v>Riesgo Alto</v>
      </c>
      <c r="M30" s="12" t="s">
        <v>144</v>
      </c>
      <c r="N30" s="28" t="s">
        <v>126</v>
      </c>
      <c r="O30" s="10" t="s">
        <v>34</v>
      </c>
      <c r="P30" s="10" t="s">
        <v>38</v>
      </c>
      <c r="Q30" s="14">
        <f>IFERROR(MID(O30,1,1)+MID(P30,1,1),"")</f>
        <v>5</v>
      </c>
      <c r="R30" s="15" t="str">
        <f>IF(Q30="","",IF(OR(Q30=2,Q30=3,Q30=4),'[2]TABLAS VALORACIÓN'!$Y$8,IF(Q30=5,'[2]TABLAS VALORACIÓN'!$Y$7,IF(OR(Q30=6,Q30=7),'[2]TABLAS VALORACIÓN'!$Y$6,IF(OR(Q30=8,Q30=9,Q30=10),'[2]TABLAS VALORACIÓN'!$Y$5)))))</f>
        <v>Riesgo Medio</v>
      </c>
      <c r="S30" s="25" t="s">
        <v>44</v>
      </c>
      <c r="T30" s="12" t="s">
        <v>163</v>
      </c>
      <c r="U30" s="29" t="s">
        <v>115</v>
      </c>
      <c r="V30" s="29" t="s">
        <v>115</v>
      </c>
      <c r="W30" s="24" t="s">
        <v>125</v>
      </c>
      <c r="X30" s="12" t="s">
        <v>122</v>
      </c>
    </row>
    <row r="31" spans="2:28" ht="43" x14ac:dyDescent="0.35">
      <c r="B31" s="13">
        <v>19</v>
      </c>
      <c r="C31" s="22" t="s">
        <v>20</v>
      </c>
      <c r="D31" s="10" t="s">
        <v>22</v>
      </c>
      <c r="E31" s="23" t="s">
        <v>25</v>
      </c>
      <c r="F31" s="26" t="s">
        <v>127</v>
      </c>
      <c r="G31" s="27" t="s">
        <v>128</v>
      </c>
      <c r="H31" s="27" t="s">
        <v>129</v>
      </c>
      <c r="I31" s="23" t="s">
        <v>34</v>
      </c>
      <c r="J31" s="22" t="s">
        <v>36</v>
      </c>
      <c r="K31" s="14">
        <f t="shared" ref="K31" si="10">IFERROR(MID(I31,1,1)+MID(J31,1,1),"")</f>
        <v>4</v>
      </c>
      <c r="L31" s="15" t="str">
        <f>IF(K31="","",IF(OR(K31=2,K31=3,K31=4),'[2]TABLAS VALORACIÓN'!$Y$8,IF(K31=5,'[2]TABLAS VALORACIÓN'!$Y$7,IF(OR(K31=6,K31=7),'[2]TABLAS VALORACIÓN'!$Y$6,IF(OR(K31=8,K31=9,K31=10),'[2]TABLAS VALORACIÓN'!$Y$5)))))</f>
        <v>Riesgo Bajo</v>
      </c>
      <c r="M31" s="12" t="s">
        <v>144</v>
      </c>
      <c r="N31" s="28" t="s">
        <v>130</v>
      </c>
      <c r="O31" s="10" t="s">
        <v>34</v>
      </c>
      <c r="P31" s="10" t="s">
        <v>36</v>
      </c>
      <c r="Q31" s="14">
        <f>IFERROR(MID(O31,1,1)+MID(P31,1,1),"")</f>
        <v>4</v>
      </c>
      <c r="R31" s="15" t="str">
        <f>IF(Q31="","",IF(OR(Q31=2,Q31=3,Q31=4),'[2]TABLAS VALORACIÓN'!$Y$8,IF(Q31=5,'[2]TABLAS VALORACIÓN'!$Y$7,IF(OR(Q31=6,Q31=7),'[2]TABLAS VALORACIÓN'!$Y$6,IF(OR(Q31=8,Q31=9,Q31=10),'[2]TABLAS VALORACIÓN'!$Y$5)))))</f>
        <v>Riesgo Bajo</v>
      </c>
      <c r="S31" s="25" t="s">
        <v>44</v>
      </c>
      <c r="T31" s="12" t="s">
        <v>162</v>
      </c>
      <c r="U31" s="29" t="s">
        <v>115</v>
      </c>
      <c r="V31" s="29" t="s">
        <v>115</v>
      </c>
      <c r="W31" s="24" t="s">
        <v>131</v>
      </c>
      <c r="X31" s="12" t="s">
        <v>132</v>
      </c>
    </row>
    <row r="32" spans="2:28" ht="43.5" x14ac:dyDescent="0.35">
      <c r="B32" s="8">
        <v>20</v>
      </c>
      <c r="C32" s="22" t="s">
        <v>20</v>
      </c>
      <c r="D32" s="10" t="s">
        <v>22</v>
      </c>
      <c r="E32" s="23" t="s">
        <v>25</v>
      </c>
      <c r="F32" s="26" t="s">
        <v>127</v>
      </c>
      <c r="G32" s="27" t="s">
        <v>133</v>
      </c>
      <c r="H32" s="27" t="s">
        <v>134</v>
      </c>
      <c r="I32" s="10" t="s">
        <v>35</v>
      </c>
      <c r="J32" s="23" t="s">
        <v>39</v>
      </c>
      <c r="K32" s="14">
        <f t="shared" ref="K32" si="11">IFERROR(MID(I32,1,1)+MID(J32,1,1),"")</f>
        <v>7</v>
      </c>
      <c r="L32" s="15" t="str">
        <f>IF(K32="","",IF(OR(K32=2,K32=3,K32=4),'[2]TABLAS VALORACIÓN'!$Y$8,IF(K32=5,'[2]TABLAS VALORACIÓN'!$Y$7,IF(OR(K32=6,K32=7),'[2]TABLAS VALORACIÓN'!$Y$6,IF(OR(K32=8,K32=9,K32=10),'[2]TABLAS VALORACIÓN'!$Y$5)))))</f>
        <v>Riesgo Alto</v>
      </c>
      <c r="M32" s="12" t="s">
        <v>161</v>
      </c>
      <c r="N32" s="28" t="s">
        <v>135</v>
      </c>
      <c r="O32" s="10" t="s">
        <v>34</v>
      </c>
      <c r="P32" s="10" t="s">
        <v>38</v>
      </c>
      <c r="Q32" s="14">
        <f>IFERROR(MID(O32,1,1)+MID(P32,1,1),"")</f>
        <v>5</v>
      </c>
      <c r="R32" s="15" t="str">
        <f>IF(Q32="","",IF(OR(Q32=2,Q32=3,Q32=4),'[2]TABLAS VALORACIÓN'!$Y$8,IF(Q32=5,'[2]TABLAS VALORACIÓN'!$Y$7,IF(OR(Q32=6,Q32=7),'[2]TABLAS VALORACIÓN'!$Y$6,IF(OR(Q32=8,Q32=9,Q32=10),'[2]TABLAS VALORACIÓN'!$Y$5)))))</f>
        <v>Riesgo Medio</v>
      </c>
      <c r="S32" s="25" t="s">
        <v>44</v>
      </c>
      <c r="T32" s="12" t="s">
        <v>146</v>
      </c>
      <c r="U32" s="29" t="s">
        <v>115</v>
      </c>
      <c r="V32" s="29" t="s">
        <v>115</v>
      </c>
      <c r="W32" s="24" t="s">
        <v>116</v>
      </c>
      <c r="X32" s="12" t="s">
        <v>122</v>
      </c>
    </row>
    <row r="33" spans="2:24" ht="72" x14ac:dyDescent="0.35">
      <c r="B33" s="13">
        <v>21</v>
      </c>
      <c r="C33" s="22" t="s">
        <v>20</v>
      </c>
      <c r="D33" s="10" t="s">
        <v>22</v>
      </c>
      <c r="E33" s="23" t="s">
        <v>26</v>
      </c>
      <c r="F33" s="26" t="s">
        <v>28</v>
      </c>
      <c r="G33" s="27" t="s">
        <v>177</v>
      </c>
      <c r="H33" s="27" t="s">
        <v>136</v>
      </c>
      <c r="I33" s="10" t="s">
        <v>35</v>
      </c>
      <c r="J33" s="22" t="s">
        <v>38</v>
      </c>
      <c r="K33" s="14">
        <f t="shared" ref="K33" si="12">IFERROR(MID(I33,1,1)+MID(J33,1,1),"")</f>
        <v>6</v>
      </c>
      <c r="L33" s="15" t="str">
        <f>IF(K33="","",IF(OR(K33=2,K33=3,K33=4),'[2]TABLAS VALORACIÓN'!$Y$8,IF(K33=5,'[2]TABLAS VALORACIÓN'!$Y$7,IF(OR(K33=6,K33=7),'[2]TABLAS VALORACIÓN'!$Y$6,IF(OR(K33=8,K33=9,K33=10),'[2]TABLAS VALORACIÓN'!$Y$5)))))</f>
        <v>Riesgo Alto</v>
      </c>
      <c r="M33" s="12" t="s">
        <v>144</v>
      </c>
      <c r="N33" s="28" t="s">
        <v>137</v>
      </c>
      <c r="O33" s="10" t="s">
        <v>35</v>
      </c>
      <c r="P33" s="10" t="s">
        <v>38</v>
      </c>
      <c r="Q33" s="14">
        <v>6</v>
      </c>
      <c r="R33" s="15" t="str">
        <f>IF(Q33="","",IF(OR(Q33=2,Q33=3,Q33=4),'[2]TABLAS VALORACIÓN'!$Y$8,IF(Q33=5,'[2]TABLAS VALORACIÓN'!$Y$7,IF(OR(Q33=6,Q33=7),'[2]TABLAS VALORACIÓN'!$Y$6,IF(OR(Q33=8,Q33=9,Q33=10),'[2]TABLAS VALORACIÓN'!$Y$5)))))</f>
        <v>Riesgo Alto</v>
      </c>
      <c r="S33" s="25" t="s">
        <v>44</v>
      </c>
      <c r="T33" s="12" t="s">
        <v>173</v>
      </c>
      <c r="U33" s="29" t="s">
        <v>138</v>
      </c>
      <c r="V33" s="29" t="s">
        <v>139</v>
      </c>
      <c r="W33" s="24" t="s">
        <v>181</v>
      </c>
      <c r="X33" s="12" t="s">
        <v>140</v>
      </c>
    </row>
    <row r="34" spans="2:24" ht="186" customHeight="1" thickBot="1" x14ac:dyDescent="0.4">
      <c r="B34" s="8">
        <v>22</v>
      </c>
      <c r="C34" s="22" t="s">
        <v>19</v>
      </c>
      <c r="D34" s="10" t="s">
        <v>22</v>
      </c>
      <c r="E34" s="23" t="s">
        <v>26</v>
      </c>
      <c r="F34" s="26" t="s">
        <v>141</v>
      </c>
      <c r="G34" s="34" t="s">
        <v>142</v>
      </c>
      <c r="H34" s="27" t="s">
        <v>143</v>
      </c>
      <c r="I34" s="10" t="s">
        <v>35</v>
      </c>
      <c r="J34" s="22" t="s">
        <v>38</v>
      </c>
      <c r="K34" s="14">
        <f t="shared" ref="K34" si="13">IFERROR(MID(I34,1,1)+MID(J34,1,1),"")</f>
        <v>6</v>
      </c>
      <c r="L34" s="15" t="str">
        <f>IF(K34="","",IF(OR(K34=2,K34=3,K34=4),'[2]TABLAS VALORACIÓN'!$Y$8,IF(K34=5,'[2]TABLAS VALORACIÓN'!$Y$7,IF(OR(K34=6,K34=7),'[2]TABLAS VALORACIÓN'!$Y$6,IF(OR(K34=8,K34=9,K34=10),'[2]TABLAS VALORACIÓN'!$Y$5)))))</f>
        <v>Riesgo Alto</v>
      </c>
      <c r="M34" s="12" t="s">
        <v>144</v>
      </c>
      <c r="N34" s="28" t="s">
        <v>145</v>
      </c>
      <c r="O34" s="10" t="s">
        <v>35</v>
      </c>
      <c r="P34" s="10" t="s">
        <v>38</v>
      </c>
      <c r="Q34" s="14">
        <v>5</v>
      </c>
      <c r="R34" s="15" t="str">
        <f>IF(Q34="","",IF(OR(Q34=2,Q34=3,Q34=4),'[2]TABLAS VALORACIÓN'!$Y$8,IF(Q34=5,'[2]TABLAS VALORACIÓN'!$Y$7,IF(OR(Q34=6,Q34=7),'[2]TABLAS VALORACIÓN'!$Y$6,IF(OR(Q34=8,Q34=9,Q34=10),'[2]TABLAS VALORACIÓN'!$Y$5)))))</f>
        <v>Riesgo Medio</v>
      </c>
      <c r="S34" s="25" t="s">
        <v>44</v>
      </c>
      <c r="T34" s="12" t="s">
        <v>173</v>
      </c>
      <c r="U34" s="29" t="s">
        <v>147</v>
      </c>
      <c r="V34" s="29" t="s">
        <v>148</v>
      </c>
      <c r="W34" s="24" t="s">
        <v>182</v>
      </c>
      <c r="X34" s="12" t="s">
        <v>140</v>
      </c>
    </row>
    <row r="35" spans="2:24" ht="11.25" customHeight="1" x14ac:dyDescent="0.35">
      <c r="B35" s="31"/>
      <c r="C35" s="31"/>
      <c r="D35" s="31"/>
      <c r="E35" s="45" t="s">
        <v>149</v>
      </c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7"/>
      <c r="V35" s="32"/>
      <c r="W35" s="31"/>
      <c r="X35" s="31"/>
    </row>
    <row r="36" spans="2:24" ht="11.25" customHeight="1" x14ac:dyDescent="0.35">
      <c r="B36" s="31"/>
      <c r="C36" s="31"/>
      <c r="D36" s="31"/>
      <c r="E36" s="48" t="s">
        <v>150</v>
      </c>
      <c r="F36" s="49"/>
      <c r="G36" s="49"/>
      <c r="H36" s="49"/>
      <c r="I36" s="50" t="s">
        <v>151</v>
      </c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1"/>
      <c r="V36" s="32"/>
      <c r="W36" s="31"/>
      <c r="X36" s="31"/>
    </row>
    <row r="37" spans="2:24" ht="17.5" customHeight="1" x14ac:dyDescent="0.35">
      <c r="B37" s="31"/>
      <c r="C37" s="31"/>
      <c r="D37" s="31"/>
      <c r="E37" s="48" t="s">
        <v>28</v>
      </c>
      <c r="F37" s="49"/>
      <c r="G37" s="49"/>
      <c r="H37" s="49"/>
      <c r="I37" s="50" t="s">
        <v>152</v>
      </c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1"/>
      <c r="V37" s="32"/>
      <c r="W37" s="31"/>
      <c r="X37" s="31"/>
    </row>
    <row r="38" spans="2:24" ht="17.5" customHeight="1" x14ac:dyDescent="0.35">
      <c r="B38" s="31"/>
      <c r="C38" s="31"/>
      <c r="D38" s="31"/>
      <c r="E38" s="48" t="s">
        <v>29</v>
      </c>
      <c r="F38" s="49"/>
      <c r="G38" s="49"/>
      <c r="H38" s="49"/>
      <c r="I38" s="50" t="s">
        <v>153</v>
      </c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1"/>
      <c r="V38" s="32"/>
      <c r="W38" s="31"/>
      <c r="X38" s="31"/>
    </row>
    <row r="39" spans="2:24" ht="17.5" customHeight="1" x14ac:dyDescent="0.35">
      <c r="B39" s="31"/>
      <c r="C39" s="31"/>
      <c r="D39" s="31"/>
      <c r="E39" s="48" t="s">
        <v>30</v>
      </c>
      <c r="F39" s="49"/>
      <c r="G39" s="49"/>
      <c r="H39" s="49"/>
      <c r="I39" s="50" t="s">
        <v>154</v>
      </c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1"/>
      <c r="V39" s="32"/>
      <c r="W39" s="31"/>
      <c r="X39" s="31"/>
    </row>
    <row r="40" spans="2:24" ht="17.5" customHeight="1" x14ac:dyDescent="0.35">
      <c r="B40" s="31"/>
      <c r="C40" s="31"/>
      <c r="D40" s="31"/>
      <c r="E40" s="48" t="s">
        <v>155</v>
      </c>
      <c r="F40" s="49"/>
      <c r="G40" s="49"/>
      <c r="H40" s="49"/>
      <c r="I40" s="50" t="s">
        <v>156</v>
      </c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1"/>
      <c r="V40" s="32"/>
      <c r="W40" s="31"/>
      <c r="X40" s="31"/>
    </row>
    <row r="41" spans="2:24" ht="17.5" customHeight="1" x14ac:dyDescent="0.35">
      <c r="B41" s="31"/>
      <c r="C41" s="31"/>
      <c r="D41" s="31"/>
      <c r="E41" s="48" t="s">
        <v>31</v>
      </c>
      <c r="F41" s="49"/>
      <c r="G41" s="49"/>
      <c r="H41" s="49"/>
      <c r="I41" s="50" t="s">
        <v>157</v>
      </c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1"/>
      <c r="V41" s="32"/>
      <c r="W41" s="31"/>
      <c r="X41" s="31"/>
    </row>
    <row r="42" spans="2:24" ht="17.5" customHeight="1" x14ac:dyDescent="0.35">
      <c r="B42" s="31"/>
      <c r="C42" s="31"/>
      <c r="D42" s="31"/>
      <c r="E42" s="48" t="s">
        <v>32</v>
      </c>
      <c r="F42" s="49"/>
      <c r="G42" s="49"/>
      <c r="H42" s="49"/>
      <c r="I42" s="50" t="s">
        <v>158</v>
      </c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1"/>
      <c r="V42" s="32"/>
      <c r="W42" s="31"/>
      <c r="X42" s="31"/>
    </row>
    <row r="43" spans="2:24" ht="17.5" customHeight="1" thickBot="1" x14ac:dyDescent="0.4">
      <c r="B43" s="31"/>
      <c r="C43" s="31"/>
      <c r="D43" s="31"/>
      <c r="E43" s="52" t="s">
        <v>159</v>
      </c>
      <c r="F43" s="53"/>
      <c r="G43" s="53"/>
      <c r="H43" s="53"/>
      <c r="I43" s="54" t="s">
        <v>160</v>
      </c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5"/>
      <c r="V43" s="32"/>
      <c r="W43" s="31"/>
      <c r="X43" s="31"/>
    </row>
    <row r="44" spans="2:24" ht="11.25" customHeight="1" x14ac:dyDescent="0.35"/>
  </sheetData>
  <sheetProtection insertRows="0" deleteRows="0"/>
  <mergeCells count="38">
    <mergeCell ref="E41:H41"/>
    <mergeCell ref="I41:U41"/>
    <mergeCell ref="E42:H42"/>
    <mergeCell ref="I42:U42"/>
    <mergeCell ref="E43:H43"/>
    <mergeCell ref="I43:U43"/>
    <mergeCell ref="E38:H38"/>
    <mergeCell ref="I38:U38"/>
    <mergeCell ref="E39:H39"/>
    <mergeCell ref="I39:U39"/>
    <mergeCell ref="E40:H40"/>
    <mergeCell ref="I40:U40"/>
    <mergeCell ref="E35:U35"/>
    <mergeCell ref="E36:H36"/>
    <mergeCell ref="I36:U36"/>
    <mergeCell ref="E37:H37"/>
    <mergeCell ref="I37:U37"/>
    <mergeCell ref="S11:S12"/>
    <mergeCell ref="T11:T12"/>
    <mergeCell ref="U11:U12"/>
    <mergeCell ref="V11:V12"/>
    <mergeCell ref="W11:X11"/>
    <mergeCell ref="N11:N12"/>
    <mergeCell ref="O11:R11"/>
    <mergeCell ref="B2:X8"/>
    <mergeCell ref="B9:X10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</mergeCells>
  <conditionalFormatting sqref="K13:K34 Q13:Q34">
    <cfRule type="cellIs" dxfId="13" priority="24" operator="between">
      <formula>8</formula>
      <formula>10</formula>
    </cfRule>
    <cfRule type="cellIs" dxfId="12" priority="25" operator="between">
      <formula>6</formula>
      <formula>7</formula>
    </cfRule>
    <cfRule type="cellIs" dxfId="11" priority="26" operator="equal">
      <formula>5</formula>
    </cfRule>
    <cfRule type="cellIs" dxfId="10" priority="27" operator="between">
      <formula>0</formula>
      <formula>1</formula>
    </cfRule>
    <cfRule type="cellIs" dxfId="9" priority="28" operator="between">
      <formula>2</formula>
      <formula>4</formula>
    </cfRule>
  </conditionalFormatting>
  <conditionalFormatting sqref="L13:L34 R13:R34">
    <cfRule type="expression" dxfId="8" priority="15">
      <formula>K13=10</formula>
    </cfRule>
    <cfRule type="expression" dxfId="7" priority="16">
      <formula>K13=9</formula>
    </cfRule>
    <cfRule type="expression" dxfId="6" priority="17">
      <formula>K13=7</formula>
    </cfRule>
    <cfRule type="expression" dxfId="5" priority="18">
      <formula>K13=4</formula>
    </cfRule>
    <cfRule type="expression" dxfId="4" priority="19">
      <formula>K13=3</formula>
    </cfRule>
    <cfRule type="expression" dxfId="3" priority="20">
      <formula>K13=8</formula>
    </cfRule>
    <cfRule type="expression" dxfId="2" priority="21">
      <formula>K13=6</formula>
    </cfRule>
    <cfRule type="expression" dxfId="1" priority="22">
      <formula>K13=5</formula>
    </cfRule>
    <cfRule type="expression" dxfId="0" priority="23">
      <formula>K13=2</formula>
    </cfRule>
  </conditionalFormatting>
  <dataValidations count="7">
    <dataValidation type="list" allowBlank="1" showInputMessage="1" showErrorMessage="1" sqref="D35:D65522 D27" xr:uid="{00000000-0002-0000-0000-000000000000}">
      <formula1>FUENTE</formula1>
    </dataValidation>
    <dataValidation type="list" allowBlank="1" showInputMessage="1" showErrorMessage="1" sqref="P44:P65522 J44:J65522 P27 J27:J34" xr:uid="{00000000-0002-0000-0000-000001000000}">
      <formula1>IMPACTO</formula1>
    </dataValidation>
    <dataValidation type="list" allowBlank="1" showInputMessage="1" showErrorMessage="1" sqref="O44:O65522 I31 I44:I65522 I27 O27" xr:uid="{00000000-0002-0000-0000-000002000000}">
      <formula1>PROBABILIDAD</formula1>
    </dataValidation>
    <dataValidation type="list" allowBlank="1" showInputMessage="1" showErrorMessage="1" sqref="T33:T34 M44:M65522 T29:T30 M27:M34" xr:uid="{00000000-0002-0000-0000-000003000000}">
      <formula1>ASIGNACIÓN</formula1>
    </dataValidation>
    <dataValidation type="list" allowBlank="1" showInputMessage="1" showErrorMessage="1" sqref="E44:E65522 E27:E34" xr:uid="{00000000-0002-0000-0000-000004000000}">
      <formula1>ETAPA</formula1>
    </dataValidation>
    <dataValidation type="list" allowBlank="1" showInputMessage="1" showErrorMessage="1" sqref="F44:F65522 F27:F34" xr:uid="{00000000-0002-0000-0000-000006000000}">
      <formula1>TIPO</formula1>
    </dataValidation>
    <dataValidation type="list" allowBlank="1" showInputMessage="1" showErrorMessage="1" sqref="C27:C65522" xr:uid="{00000000-0002-0000-0000-000005000000}">
      <formula1>CLASE</formula1>
    </dataValidation>
  </dataValidations>
  <printOptions horizontalCentered="1"/>
  <pageMargins left="0.23622047244094491" right="0.23622047244094491" top="0.55118110236220474" bottom="0.35433070866141736" header="0.31496062992125984" footer="0.31496062992125984"/>
  <pageSetup scale="55" orientation="landscape" r:id="rId1"/>
  <headerFooter>
    <oddFooter>&amp;C&amp;"Arial,Normal"&amp;8&amp;P/&amp;N</oddFooter>
  </headerFooter>
  <rowBreaks count="1" manualBreakCount="1">
    <brk id="17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Riesgos Parques</vt:lpstr>
      <vt:lpstr>'Riesgos Parques'!Área_de_impresión</vt:lpstr>
      <vt:lpstr>'Riesgos Parques'!Títulos_a_imprimir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Alfonso Rodriguez Bayona</dc:creator>
  <cp:lastModifiedBy>liliana cendales puentes</cp:lastModifiedBy>
  <cp:lastPrinted>2020-06-17T19:59:04Z</cp:lastPrinted>
  <dcterms:created xsi:type="dcterms:W3CDTF">2015-03-24T20:09:23Z</dcterms:created>
  <dcterms:modified xsi:type="dcterms:W3CDTF">2026-09-21T15:21:00Z</dcterms:modified>
</cp:coreProperties>
</file>