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E:\MAURICIO\2. TRABAJO ENTIDADES\6. SOGAMOSO\2026\4 CENTRO VIDA NORTE\CONTRACTUAL\"/>
    </mc:Choice>
  </mc:AlternateContent>
  <bookViews>
    <workbookView xWindow="28680" yWindow="-120" windowWidth="29040" windowHeight="15720" tabRatio="906"/>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(Entidad)'!$I$11:$I$220</definedName>
    <definedName name="_xlnm._FilterDatabase" localSheetId="1" hidden="1">'PROPUESTA ECONOMICA(Proponente)'!$I$11:$I$12</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0">'PRESUPUESTO OFICIAL (Entidad)'!$B$2:$L$239</definedName>
    <definedName name="_xlnm.Print_Area" localSheetId="1">'PROPUESTA ECONOMICA(Proponente)'!$A$1:$M$242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(Entidad)'!$K$222</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(Entidad)'!$K$235</definedName>
    <definedName name="solver_lhs1" localSheetId="1" hidden="1">'PROPUESTA ECONOMICA(Proponente)'!#REF!</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(Entidad)'!$K$235</definedName>
    <definedName name="solver_opt" localSheetId="1" hidden="1">'PROPUESTA ECONOMICA(Proponente)'!#REF!</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(Entidad)'!$K$236</definedName>
    <definedName name="solver_rhs1" localSheetId="1" hidden="1">'PROPUESTA ECONOMICA(Proponente)'!#REF!</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62913"/>
</workbook>
</file>

<file path=xl/calcChain.xml><?xml version="1.0" encoding="utf-8"?>
<calcChain xmlns="http://schemas.openxmlformats.org/spreadsheetml/2006/main">
  <c r="K228" i="265" l="1"/>
  <c r="K230" i="265"/>
  <c r="K218" i="265"/>
  <c r="K217" i="265"/>
  <c r="K216" i="265"/>
  <c r="K215" i="265"/>
  <c r="K214" i="265"/>
  <c r="K213" i="265"/>
  <c r="K212" i="265"/>
  <c r="K211" i="265"/>
  <c r="K210" i="265"/>
  <c r="K209" i="265"/>
  <c r="K219" i="265" s="1"/>
  <c r="K206" i="265"/>
  <c r="K205" i="265"/>
  <c r="K204" i="265"/>
  <c r="K203" i="265"/>
  <c r="K202" i="265"/>
  <c r="K201" i="265"/>
  <c r="K200" i="265"/>
  <c r="K199" i="265"/>
  <c r="K198" i="265"/>
  <c r="K197" i="265"/>
  <c r="K207" i="265" s="1"/>
  <c r="K194" i="265"/>
  <c r="K193" i="265"/>
  <c r="K192" i="265"/>
  <c r="K191" i="265"/>
  <c r="K190" i="265"/>
  <c r="K189" i="265"/>
  <c r="K187" i="265"/>
  <c r="K186" i="265"/>
  <c r="K185" i="265"/>
  <c r="K184" i="265"/>
  <c r="K183" i="265"/>
  <c r="K182" i="265"/>
  <c r="K181" i="265"/>
  <c r="K180" i="265"/>
  <c r="K179" i="265"/>
  <c r="K177" i="265"/>
  <c r="K176" i="265"/>
  <c r="K175" i="265"/>
  <c r="K174" i="265"/>
  <c r="K173" i="265"/>
  <c r="K172" i="265"/>
  <c r="K171" i="265"/>
  <c r="K170" i="265"/>
  <c r="K169" i="265"/>
  <c r="K168" i="265"/>
  <c r="K167" i="265"/>
  <c r="K166" i="265"/>
  <c r="K165" i="265"/>
  <c r="K164" i="265"/>
  <c r="K163" i="265"/>
  <c r="K162" i="265"/>
  <c r="K161" i="265"/>
  <c r="K195" i="265" s="1"/>
  <c r="K160" i="265"/>
  <c r="K156" i="265"/>
  <c r="K155" i="265"/>
  <c r="K154" i="265"/>
  <c r="K153" i="265"/>
  <c r="K152" i="265"/>
  <c r="K151" i="265"/>
  <c r="K150" i="265"/>
  <c r="K157" i="265" s="1"/>
  <c r="K147" i="265"/>
  <c r="K146" i="265"/>
  <c r="K145" i="265"/>
  <c r="K144" i="265"/>
  <c r="K143" i="265"/>
  <c r="K142" i="265"/>
  <c r="K141" i="265"/>
  <c r="K140" i="265"/>
  <c r="K139" i="265"/>
  <c r="K138" i="265"/>
  <c r="K137" i="265"/>
  <c r="K148" i="265" s="1"/>
  <c r="K134" i="265"/>
  <c r="K133" i="265"/>
  <c r="K132" i="265"/>
  <c r="K131" i="265"/>
  <c r="K130" i="265"/>
  <c r="K129" i="265"/>
  <c r="K128" i="265"/>
  <c r="K127" i="265"/>
  <c r="K126" i="265"/>
  <c r="K135" i="265" s="1"/>
  <c r="K123" i="265"/>
  <c r="K122" i="265"/>
  <c r="K121" i="265"/>
  <c r="K120" i="265"/>
  <c r="K119" i="265"/>
  <c r="K118" i="265"/>
  <c r="K117" i="265"/>
  <c r="K116" i="265"/>
  <c r="K115" i="265"/>
  <c r="K114" i="265"/>
  <c r="K113" i="265"/>
  <c r="K112" i="265"/>
  <c r="K111" i="265"/>
  <c r="K110" i="265"/>
  <c r="K109" i="265"/>
  <c r="K108" i="265"/>
  <c r="K107" i="265"/>
  <c r="K106" i="265"/>
  <c r="K105" i="265"/>
  <c r="K104" i="265"/>
  <c r="K103" i="265"/>
  <c r="K102" i="265"/>
  <c r="K101" i="265"/>
  <c r="K100" i="265"/>
  <c r="K124" i="265" s="1"/>
  <c r="K99" i="265"/>
  <c r="K98" i="265"/>
  <c r="K95" i="265"/>
  <c r="K94" i="265"/>
  <c r="K93" i="265"/>
  <c r="K92" i="265"/>
  <c r="K91" i="265"/>
  <c r="K90" i="265"/>
  <c r="K89" i="265"/>
  <c r="K88" i="265"/>
  <c r="K87" i="265"/>
  <c r="K86" i="265"/>
  <c r="K85" i="265"/>
  <c r="K84" i="265"/>
  <c r="K83" i="265"/>
  <c r="K82" i="265"/>
  <c r="K81" i="265"/>
  <c r="K80" i="265"/>
  <c r="K79" i="265"/>
  <c r="K78" i="265"/>
  <c r="K77" i="265"/>
  <c r="K76" i="265"/>
  <c r="K75" i="265"/>
  <c r="K96" i="265" s="1"/>
  <c r="K74" i="265"/>
  <c r="K73" i="265"/>
  <c r="K70" i="265"/>
  <c r="K71" i="265" s="1"/>
  <c r="K69" i="265"/>
  <c r="K68" i="265"/>
  <c r="K65" i="265"/>
  <c r="K64" i="265"/>
  <c r="K63" i="265"/>
  <c r="K62" i="265"/>
  <c r="K66" i="265" s="1"/>
  <c r="K60" i="265"/>
  <c r="K59" i="265"/>
  <c r="K58" i="265"/>
  <c r="K57" i="265"/>
  <c r="K54" i="265"/>
  <c r="K53" i="265"/>
  <c r="K52" i="265"/>
  <c r="K51" i="265"/>
  <c r="K50" i="265"/>
  <c r="K49" i="265"/>
  <c r="K48" i="265"/>
  <c r="K47" i="265"/>
  <c r="K55" i="265" s="1"/>
  <c r="K46" i="265"/>
  <c r="K43" i="265"/>
  <c r="K42" i="265"/>
  <c r="K41" i="265"/>
  <c r="K40" i="265"/>
  <c r="K39" i="265"/>
  <c r="K38" i="265"/>
  <c r="K37" i="265"/>
  <c r="K36" i="265"/>
  <c r="K35" i="265"/>
  <c r="K34" i="265"/>
  <c r="K33" i="265"/>
  <c r="K44" i="265" s="1"/>
  <c r="K30" i="265"/>
  <c r="K29" i="265"/>
  <c r="K28" i="265"/>
  <c r="K27" i="265"/>
  <c r="K26" i="265"/>
  <c r="K25" i="265"/>
  <c r="K24" i="265"/>
  <c r="K23" i="265"/>
  <c r="K22" i="265"/>
  <c r="K21" i="265"/>
  <c r="K20" i="265"/>
  <c r="K31" i="265" s="1"/>
  <c r="K17" i="265"/>
  <c r="K16" i="265"/>
  <c r="K15" i="265"/>
  <c r="K14" i="265"/>
  <c r="K18" i="265" s="1"/>
  <c r="K237" i="269"/>
  <c r="K225" i="269"/>
  <c r="I218" i="269"/>
  <c r="I217" i="269"/>
  <c r="I213" i="269"/>
  <c r="I183" i="269"/>
  <c r="I179" i="269"/>
  <c r="I123" i="269"/>
  <c r="I122" i="269"/>
  <c r="I121" i="269"/>
  <c r="I120" i="269"/>
  <c r="K220" i="265" l="1"/>
  <c r="I183" i="265" l="1"/>
  <c r="I179" i="265"/>
  <c r="K225" i="265" l="1"/>
  <c r="I218" i="265" l="1"/>
  <c r="I217" i="265"/>
  <c r="I213" i="265"/>
  <c r="I123" i="265"/>
  <c r="I122" i="265"/>
  <c r="I121" i="265"/>
  <c r="I120" i="265"/>
  <c r="K237" i="265" l="1"/>
</calcChain>
</file>

<file path=xl/sharedStrings.xml><?xml version="1.0" encoding="utf-8"?>
<sst xmlns="http://schemas.openxmlformats.org/spreadsheetml/2006/main" count="1619" uniqueCount="593">
  <si>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</si>
  <si>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</si>
  <si>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</si>
  <si>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</si>
  <si>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</si>
  <si>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</si>
  <si>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</si>
  <si>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</si>
  <si>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</si>
  <si>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</si>
  <si>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</si>
  <si>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</si>
  <si>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</si>
  <si>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</si>
  <si>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</si>
  <si>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</si>
  <si>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</si>
  <si>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t>DESCRIPCION</t>
  </si>
  <si>
    <t>PORCENTAJE</t>
  </si>
  <si>
    <t>ADMINISTRACIÓN</t>
  </si>
  <si>
    <t>A=</t>
  </si>
  <si>
    <t>I=</t>
  </si>
  <si>
    <t>U=</t>
  </si>
  <si>
    <t>TOTAL A.I.U</t>
  </si>
  <si>
    <t>A.I.U.=</t>
  </si>
  <si>
    <t>FORMULARIO 1</t>
  </si>
  <si>
    <t>PROPUESTA ECONÓMICA</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</si>
  <si>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</si>
  <si>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</si>
  <si>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</si>
  <si>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</si>
  <si>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</si>
  <si>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</si>
  <si>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</si>
  <si>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</si>
  <si>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</si>
  <si>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</si>
  <si>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</si>
  <si>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</si>
  <si>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</si>
  <si>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</si>
  <si>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</si>
  <si>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</si>
  <si>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</si>
  <si>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</si>
  <si>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</si>
  <si>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</si>
  <si>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</si>
  <si>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</si>
  <si>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</si>
  <si>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</si>
  <si>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</si>
  <si>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</si>
  <si>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</si>
  <si>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</si>
  <si>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</si>
  <si>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</si>
  <si>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</si>
  <si>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</si>
  <si>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</si>
  <si>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</si>
  <si>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</si>
  <si>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</si>
  <si>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</si>
  <si>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</si>
  <si>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</si>
  <si>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</si>
  <si>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</si>
  <si>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</si>
  <si>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</si>
  <si>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</si>
  <si>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</si>
  <si>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</si>
  <si>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</si>
  <si>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</si>
  <si>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</si>
  <si>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</si>
  <si>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</si>
  <si>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</si>
  <si>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</si>
  <si>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</si>
  <si>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</si>
  <si>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</si>
  <si>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</si>
  <si>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</si>
  <si>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</si>
  <si>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Formulario 1 - Propuesta económica  - Licitación de obra pública de infraestructura social </t>
  </si>
  <si>
    <t xml:space="preserve">Formulario 1 - Propuesta económica  -  Licitación de obra pública de infraestructura  social </t>
  </si>
  <si>
    <t xml:space="preserve">Formulario 1 - Propuesta económica  -  Licitación de obra pública de infraestructura social </t>
  </si>
  <si>
    <t>CCE-EICP-FM-116</t>
  </si>
  <si>
    <t>ACTIVIDADES PRELIMINARES</t>
  </si>
  <si>
    <t>LOCALIZACIÓN Y REPLANTEO DE OBRA ARQUITECTÓNICA</t>
  </si>
  <si>
    <t>UND</t>
  </si>
  <si>
    <t>M3</t>
  </si>
  <si>
    <t>M2</t>
  </si>
  <si>
    <t>ML</t>
  </si>
  <si>
    <t>SUMINISTRO, FIGURADA Y AMARRE DE ACERO DE 420 MPa (60000 PSI)</t>
  </si>
  <si>
    <t>SUMINISTRO E INSTALACIÓN DE MALLA ELECTROSOLDADA</t>
  </si>
  <si>
    <t>KG</t>
  </si>
  <si>
    <t>FILOS Y DILATACIONES EN PAÑETES</t>
  </si>
  <si>
    <t>PAÑETE LISO MUROS 1:4</t>
  </si>
  <si>
    <t>PISO EN CERÁMICA</t>
  </si>
  <si>
    <t>SUMINISTRO E INSTALACIÓN DE ESTUCO Y VINILO A TRES MANOS EN MUROS</t>
  </si>
  <si>
    <t>FILOS Y DILATACIONES EN ESTUCO</t>
  </si>
  <si>
    <t>CUBIERTAS</t>
  </si>
  <si>
    <t>2.08.25</t>
  </si>
  <si>
    <t>SUMINISTRO E INSTALACIÓN DE ESTRUCTURA METÁLICA PARA TEJA DE FIBROCEMENTO EN PERFIL TIPO PERLIN P-10-12N</t>
  </si>
  <si>
    <t>SUMINISTRO E INSTALACIÓN DE CUBIERTA TIPO UPVC</t>
  </si>
  <si>
    <t>2.10.115</t>
  </si>
  <si>
    <t>2.10.243</t>
  </si>
  <si>
    <t>SUMINISTRO E INSTALACIÓN DE SALIDA COMPLETA PARA TOMACORRIENTE MONOFÁSICO TIPO GFCI, EN CALIBRE 12 AWG (F, N, T) Y DUCTO PVC DE 1/2". (INCLUYE APARATO).</t>
  </si>
  <si>
    <t>SUMINISTRO E INSTALACIÓN DE SISTEMA DE PUESTA A TIERRA DE UN ELÉCTRODO DE CU X 2.44 M. (INCLUYE CAJA DE INSPECCIÓN PLÁSTICA DE 30 X 30 CM. Y CONECTOR DOBLE TORNILLO).</t>
  </si>
  <si>
    <t>2.12.03</t>
  </si>
  <si>
    <t>2.12.01</t>
  </si>
  <si>
    <t>2.12.108</t>
  </si>
  <si>
    <t>2.12.109</t>
  </si>
  <si>
    <t>2.12.169</t>
  </si>
  <si>
    <t>2.12.177</t>
  </si>
  <si>
    <t>SUMINISTRO E INSTALACIÓN DE TUBERÍA PVC DE 1/2" T.P, PARA RED DE SUMINISTRO.</t>
  </si>
  <si>
    <t>SUMINISTRO E INSTALACIÓN DE TUBERÍA SANITARIA DE 4" PVC T.P.</t>
  </si>
  <si>
    <t>SUMINISTRO E INSTALACIÓN DE TUBERÍA SANITARIA DE 6" PVC T.P.</t>
  </si>
  <si>
    <t>SUMINISTRO E INSTALACIÓN DE TANQUE DE ALMACENAMIENTO DE 5000 L  (INCLUYE CONECTOR DE ENTRADA Y SALIDA) (NO INCLUYE FLOTADOR)</t>
  </si>
  <si>
    <t>SUMNISTRO E INSTALACIÓN DE TUBERÍA DE ACERO AL CARBÓN SCH40 DE 2"</t>
  </si>
  <si>
    <t>SUMINSITRO E INSTALACIÓN DE VENTANA CORREDIZA EN ALUMINIO. (INCLUYE VIDRIO DE 5 MM. Y HERRAJES).</t>
  </si>
  <si>
    <r>
      <t>[La Entidad puede utilizar este Formulario de detalle del</t>
    </r>
    <r>
      <rPr>
        <b/>
        <u/>
        <sz val="10"/>
        <rFont val="Arial"/>
        <family val="2"/>
      </rPr>
      <t xml:space="preserve"> Presupuesto Oficial</t>
    </r>
    <r>
      <rPr>
        <sz val="10"/>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</si>
  <si>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10"/>
        <rFont val="Arial"/>
        <family val="2"/>
      </rPr>
      <t xml:space="preserve">NOTA 1: </t>
    </r>
    <r>
      <rPr>
        <sz val="10"/>
        <rFont val="Arial"/>
        <family val="2"/>
      </rPr>
      <t xml:space="preserve"> Se debe tener en cuenta que el PRECIO UNITARIO incluye el valor de A.I.U. </t>
    </r>
  </si>
  <si>
    <r>
      <rPr>
        <b/>
        <sz val="10"/>
        <rFont val="Arial"/>
        <family val="2"/>
      </rPr>
      <t>NOTA 2</t>
    </r>
    <r>
      <rPr>
        <sz val="10"/>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</si>
  <si>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0"/>
        <rFont val="Arial"/>
        <family val="2"/>
      </rPr>
      <t>NOTA 3:</t>
    </r>
    <r>
      <rPr>
        <sz val="10"/>
        <rFont val="Arial"/>
        <family val="2"/>
      </rPr>
      <t xml:space="preserve"> El A.I.U y su discriminación deben estar en porcentaje (%). </t>
    </r>
  </si>
  <si>
    <t>TRAMITE RETIE</t>
  </si>
  <si>
    <t>TRAMITE RETILAB</t>
  </si>
  <si>
    <t>PRESUPUESTO PLAN DE MANEJO DE TRANSITO</t>
  </si>
  <si>
    <t>PRESUPUESTO PLAN DE MANEJO AMBIENTAL</t>
  </si>
  <si>
    <t>CARPINTERIA METALICA</t>
  </si>
  <si>
    <t>2.05.19</t>
  </si>
  <si>
    <t>2.01.62</t>
  </si>
  <si>
    <t>3.02.07</t>
  </si>
  <si>
    <t>3.04.05</t>
  </si>
  <si>
    <t>3.13.08</t>
  </si>
  <si>
    <t>SUMINISTRO, EXTENDIDA Y COMPACTACIÓN DE MATERIAL PARA AFIRMADO HASTA UN DIÁMETRO DE 2" Y UN ÍNDICE PLÁSTICO MENOR O IGUAL 9% Y COMPACTO AL 95% PROCTOR, INCLUYE ACARREO LIBRE HASTA 5 KM (**)</t>
  </si>
  <si>
    <t>CERRAMIENTO EN VARA ROLLIZA Y LONA H = 1.50 M . DISTANCIA ENTRE POSTES 2 M</t>
  </si>
  <si>
    <t>EXCAVACIÓNES MECANICAS VARIAS EN MATERIAL COMUN SECO. (INCLUYE ACARREO LIBRE HASTA 5 KM.)</t>
  </si>
  <si>
    <t>ESTRUCTURAS</t>
  </si>
  <si>
    <t>2.02.10</t>
  </si>
  <si>
    <t>2.02.25</t>
  </si>
  <si>
    <t>2.02.13</t>
  </si>
  <si>
    <t>2.02.07</t>
  </si>
  <si>
    <t>2.03.33 modif</t>
  </si>
  <si>
    <t>2.03.33</t>
  </si>
  <si>
    <t>2.03.29</t>
  </si>
  <si>
    <t>2.03.27</t>
  </si>
  <si>
    <t>2.03.28</t>
  </si>
  <si>
    <t>2.02.35</t>
  </si>
  <si>
    <t>2.03.35</t>
  </si>
  <si>
    <t>CONCRETO PARA ZAPATAS DE 21 MPa (3000 PSI) + FORMALETA MADERA</t>
  </si>
  <si>
    <t>SOLADO EN CONCRETO DE ESPESOR E = 0.05 M. 14 MPa (2000 PSI)</t>
  </si>
  <si>
    <t>CONCRETO PARA VIGA DE AMARRE 21 MPa (3000 PSI) SECCION RECTANGULAR</t>
  </si>
  <si>
    <t>CONCRETO CICLÓPEO DE 14 MPa (2000 PSI) RELACIÓN 60C/40P</t>
  </si>
  <si>
    <t>COLUMNAS Y PEDESTALES EN CONCRETO DE 28 MPa - (4000 PSI), H &gt; A 3.0 M. (FORMALETA METALICA).</t>
  </si>
  <si>
    <t>COLUMNAS Y PEDESTALES EN CONCRETO DE 21 MPa - (3000 PSI), H &lt; = A 3.0 M. (FORMALETA METALICA).</t>
  </si>
  <si>
    <t>VIGA AÉREA EN CONCRETO DE 21 MPa - (3000 PSI)</t>
  </si>
  <si>
    <t>PLACA MACIZA EN CONCRETO DE 21 MPa - (3000 PSI) E = 0.12 M.</t>
  </si>
  <si>
    <t>PLACA MACIZA EN CONCRETO DE 21 MPa - (3000 PSI) E = 0.15 M.</t>
  </si>
  <si>
    <t>MAMPOSTERIA, PAÑETE Y PINTURA</t>
  </si>
  <si>
    <t>2.04.05</t>
  </si>
  <si>
    <t>2.04.15</t>
  </si>
  <si>
    <t>2.04.25</t>
  </si>
  <si>
    <t>1.03.12</t>
  </si>
  <si>
    <t>1.03.01</t>
  </si>
  <si>
    <t>2.06.10</t>
  </si>
  <si>
    <t>2.06.18</t>
  </si>
  <si>
    <t>2.07.10</t>
  </si>
  <si>
    <t>2.07.11</t>
  </si>
  <si>
    <t>2.07.13</t>
  </si>
  <si>
    <t>2.07.15.</t>
  </si>
  <si>
    <t>DINTELES EN CONCRETO DE 15 X 20 CM. DE 17.5 MPa - (2500 PSI). (INCLUYE REFUERZO).</t>
  </si>
  <si>
    <t>MURO EN BLOQUE DE ARCILLA No.4. E = 0.20 M.</t>
  </si>
  <si>
    <t>MURO EN LADRILLO PRENSADO MACIZO E = 0.12 M. (TIPO SANTA FE O SIMILAR)</t>
  </si>
  <si>
    <t>SUMINISTRO E INSTALACIÓN DE REJILLA DE PISO EN ALUMINIO CON SOSCO DE 4" X 4" X 3".</t>
  </si>
  <si>
    <t>SUMINISTRO E INSTALACION DE ENCHAPE CERAMICO EN PARED</t>
  </si>
  <si>
    <t>SUMINISTRO E INSTALACIÓN DE REVESTIMIENTO PARA FACHADA TIPO GRANIPLAST</t>
  </si>
  <si>
    <t>SUMINISTRO E INSTALACIÓN DE PINTURA KORAZA O SIMILAR PARA FACHADAS TRES MANOS</t>
  </si>
  <si>
    <t>2.08.14</t>
  </si>
  <si>
    <t>2.08.01</t>
  </si>
  <si>
    <t>2.08.18</t>
  </si>
  <si>
    <t>1.01.08</t>
  </si>
  <si>
    <t>2.08.13</t>
  </si>
  <si>
    <t>2.08.24</t>
  </si>
  <si>
    <t>2.08.30</t>
  </si>
  <si>
    <t>2.09.01.</t>
  </si>
  <si>
    <t>SUMINISTRO E INSTALACIÓN DE MANTO ASFÁLTICO DE 3 MM. PARA IMPERMEABILIZACIONES.</t>
  </si>
  <si>
    <t>ALISTADO PARA CUBIERTAS PLANAS EN MORTERO 1:3 DE E = 0.06 M.</t>
  </si>
  <si>
    <t>SUMINISTRO E INSTALACIÓN DE CANAL EN LÁMINA GALVANIZADA CALIBRE 23 ANCHO HASTA 0.40M ALTURA HASTA 0.30M . (INCLUYE ANTICORROSIVO PRIMER Y PINTURA).</t>
  </si>
  <si>
    <t>CONCRETO IMPERMEABILIZADO DE 28 Mpa. (4000 PSI)</t>
  </si>
  <si>
    <t>SUMINISTRO E INSTALACIÓN CUBIERTA EN TEJA DE POLICARBONATO ALVEOLAR DE 8 MM.</t>
  </si>
  <si>
    <t>SUMINISTRO E INSTALACIÓN FLANCHE EN LÁMINA E=0.25M</t>
  </si>
  <si>
    <t>SUMINISTRO E INSTALACIÓN DE CIELO RASO EN PVC DE 7 MM.</t>
  </si>
  <si>
    <t>PISOS BASES Y ACABADOS</t>
  </si>
  <si>
    <t>2.05.01</t>
  </si>
  <si>
    <t>2.05.15</t>
  </si>
  <si>
    <t>ALISTADO DE PISO 1:3 E = 4.0 CM (ENDURECIDO).</t>
  </si>
  <si>
    <t>PISO EN GRAMA (SEMILLAS)</t>
  </si>
  <si>
    <t>2.15.04</t>
  </si>
  <si>
    <t>2.15.13.</t>
  </si>
  <si>
    <t>2.15.15</t>
  </si>
  <si>
    <t>2.15.16</t>
  </si>
  <si>
    <t>SUMINISTRO E INSTALACIÓN DE MARCO Y PUERTA DE ACCESO EN ALUMINIO (TABLERO LLENO)</t>
  </si>
  <si>
    <t>SUMINISTRO E INSTALACIÓN DE DIVISIÓN EN ACERO INOXIDABLE CALIBRE 20, PARA BATERIA SANITARIA. (REF.304 SATINADO).</t>
  </si>
  <si>
    <t>BARRA DE SEGURIDAD PARA MOVILIDAD REDUCIDA EN ACERO INOXIDABLE CALIBRE 18 D = 1 1/2" (distancia mayor a 1 ml)</t>
  </si>
  <si>
    <t>VIDRIOS Y CERRADURA</t>
  </si>
  <si>
    <t>2.17.04</t>
  </si>
  <si>
    <t>2.17.05</t>
  </si>
  <si>
    <t>2.17.07.</t>
  </si>
  <si>
    <t>SUMINISTRO E INSTALACIÓN DE CERRADURA BAÑO DE PALANCA METÁLICA USO INSTITUCIONAL</t>
  </si>
  <si>
    <t>SUMINISTRO E INSTALACIÓN DE CERRADURA DOBLE CILINDRO TIPO YALE 105 O SIMILAR</t>
  </si>
  <si>
    <t>SUMINISTRO E INSTALACIÓN DE ESPEJO DE 4 MM. SIN BICEL</t>
  </si>
  <si>
    <t>INSTALACIONES HIDRAULICAS Y SANITARIAS</t>
  </si>
  <si>
    <t>2.12.172</t>
  </si>
  <si>
    <t>2.19.02</t>
  </si>
  <si>
    <t>2.12.181</t>
  </si>
  <si>
    <t>2.12.184</t>
  </si>
  <si>
    <t>2.12.185</t>
  </si>
  <si>
    <t>2.12.186</t>
  </si>
  <si>
    <t>2.12.195</t>
  </si>
  <si>
    <t>2.12.200</t>
  </si>
  <si>
    <t>2.12.63</t>
  </si>
  <si>
    <t>2.12.74</t>
  </si>
  <si>
    <t>2.12.77</t>
  </si>
  <si>
    <t>2.12.58</t>
  </si>
  <si>
    <t>2.12.02</t>
  </si>
  <si>
    <t>2.12.106</t>
  </si>
  <si>
    <t>6.03.11</t>
  </si>
  <si>
    <t>6.03.09</t>
  </si>
  <si>
    <t>4.01.32</t>
  </si>
  <si>
    <t>SUMINISTRO E INSTALACIÓN DE LAVAMANOS DE SOBREPONER COLOR BLANCO</t>
  </si>
  <si>
    <t>ACABADO MESON PARA BAÑOS Y COCINA EN GRANITO PULIDO</t>
  </si>
  <si>
    <t>SUMINISTRO E INSTALACIÓN DE GRIFERÍA COMPLETA PARA LAVAMANOS CON LLAVE SENCILLA</t>
  </si>
  <si>
    <t>SUMINISTRO E INSTALACIÓN DE DISPENSADOR DE JABÓN EN ACERO INOXIDABLE LÍNEA INSTITUCIONAL</t>
  </si>
  <si>
    <t>SUMINISTRO E INSTALACIÓN DE GABINETE DISPENSADOR DE PAPEL HIGIÉNICO EN ACERO INOXIDABLE LÍNEA INSTITUCIONAL</t>
  </si>
  <si>
    <t>SUMINISTRO E INSTALACIÓN DE GABINETE DISPENSADOR DE TOALLAS DE PAPEL EN ACERO INOXIDABLE LÍNEA INSTITUCIONAL</t>
  </si>
  <si>
    <t>SUMINISTRO E INSTALACIÓN DE KIT SANITARIO BLANCO CON FLUXÓMETRO. INCLUYE ASIENTO LINEA INSTITUCIONAL</t>
  </si>
  <si>
    <t>SUMINISTRO E INSTALACIÓN BARRA DE SEGURIDAD EN ACERO INOXIDABLE 18" (PARA BAÑOS)</t>
  </si>
  <si>
    <t>SUMINISTRO E INSTALACIÓN LAVAPLATOS ACERO INOXIDABLE 0.6 X 0.40 M</t>
  </si>
  <si>
    <t>SUMINISTRO E INSTALACIÓN DE TAPA REGISTRO PVC DE 20 X 20 CM.</t>
  </si>
  <si>
    <t>SUMINISTRO E INSTALACIÓN DE TUBERÍA CPVC DE 1/2"</t>
  </si>
  <si>
    <t>SUMINISTRO E INSTALACIÓN DE PUNTO DE AGUA CALIENTE EN TUBERÍA CPVC DE 1/2"</t>
  </si>
  <si>
    <t>SUMINISTRO E INSTALACIÓN DE REJILLA DE PISO REDONDA CROMADA DE 2"</t>
  </si>
  <si>
    <t>SUMINISTRO E INSTALACIÓN DE TUBERÍA PVC DE 3/4" T.P, PARA RED DE SUMINISTRO.</t>
  </si>
  <si>
    <t>SUMINISTRO E INSTALACIÓN DE TUBERÍA PVC DE 1" T.P. PARA RED DE SUMINISTRO.</t>
  </si>
  <si>
    <t>SUMINISTRO E INSTALACIÓN DE TUBERÍA SANITARIA DE 2" PVC T.P.</t>
  </si>
  <si>
    <t>CAJA DE INSPECCIÓN SUBTERRÁNEA DE 2 M X 1 M. INCLUYE MARCO Y CONTRAMARCO TIPO CD 2009</t>
  </si>
  <si>
    <t>CAJA DE INSPECCIÓN SUBTERRÁNEA DE 1 M X 1 M. INCLUYE MARCO Y CONTRAMARCO TIPO CD 2007</t>
  </si>
  <si>
    <t>SUMINISTRO E INSTALACIÓN DE ACOMETIDA 2" X 3/4" INCLUYE TUBERÍA PF + UAD 3/4" , REGISTRO DE CORTE, COLLAR DERIVACIÓN Y ACCESORIOS COMPLEMENTARIOS PARA SU CONEXIÓN. INCLUYE CAJA DE INSPECCIÓN Y MEDIDOR VOLUMÉTRICO.</t>
  </si>
  <si>
    <t>INSTALACIONES ELECTRICAS PARA REDES DE DISTRIBUCION EN BAJA Y MEDIA TENSION</t>
  </si>
  <si>
    <t>2.10.03</t>
  </si>
  <si>
    <t>2.10.13</t>
  </si>
  <si>
    <t>2.10.38</t>
  </si>
  <si>
    <t>2.10.50</t>
  </si>
  <si>
    <t>2.10.82</t>
  </si>
  <si>
    <t>2.10.93</t>
  </si>
  <si>
    <t>2.10.105</t>
  </si>
  <si>
    <t>2.10.133</t>
  </si>
  <si>
    <t>2.10.136</t>
  </si>
  <si>
    <t>2.10.148</t>
  </si>
  <si>
    <t>2.10.152</t>
  </si>
  <si>
    <t>2.10.164</t>
  </si>
  <si>
    <t>2.10.184</t>
  </si>
  <si>
    <t>2.10.190</t>
  </si>
  <si>
    <t>2.10.202</t>
  </si>
  <si>
    <t>2.10.205</t>
  </si>
  <si>
    <t xml:space="preserve">APU NUEVO </t>
  </si>
  <si>
    <t>7.07.02</t>
  </si>
  <si>
    <t>7.01.17</t>
  </si>
  <si>
    <t>7.05.03</t>
  </si>
  <si>
    <t xml:space="preserve">2.10.255 </t>
  </si>
  <si>
    <t>7.06.11</t>
  </si>
  <si>
    <t>2.02.39</t>
  </si>
  <si>
    <t>SUMINISTRO E INSTALACIÓN DE ELEMENTOS DE ACOMETIDA SUBTERRÁNEA. CONEXIÓN DESDE RED TRENZADA DE B.T., BAJANTE EN DUCTO IMC DE 1"</t>
  </si>
  <si>
    <t>SUMINISTRO, INSTALACIÓN Y CONEXIONADO DE CABLE CONCENTRICO (ANTIFRAUDE) No. 1 x 8 +8 AWG EN COBRE (ACOMETIDA MONOFÁSICA)</t>
  </si>
  <si>
    <t>SUMINISTRO E INSTALACIÓN DE GABINETE PARA EQUIPO DE MEDIDA BIFÁSICO EMPOTRADO. INCLUYE CONTADOR DE ENERGÍA ELECTRONICO BIFASICO 5 A 100 AMP</t>
  </si>
  <si>
    <t>SUMINISTRO E INSTALACIÓN DE ALIMENTADOR PARCIAL MONOFÁSICO EN CABLE DE COBRE No. 8 AWG (F, N, T). (INCLUYE TUBO PVC DE 1")</t>
  </si>
  <si>
    <t>SUMINISTRO E INSTALACIÓN DE TABLERO DE DISTRIBUCIÓN BIFASICO DE 18 CIRCUITOS.</t>
  </si>
  <si>
    <t>SUMINISTRO E INSTALACIÓN DE TUBERÍA PVC CONDUIT DE 1 1/4". (TIPO PESADO - DB).</t>
  </si>
  <si>
    <t>SUMINISTRO E INSTALACIÓN DE SALIDA COMPLETA PARA TOMACORRIENTE MONOFÁSICO, EN CALIBRE 12 AWG Y DUCTO PVC DE 1/2". (INCLUYE APARATO).</t>
  </si>
  <si>
    <t>SUMINISTRO E INSTALACIÓN DE TOMACORRIENTE DOBLE MONOFÁSICA</t>
  </si>
  <si>
    <t>SUMINISTRO E INSTALACIÓN DE SALIDA COMPLETA PARA INTERRUPTOR SENCILLO EN CALIBRE 12 AWG Y DUCTO PVC 1/2 " (INCLUYE APARATO)</t>
  </si>
  <si>
    <t>SUMINISTRO E INSTALACIÓN DE SALIDA COMPLETA PARA INTERRUPTOR SENCILLO CONMUTABLE EN CALIBRE 12 AWG Y DUCTO PVC 1/2 " (INCLUYE APARATO)</t>
  </si>
  <si>
    <t>SUMINISTRO E INSTALACIÓN DE SALIDA COMPLETA PARA INTERRUPTOR DOBLE CONMUTABLE EN CALIBRE 12 AWG Y DUCTO PVC 1/2 " (INCLUYE APARATO)</t>
  </si>
  <si>
    <t>SUMINISTRO E INSTALACIÓN DE SALIDA DE ILUMINACIÓN EN CIELO RASO EN CALIBRE 12 AWG (F, N, T) EN DUCTO SCH 40 1/2 "</t>
  </si>
  <si>
    <t>SUMINISTRO E INSTALACIÓN DE LUMINARIA DE APLIQUE DE PARED</t>
  </si>
  <si>
    <t>SUMINISTRO E INSTALACIÓN DE REFLECTOR LED DE 30 W</t>
  </si>
  <si>
    <t>SUMINISTRO E INSTALACIÓN DE SALIDA SENCILLA PARA TIMBRE.</t>
  </si>
  <si>
    <t>SUMINISTRO E INSTALACIÓN DE BREAKER TERMOMAGNÉTICO MONOPOLAR ENCHUFABLE DE 1 X 30 AMP.</t>
  </si>
  <si>
    <t>SUMINISTRO E INSTALACIÓN DE ESTUFA ELÉCTRICA DE EMPOTRAR 2 PUESTOS EN ACERO INOXIDABLE</t>
  </si>
  <si>
    <t>SUMINISTRO E INSTALACIÓN DE CONTROL AUTOMÁTICO PARA BOMBAS DE AGUA 1" × 1", 1.5 BAR, 10 A, 110–120 V, IP65</t>
  </si>
  <si>
    <t>SUMINISTRO E INSTALACIÓN RED DE ALIMENTACION PARA SALIDAS DE ILUMINACION EXTERIOR DE CAJA DE CONEXIÓN A LUMINARIA EN POSTES EN 3x14AWG. Cu.,</t>
  </si>
  <si>
    <t>SUMINISTRO E INSTALACIÓN DE POSTE SECCIONADO TRONCOCÓNICO FACETADO TIPO CONTEMPORÁNEO PARA ILUMINACIÓN DE PARQUES Y VÍAS (36 FACETAS GENERANDO BAJO Y ALTO RELIEVE) BRAZO SENCILLO (BASE DE 2.00 M DE 270 MM A 150 MM DE DIÁMETRO + SECCIÓN MEDIA INFERIOR DE 0.10 M X 4" DE DIÁMETRO + SECCION MEDIA SUPERIOR DE 0.60 M X 160 MM DE DIÁMETRO + BRAZO (S) DE 2 " DE DIÁMETRO) DE 6.2 METROS CERTIFICADO Y ACABADO EN PINTURA EN POLVO POLIESTER.</t>
  </si>
  <si>
    <t>CIMENTACION PARA POSTE ENTRE 7.00 Y 8.00 METROS DE ALTO, INCLUYE CANASTILLA DE PERNOS DE ANCLAJE. INCLUYE EXCAVACIÓN MANUAL</t>
  </si>
  <si>
    <t>SUMINISTRO E INSTALACIÓN DE ELECTRODO DE PUESTA A TIERRA PARA SISTEMA DE APANTALLAMIENTO</t>
  </si>
  <si>
    <t>SUMINISTRO E INSTALACIÓN DE LUMINARIA CONTEMPORANEA DECORATIVA PARA URBANISMOS DE TIPO CIRCULAR CON PROTECCION EN VIDRIO EMITIENDO HASTA 13.000 LUMENES EN 3.000 O 4.000 KELVIN, INCLUYE DRIVER PROGRAMABLE PARA TELEGESTION.</t>
  </si>
  <si>
    <t>UN</t>
  </si>
  <si>
    <t>JUEGO MARCO Y TAPA (FUNDIDA) PARA CAJA DE INSPECCION 100X100 CM EN ÁNGULO DE 2 1/2" X 2 1/2" CAL. 3/16" CON MALLA DE REFUERZO EN VARILLA DE 3/8"</t>
  </si>
  <si>
    <t>RED CONTRA INCENDIOS</t>
  </si>
  <si>
    <t>2.14.21</t>
  </si>
  <si>
    <t>2.14.46</t>
  </si>
  <si>
    <t>2.14.31</t>
  </si>
  <si>
    <t>2.14.43</t>
  </si>
  <si>
    <t>2.14.44</t>
  </si>
  <si>
    <t>2.14.12</t>
  </si>
  <si>
    <t>2.14.41</t>
  </si>
  <si>
    <t>SUMINISTRO E INSTALACIÓN DE GABINETE PARA RED CONTRA INCENDIOS TIPO II</t>
  </si>
  <si>
    <t>SUMINISTRO E INSTALACIÓN DE SOPORTE ANTISÍSMICO LONGITUDINAL DE 2"</t>
  </si>
  <si>
    <t>SUMINISTRO E INSTALACIÓN DE EXTINTOR MULTIPROPÓSITO</t>
  </si>
  <si>
    <t>SUMINISTRO E INSTALACIÓN DE EXTINTOR SOLKAFLAM</t>
  </si>
  <si>
    <t>SUMINISTRO E INSTALACIÓN DE ALARMA PARA DETECCIÓN DE INCENDIOS CON SIRENA ESTROBOSCÓPICA 24VDC 102DB, CANDELAS FIJAS 75/15 CD</t>
  </si>
  <si>
    <t>SUMINISTRO E INSTALACIÓN DE PUNTO DE ROCIADOR DE TECHO PARA RCI DE COBERTURA ESTANDAR TEMPERATURA NORMAL RESPUESTA RÁPIDA DESCARGA NORMALIZADA , K=5,6 PENDIENTE ½". INCLUYE APARATO</t>
  </si>
  <si>
    <t>SUMINISTRO E INSTALACIÓN DE BOMBA JOCKEY – REFERENCIA ST1814, 230 V TRIFÁSICA, CONEXIÓN 1 1/4" ACERO AL CARBÓN</t>
  </si>
  <si>
    <t>SUMINISTRO E INSTALACIÓN DE BOMBA PRINCIPAL SCI 50 HP – 230 V TRIFÁSICA, SUMERGIBLE EN CAMISA DE 8", CONEXIÓN A TUBERÍA DE 6" ACERO AL CARBÓN</t>
  </si>
  <si>
    <t>INSTALACIONES RED DE GAS</t>
  </si>
  <si>
    <t>2.13.13</t>
  </si>
  <si>
    <t>2.13.37</t>
  </si>
  <si>
    <t>2.13.30</t>
  </si>
  <si>
    <t>SUMINISTRO E INSTALACIÓN DE TUBERÍA PE-AL-PE 1216</t>
  </si>
  <si>
    <t>SUMINISTRO E INSTALACIÓN DE CONJUNTO VÁLVULA - ELEVADOR DE 1/2"</t>
  </si>
  <si>
    <t>SUMINISTRO E INSTALACIÓN DE CODO CALLE GALVANIZADO HG DE 1/2"</t>
  </si>
  <si>
    <t>SUMINISTRO E INSTALACIÓN DE NICHO O CAJA METÁLICA DE 37*37 CM PARA CENTRO DE MEDICIÓN/RED DE GAS</t>
  </si>
  <si>
    <t>SUMINISTRO E INSTALACIÓN DE TUBERÍA PE-AL-PE Ø 1" (2025)</t>
  </si>
  <si>
    <t>SUMINISTRO E INSTALACIÓN DE TEE PE-AL-PE REDUCIDA 2025 × 1216 × 1216 (1" × 1/2" × 1/2")</t>
  </si>
  <si>
    <t>SUMINISTRO E INSTALACIÓN DE ADAPTADOR PE-AL-PE 2025 × 1/2" NPT HEMBRA</t>
  </si>
  <si>
    <t>SUMINISTRO E INSTALACIÓN DE REDUCCIÓN PE-AL-PE 2025 × 1216 (1" × 1/2")</t>
  </si>
  <si>
    <t>SUMINISTRO E INSTALACIÓN DE NIPLE GALVANIZADO Ø 1/2" × 2"</t>
  </si>
  <si>
    <t>SUMINISTRO E INSTALACIÓN DE CALENTADOR DE PASO A GAS SUECO DE 12 LITROS, TIRO FORZADO, GAS NATURAL, 8.98 Kw</t>
  </si>
  <si>
    <t>ACOMETIDA DOMICILIARIA DE RED DE GAS INCLUIDOS TRAMITES ANTE EMPRESA PRESTADORA</t>
  </si>
  <si>
    <t>GL</t>
  </si>
  <si>
    <t>ESPACIO PUBLICO EXTERNO</t>
  </si>
  <si>
    <t>2.01.14</t>
  </si>
  <si>
    <t xml:space="preserve">2.01.11 </t>
  </si>
  <si>
    <t>3.04.06</t>
  </si>
  <si>
    <t>3.08.16</t>
  </si>
  <si>
    <t>DEMOLICIÓN DE ANDÉN O PLACA DE CONTRAPISO EN CONCRETO E &lt; = A 12CM. (INCLUYE RETIRO Y ACARREO LIBRE HASTA 5 KM.)</t>
  </si>
  <si>
    <t>DEMOLICIÓN DE SARDINEL EN CONCRETO, (INCLUYE RETIRO Y ACARREO LIBRE HASTA 5 KM.)</t>
  </si>
  <si>
    <t>SUMINISTRO, EXTENDIDA Y COMPACTACIÓN DE MATERIAL SELECCIÓNADO PARA BASE GRANULAR (INCLUYE ACARREO LIBRE HASTA 5KM) (**)</t>
  </si>
  <si>
    <t>SUMINISTRO E INSTALACIÓN DE BORDILLO PREFABRICADO A-80 35*20*80</t>
  </si>
  <si>
    <t>CONCRETO ESTAMPADO CON ENDURECEDOR EN PISO ANDÈN, INC SUMINSTRO</t>
  </si>
  <si>
    <t>VOZ Y DATOS</t>
  </si>
  <si>
    <t>ADECUACION Y MANTENIMIENTO DE INSTALACIONES EXISTENTES</t>
  </si>
  <si>
    <t>2.07.14</t>
  </si>
  <si>
    <t xml:space="preserve">2.04.37 </t>
  </si>
  <si>
    <t>2.19.01</t>
  </si>
  <si>
    <t>2.17.09</t>
  </si>
  <si>
    <t>SUMINISTRO E INSTALACIÓN DE VINILO TIPO I SOBRE PAÑETE O ESTUCO A TRES MANOS.</t>
  </si>
  <si>
    <t>MURO DOBLE CARA DE E = 0.08 M., EN LÁMINA DE FIBROCEMENTO DE 8 MM.</t>
  </si>
  <si>
    <t>ACABADO MESON PARA BAÑOS Y COCINA EN ACERO INOXIDABLE ANCHO HATA 60 CM</t>
  </si>
  <si>
    <t>SUMINISTRO E INSTALACIÓN DE VIDRIO CRUDO INCOLORO DE 5.0 MM.</t>
  </si>
  <si>
    <t>3.08.22</t>
  </si>
  <si>
    <t>2.19.11</t>
  </si>
  <si>
    <t>3.12.01</t>
  </si>
  <si>
    <t>2.19.07</t>
  </si>
  <si>
    <t>IDU 2026</t>
  </si>
  <si>
    <t>SUMINISTRO E INSTALACIÓN ADOQUÍN DE ARCILLA PEATONAL 10 X 6 X 20 CM (NTC 3289)</t>
  </si>
  <si>
    <t>ASEO GENERAL PARA ENTREGA FINAL DE EDIFICACIONES INCLUYE MUROS, FACHADAS, VENTANAS PUERTAS Y CIELORASOS</t>
  </si>
  <si>
    <t>CARGUE Y TRANSPORTE DE MATERIALES SUELTOS, PRODUCTO DE SOBRANTES Y/O DERRUMBES (INCLUYE ACARREO LIBRE HASTA 5KM.).</t>
  </si>
  <si>
    <t>SUMINISTRO E INSTALACIÓN DE CANECA EN ACERO INOXIDABLE, INCLUYE ESTRUCTURA DE APOYO Y ANCLAJE</t>
  </si>
  <si>
    <t>BANCA EN CONCRETO TIPO M30 (Suministro e Instalación. No Incluye material de base)</t>
  </si>
  <si>
    <t>SUMINISTRO DE ESPECIES DE JARDINERÍA PORTE BAJO (CINTAS)</t>
  </si>
  <si>
    <t>TIERRA NEGRA, incluye fertilizante y cascarilla de arroz</t>
  </si>
  <si>
    <t>GRAMA</t>
  </si>
  <si>
    <t>Metro cubico</t>
  </si>
  <si>
    <t>UNID</t>
  </si>
  <si>
    <t>MOBILIARIO</t>
  </si>
  <si>
    <t>IVA (19%) SOBRE LA UTILIDAD CALCULADA</t>
  </si>
  <si>
    <t>1.01</t>
  </si>
  <si>
    <t>1.02</t>
  </si>
  <si>
    <t>1.03</t>
  </si>
  <si>
    <t>1.04</t>
  </si>
  <si>
    <t>2.01</t>
  </si>
  <si>
    <t>2.02</t>
  </si>
  <si>
    <t>2.03</t>
  </si>
  <si>
    <t>2.04</t>
  </si>
  <si>
    <t>2.05</t>
  </si>
  <si>
    <t>2.06</t>
  </si>
  <si>
    <t>2.07</t>
  </si>
  <si>
    <t>2.08</t>
  </si>
  <si>
    <t>2.09</t>
  </si>
  <si>
    <t>2.10</t>
  </si>
  <si>
    <t>2.11</t>
  </si>
  <si>
    <t>3.01</t>
  </si>
  <si>
    <t>3.02</t>
  </si>
  <si>
    <t>3.03</t>
  </si>
  <si>
    <t>3.04</t>
  </si>
  <si>
    <t>3.05</t>
  </si>
  <si>
    <t>3.06</t>
  </si>
  <si>
    <t>3.07</t>
  </si>
  <si>
    <t>3.08</t>
  </si>
  <si>
    <t>3.09</t>
  </si>
  <si>
    <t>3.10</t>
  </si>
  <si>
    <t>3.11</t>
  </si>
  <si>
    <t>4.01</t>
  </si>
  <si>
    <t>4.02</t>
  </si>
  <si>
    <t>4.03</t>
  </si>
  <si>
    <t>4.04</t>
  </si>
  <si>
    <t>4.05</t>
  </si>
  <si>
    <t>4.06</t>
  </si>
  <si>
    <t>4.07</t>
  </si>
  <si>
    <t>4.08</t>
  </si>
  <si>
    <t>4.09</t>
  </si>
  <si>
    <t>5.01</t>
  </si>
  <si>
    <t>5.02</t>
  </si>
  <si>
    <t>5.03</t>
  </si>
  <si>
    <t>6.01</t>
  </si>
  <si>
    <t>6.02</t>
  </si>
  <si>
    <t>6.03</t>
  </si>
  <si>
    <t>6.04</t>
  </si>
  <si>
    <t>7.01</t>
  </si>
  <si>
    <t>7.02</t>
  </si>
  <si>
    <t>7.03</t>
  </si>
  <si>
    <t>8.01</t>
  </si>
  <si>
    <t>8.02</t>
  </si>
  <si>
    <t>8.03</t>
  </si>
  <si>
    <t>8.04</t>
  </si>
  <si>
    <t>8.05</t>
  </si>
  <si>
    <t>8.06</t>
  </si>
  <si>
    <t>8.07</t>
  </si>
  <si>
    <t>8.08</t>
  </si>
  <si>
    <t>8.09</t>
  </si>
  <si>
    <t>8.10</t>
  </si>
  <si>
    <t>8.11</t>
  </si>
  <si>
    <t>8.12</t>
  </si>
  <si>
    <t>8.13</t>
  </si>
  <si>
    <t>8.14</t>
  </si>
  <si>
    <t>8.15</t>
  </si>
  <si>
    <t>8.16</t>
  </si>
  <si>
    <t>8.17</t>
  </si>
  <si>
    <t>8.18</t>
  </si>
  <si>
    <t>8.19</t>
  </si>
  <si>
    <t>8.20</t>
  </si>
  <si>
    <t>8.21</t>
  </si>
  <si>
    <t>8.22</t>
  </si>
  <si>
    <t>8.23</t>
  </si>
  <si>
    <t>9.01</t>
  </si>
  <si>
    <t>9.02</t>
  </si>
  <si>
    <t>9.03</t>
  </si>
  <si>
    <t>9.04</t>
  </si>
  <si>
    <t>9.05</t>
  </si>
  <si>
    <t>9.06</t>
  </si>
  <si>
    <t>9.07</t>
  </si>
  <si>
    <t>9.08</t>
  </si>
  <si>
    <t>9.09</t>
  </si>
  <si>
    <t>9.10</t>
  </si>
  <si>
    <t>9.11</t>
  </si>
  <si>
    <t>9.12</t>
  </si>
  <si>
    <t>9.13</t>
  </si>
  <si>
    <t>9.14</t>
  </si>
  <si>
    <t>9.15</t>
  </si>
  <si>
    <t>9.16</t>
  </si>
  <si>
    <t>9.17</t>
  </si>
  <si>
    <t>9.18</t>
  </si>
  <si>
    <t>9.19</t>
  </si>
  <si>
    <t>9.20</t>
  </si>
  <si>
    <t>9.21</t>
  </si>
  <si>
    <t>9.22</t>
  </si>
  <si>
    <t>9.23</t>
  </si>
  <si>
    <t>9.24</t>
  </si>
  <si>
    <t>9.25</t>
  </si>
  <si>
    <t>9.26</t>
  </si>
  <si>
    <t>10.01</t>
  </si>
  <si>
    <t>10.02</t>
  </si>
  <si>
    <t>10.03</t>
  </si>
  <si>
    <t>10.04</t>
  </si>
  <si>
    <t>10.05</t>
  </si>
  <si>
    <t>10.06</t>
  </si>
  <si>
    <t>10.07</t>
  </si>
  <si>
    <t>10.08</t>
  </si>
  <si>
    <t>10.09</t>
  </si>
  <si>
    <t>11.01</t>
  </si>
  <si>
    <t>11.02</t>
  </si>
  <si>
    <t>11.03</t>
  </si>
  <si>
    <t>11.04</t>
  </si>
  <si>
    <t>11.05</t>
  </si>
  <si>
    <t>11.06</t>
  </si>
  <si>
    <t>11.07</t>
  </si>
  <si>
    <t>11.08</t>
  </si>
  <si>
    <t>11.09</t>
  </si>
  <si>
    <t>11.10</t>
  </si>
  <si>
    <t>11.11</t>
  </si>
  <si>
    <t>12.01</t>
  </si>
  <si>
    <t>12.02</t>
  </si>
  <si>
    <t>12.03</t>
  </si>
  <si>
    <t>12.04</t>
  </si>
  <si>
    <t>12.05</t>
  </si>
  <si>
    <t>12.06</t>
  </si>
  <si>
    <t>12.07</t>
  </si>
  <si>
    <t>14.01</t>
  </si>
  <si>
    <t>14.02</t>
  </si>
  <si>
    <t>14.03</t>
  </si>
  <si>
    <t>14.04</t>
  </si>
  <si>
    <t>14.05</t>
  </si>
  <si>
    <t>14.06</t>
  </si>
  <si>
    <t>14.07</t>
  </si>
  <si>
    <t>14.08</t>
  </si>
  <si>
    <t>14.09</t>
  </si>
  <si>
    <t>14.10</t>
  </si>
  <si>
    <t>15.01</t>
  </si>
  <si>
    <t>15.02</t>
  </si>
  <si>
    <t>15.03</t>
  </si>
  <si>
    <t>15.04</t>
  </si>
  <si>
    <t>15.05</t>
  </si>
  <si>
    <t>15.06</t>
  </si>
  <si>
    <t>15.07</t>
  </si>
  <si>
    <t>15.08</t>
  </si>
  <si>
    <t>15.09</t>
  </si>
  <si>
    <t>15.10</t>
  </si>
  <si>
    <t>IMPREVISTO</t>
  </si>
  <si>
    <t>SUMINISTRO E INSTALACIÓN DE  SWITCH L2, I/O PORTS AND SLOTS: 48 RJ-45 AUTOSENSING 10/100/1000 2 SFP 100/1000 MBPS PORTS (MIN=0 \ MAX=2 SFP TRANSCEIVERS)</t>
  </si>
  <si>
    <t>SWITCH L2, I/O PORTS AND SLOTS: 24 RJ-45 + 2 SFP TRANSCEIVERS) AUTOSENSING 10/100/1000 PORTS</t>
  </si>
  <si>
    <t>SUMINISTRO E INSTALACIÓN DE GABINETE METÁLICO RACK DE 60 CM X 60 CM X 1.5 M de comunicaciones de 24 unidades de rack, parales en formato de 19" de acuerdo a estándar EIA-310- E : Incluye organizador vertical.</t>
  </si>
  <si>
    <t>SUMINISTRO E INSTALACIÓN DE PATCH PANEL DE 48 PUERTOS CAT 6A</t>
  </si>
  <si>
    <t>SUMINISTRO E INSTALACIÓN DE PATCH PANEL DE 24 PUERTOS CAT 6A</t>
  </si>
  <si>
    <t>SUMINISTRO E INSTALACIÓN DE PATCH CORD CAT 6A 1 M</t>
  </si>
  <si>
    <t>SUMINISTRO E INSTALACIÓN DE PATCH CORD CAT 6A 2 M</t>
  </si>
  <si>
    <t>SUMINISTRO E TENDIDO DE CABLE UTP CATEGORÍA 6A</t>
  </si>
  <si>
    <t>SUMINISTRO E INSTALACIÓN DE ORGANIZADOR HORIZONTAL 1U</t>
  </si>
  <si>
    <t>SUMINISTRO E INSTALACIÓN DE ORGANIZADOR HORIZONTAL 2U</t>
  </si>
  <si>
    <t>SUMINISTRO, CONFIGURACION E INSTALACION DE  AIRE ACONDICIONADO DE 12000 BTU, SPLIT INVERTER, LIMPIEZA INTERNA AUTOMÁTICA.</t>
  </si>
  <si>
    <t>SUMINISTRO E INSTALACIÓN DE CANALETA METÁLICA DE 10 CM X 4 CM CON DIVISIOR.</t>
  </si>
  <si>
    <t>SUMINISTRO E INSTALACIÓN DE SALIDA PARA DATOS PARA CANALETA METÁLICA. INCLUYE TOMA, APARATO CON JACK CAT 6A, MARQUILLAS, NUMERACIÓN, CERTIFICACIÓN DE PUNTO LÓGICOS. NO INCLUYE CABLE.</t>
  </si>
  <si>
    <t>SUMINISTRO, CONFIGURACION E INSTALACION ACCESS POINT, ESTANDAR INALAMBRICO IEEE 802.11N/G/B/AC, FRECUENCIA 2.4GHZ AND 5GHZ, GESTIÓN WEB, CERTIFICACIÓN CE, FCC, ROHS.</t>
  </si>
  <si>
    <t>Estudio de Mercado</t>
  </si>
  <si>
    <t>2.11.31</t>
  </si>
  <si>
    <t>2.11.41</t>
  </si>
  <si>
    <t>2.11.40</t>
  </si>
  <si>
    <t>2.11.46</t>
  </si>
  <si>
    <t>2.11.47</t>
  </si>
  <si>
    <t>2.11.45</t>
  </si>
  <si>
    <t>2.11.17</t>
  </si>
  <si>
    <t>2.11.44</t>
  </si>
  <si>
    <t>GLOBAL</t>
  </si>
  <si>
    <t>PRUEBAS DE FUNCIONARMIENTO O CERTIFICACION DE CABLEADO MEDIANTE TECNICA DE ENLACE POR CANAL. ESTABLECIMIENTO DE TIEMPO DE PROPAGACIÓN, DIFERENCIA DE RETARDO, INSERTION LOSS, RETURN LOSS</t>
  </si>
  <si>
    <t>13.1</t>
  </si>
  <si>
    <t>13.1.01</t>
  </si>
  <si>
    <t>13.1.02</t>
  </si>
  <si>
    <t>13.1.03</t>
  </si>
  <si>
    <t>13.1.04</t>
  </si>
  <si>
    <t>13.1.05</t>
  </si>
  <si>
    <t>13.1.06</t>
  </si>
  <si>
    <t>13.1.07</t>
  </si>
  <si>
    <t>13.1.08</t>
  </si>
  <si>
    <t>13.1.09</t>
  </si>
  <si>
    <t>13.1.10</t>
  </si>
  <si>
    <t>13.1.11</t>
  </si>
  <si>
    <t>13.1.12</t>
  </si>
  <si>
    <t>13.1.13</t>
  </si>
  <si>
    <t>13.1.14</t>
  </si>
  <si>
    <t>13.1.15</t>
  </si>
  <si>
    <t>SUMINISTRO E INSTALACIÓN CABLE BIPOLAR 2X14 LSZH PARA AUDIO. INCLUYE TUBERIA 3/4" SCH 40 Y ACCESORIOS</t>
  </si>
  <si>
    <t>SUMINISTRO E INSTALACIÓN PARLANTE TECHO 8" REDONDO CON TRANSFORMADOR DE LINEA 15-30 WATS,ALIMENTACION DE 100 A 140 VOLTIOS  Y ACCESORIOS DE ANCLAJE.</t>
  </si>
  <si>
    <t>SUMINISTRO, INSTALACIÓN Y CONFIGURACIÓN EQUIPO DE SONIDO DIGITAL 4 CANALES. INCLUYE PUERTO USB Y MICRÓFONO INALÁMBRICO</t>
  </si>
  <si>
    <t>SUMINISTRO E INSTALACIÓN DE SALIDA PARA TELEVISIÓN. INCLUYE CAJA GALVANIZADA 5800, CABLE COAXIAL RG6,CONECTORES COAXIALES DE COMPRESIÓN Y TOMA COAXIAL VH61 BLANCO.</t>
  </si>
  <si>
    <t>SUMINISTRO E INSTALACION DE SPLITTER PROFESIONAL. INCLUYE 1  ENTRADA, 4 SALIDAS TERMINAL TIPO F,  FACEPLATE VH61 UNA SALIDA Y ACCESORIOS DE ANCLAJE</t>
  </si>
  <si>
    <t>13.2</t>
  </si>
  <si>
    <t>13.2.1</t>
  </si>
  <si>
    <t>13.2.2</t>
  </si>
  <si>
    <t>13.2.3</t>
  </si>
  <si>
    <t>13.2.4</t>
  </si>
  <si>
    <t>13.2.5</t>
  </si>
  <si>
    <t>13.3</t>
  </si>
  <si>
    <t>13.3.1</t>
  </si>
  <si>
    <t>13.3.2</t>
  </si>
  <si>
    <t>13.3.3</t>
  </si>
  <si>
    <t>13.3.4</t>
  </si>
  <si>
    <t>13.3.5</t>
  </si>
  <si>
    <t>SUMINISTRO E INSTALACIÓN DE SALIDA DE SONIDO EN TUBERÍA PVC 1/2". INCLUYE CABLE BLINDADO STÉREO 18 AWG</t>
  </si>
  <si>
    <t>2.11.69</t>
  </si>
  <si>
    <t>13.3.6</t>
  </si>
  <si>
    <t>13.2.6</t>
  </si>
  <si>
    <t>Sistema de control de acceso con display de 2 lineas, 16 caracteres en display grafico LCD, dimensiones de 191x85x35 mm, sensor tipo optico de 500 dpl, capacidad de transacciones de hasta 30,000, puertos TCP/IP, RS 232/485, control de acceso NO/NC alarm, potencia de DC 12 V,  JA, Protocolo de verificacion &lt; 0,5 seg, cumplimiento de los estandares CE, FCC, reconocimiento de huellas digitales</t>
  </si>
  <si>
    <t>CIRCUITO CERRADO DE TELEVISION Y SISTEMA DE SEGURIDAD</t>
  </si>
  <si>
    <t>RED Y EQUIPOS: VOZ Y DATOS, CIRCUITO CERRADO DE TELEVISION Y SEGURIDAD,  SONIDO DE AUDITORIO</t>
  </si>
  <si>
    <t xml:space="preserve">SONIDO DE AUDITORIO </t>
  </si>
  <si>
    <t>13.2.7</t>
  </si>
  <si>
    <t>Puerta De Seguridad Protegida Contra Robo, Compuesta Por Dos Planchas De Acero Grueso, Vidrio Acrílico, Cerradura Electromagnética, Brazo Cierra Puerta Y Barra Antipánico. Marco Con Cierre Hermético Al Contacto, Bisagras De Alta Resistencia Al Peso Y La Fricción, Material Termoaislante Corta Fuego Capaz De Resistir Hasta 1000 F Por Hora</t>
  </si>
  <si>
    <t xml:space="preserve">SUMINISTRO E INSTALACION DE UPS DE 6 KVA </t>
  </si>
  <si>
    <t>SUMINISTRO TELEVISOR SMART TV 4K  DE 55 PULGADAS PARA EL PUESTO DE VIGILANCIA DEL GUARDA DE SEGURIDAD, CON PANTALLA LED, RESOLUCIÓN MÍNIMA DE 3840 × 2160 PÍXELES, CONECTIVIDAD HDMI, USB Y WI-FI, COMPATIBLES CON SISTEMAS DE VIDEOVIGILANCIA Y DISPOSITIVOS EXTERNOS. INCLUYEN CONTROL REMOTO, CABLE DE ALIMENTACIÓN Y ACCESORIOS BÁSICOS DE INSTALACIÓN.</t>
  </si>
  <si>
    <t>SUMINISTRO E INSTALACIÓN DE CÁMARA IP PARA EXTERIORES 4 MP: CÁMARA TIPO BALA, RESOLUCIÓN MÍNIMA 4 MP, LENTE DE 2,8 MM, VISIÓN NOCTURNA DE MÍNIMO 30 M, PROTECCIÓN IP67, ALIMENTACIÓN POE, COMPRESIÓN H.265 Y COMPATIBILIDAD ONVIF. INCLUYE ACCESORIOS, CONFIGURACIÓN Y PUESTA EN FUNCIONAMIENTO.</t>
  </si>
  <si>
    <t>SUMINISTRO E INSTALACIÓN DE CÁMARA IP PARA INTERIORES 4 MP: CÁMARA TIPO DOMO, RESOLUCIÓN MÍNIMA 4 MP, LENTE DE 2,8 MM, VISIÓN NOCTURNA DE MÍNIMO 20 M, ALIMENTACIÓN POE, COMPRESIÓN H.265 Y COMPATIBILIDAD ONVIF. INCLUYE ACCESORIOS, CONFIGURACIÓN Y PUESTA EN FUNCIONAMIENTO</t>
  </si>
  <si>
    <t>GRABADOR DE VIDEO EN RED (NVR) DE 16 CANALES 4K CON 16 PUERTOS POE INTEGRADOS</t>
  </si>
  <si>
    <t>DISCO DURO DE GRADO DE VIDEO VIGILANCIA DE 16 TB</t>
  </si>
  <si>
    <t>13.2.8</t>
  </si>
  <si>
    <t>13.2.9</t>
  </si>
  <si>
    <t>BANDEJA PORTACABLE</t>
  </si>
  <si>
    <t>SUMINISTRO E INSTALACIÓN DE CANALETA METÁLICA DE 10 CM X 4 CM SENCILLA</t>
  </si>
  <si>
    <t>13.1.16</t>
  </si>
  <si>
    <t>13.1.17</t>
  </si>
  <si>
    <t>13.1.18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</si>
</sst>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1">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m\.dd\.yy;@"/>
    <numFmt numFmtId="205" formatCode="[$$-240A]\ #,##0.00;\-[$$-240A]\ #,##0.00"/>
    <numFmt numFmtId="206" formatCode="[$$-240A]\ #,##0.00"/>
  </numFmts>
  <fonts count="64">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b/>
      <u/>
      <sz val="11"/>
      <name val="Arial"/>
      <family val="2"/>
    </font>
    <font>
      <sz val="10"/>
      <name val="Arial"/>
      <family val="2"/>
    </font>
    <font>
      <b/>
      <u/>
      <sz val="10"/>
      <name val="Arial"/>
      <family val="2"/>
    </font>
    <font>
      <sz val="14"/>
      <name val="Arial"/>
      <family val="2"/>
    </font>
    <font>
      <b/>
      <sz val="12"/>
      <name val="Arial"/>
      <family val="2"/>
    </font>
    <font>
      <b/>
      <sz val="16"/>
      <name val="Arial"/>
      <family val="2"/>
    </font>
    <font>
      <sz val="12"/>
      <name val="Calibri"/>
      <family val="2"/>
      <scheme val="minor"/>
    </font>
    <font>
      <b/>
      <sz val="14"/>
      <name val="Calibri"/>
      <family val="2"/>
      <scheme val="minor"/>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4.9989318521683403E-2"/>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3">
      <protection locked="0"/>
    </xf>
    <xf numFmtId="0" fontId="44" fillId="0" borderId="0"/>
    <xf numFmtId="0" fontId="45" fillId="0" borderId="0" applyNumberFormat="0" applyFill="0" applyBorder="0" applyAlignment="0" applyProtection="0">
      <alignment vertical="top"/>
      <protection locked="0"/>
    </xf>
    <xf numFmtId="44" fontId="57" fillId="0" borderId="0" applyFont="0" applyFill="0" applyBorder="0" applyAlignment="0" applyProtection="0"/>
  </cellStyleXfs>
  <cellXfs count="422">
    <xf numFmtId="0" fontId="0" fillId="0" borderId="0" xfId="0"/>
    <xf numFmtId="0" fontId="29" fillId="0" borderId="0" xfId="89" applyFont="1"/>
    <xf numFmtId="0" fontId="29" fillId="0" borderId="0" xfId="89" applyFont="1" applyAlignment="1">
      <alignment horizontal="center"/>
    </xf>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0"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1" xfId="0" applyFont="1" applyBorder="1"/>
    <xf numFmtId="0" fontId="30" fillId="0" borderId="82" xfId="0" applyFont="1" applyBorder="1"/>
    <xf numFmtId="0" fontId="30" fillId="0" borderId="83" xfId="0" applyFont="1" applyBorder="1"/>
    <xf numFmtId="0" fontId="49" fillId="0" borderId="0" xfId="0" applyFont="1"/>
    <xf numFmtId="0" fontId="49" fillId="0" borderId="62" xfId="0" applyFont="1" applyBorder="1" applyAlignment="1">
      <alignment horizontal="center"/>
    </xf>
    <xf numFmtId="0" fontId="51" fillId="0" borderId="54" xfId="0" applyFont="1" applyBorder="1" applyAlignment="1">
      <alignment horizontal="center"/>
    </xf>
    <xf numFmtId="0" fontId="49" fillId="0" borderId="54" xfId="0" applyFont="1" applyBorder="1" applyAlignment="1">
      <alignment vertical="center"/>
    </xf>
    <xf numFmtId="0" fontId="49" fillId="0" borderId="73" xfId="0" applyFont="1" applyBorder="1" applyAlignment="1">
      <alignment vertical="center"/>
    </xf>
    <xf numFmtId="0" fontId="49" fillId="0" borderId="59" xfId="0" applyFont="1" applyBorder="1" applyAlignment="1">
      <alignment horizontal="center"/>
    </xf>
    <xf numFmtId="0" fontId="49" fillId="0" borderId="58"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2" xfId="0" applyFont="1" applyBorder="1" applyAlignment="1">
      <alignment horizontal="left"/>
    </xf>
    <xf numFmtId="0" fontId="49" fillId="0" borderId="55" xfId="0" applyFont="1" applyBorder="1" applyAlignment="1">
      <alignment horizontal="center"/>
    </xf>
    <xf numFmtId="0" fontId="49" fillId="0" borderId="71" xfId="0" applyFont="1" applyBorder="1" applyAlignment="1">
      <alignment horizontal="center"/>
    </xf>
    <xf numFmtId="0" fontId="49" fillId="0" borderId="27" xfId="0" applyFont="1" applyBorder="1"/>
    <xf numFmtId="0" fontId="49" fillId="0" borderId="31" xfId="0" applyFont="1" applyBorder="1"/>
    <xf numFmtId="0" fontId="49" fillId="0" borderId="69" xfId="0" applyFont="1" applyBorder="1"/>
    <xf numFmtId="0" fontId="49" fillId="0" borderId="59" xfId="0" applyFont="1" applyBorder="1"/>
    <xf numFmtId="0" fontId="49" fillId="0" borderId="58" xfId="0" applyFont="1" applyBorder="1"/>
    <xf numFmtId="0" fontId="49" fillId="0" borderId="57" xfId="0" applyFont="1" applyBorder="1"/>
    <xf numFmtId="0" fontId="49" fillId="0" borderId="11" xfId="0" applyFont="1" applyBorder="1"/>
    <xf numFmtId="0" fontId="49" fillId="0" borderId="12" xfId="0" applyFont="1" applyBorder="1"/>
    <xf numFmtId="0" fontId="51" fillId="24" borderId="70" xfId="0" applyFont="1" applyFill="1" applyBorder="1" applyAlignment="1">
      <alignment horizontal="center" vertical="center"/>
    </xf>
    <xf numFmtId="0" fontId="49" fillId="24" borderId="68" xfId="0" applyFont="1" applyFill="1" applyBorder="1" applyAlignment="1">
      <alignment horizontal="center" vertical="center"/>
    </xf>
    <xf numFmtId="4" fontId="49" fillId="24" borderId="68"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2" xfId="0" applyFont="1" applyBorder="1"/>
    <xf numFmtId="0" fontId="49" fillId="0" borderId="54" xfId="0" applyFont="1" applyBorder="1"/>
    <xf numFmtId="0" fontId="49" fillId="0" borderId="64" xfId="0" applyFont="1" applyBorder="1"/>
    <xf numFmtId="0" fontId="49" fillId="0" borderId="65" xfId="0" applyFont="1" applyBorder="1"/>
    <xf numFmtId="173" fontId="49" fillId="0" borderId="63" xfId="34" applyFont="1" applyBorder="1"/>
    <xf numFmtId="173" fontId="49" fillId="0" borderId="60"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0"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3"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0"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0" xfId="0" applyNumberFormat="1" applyFont="1" applyBorder="1"/>
    <xf numFmtId="43" fontId="49" fillId="24" borderId="60" xfId="0" applyNumberFormat="1" applyFont="1" applyFill="1" applyBorder="1"/>
    <xf numFmtId="0" fontId="49" fillId="0" borderId="55"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6"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7" fillId="0" borderId="85" xfId="0" applyFont="1" applyBorder="1" applyAlignment="1">
      <alignment horizontal="left" vertical="center"/>
    </xf>
    <xf numFmtId="0" fontId="6" fillId="0" borderId="85" xfId="0" applyFont="1" applyBorder="1" applyAlignment="1">
      <alignment horizontal="left" vertical="center"/>
    </xf>
    <xf numFmtId="0" fontId="54" fillId="0" borderId="84" xfId="0" applyFont="1" applyBorder="1" applyAlignment="1">
      <alignment horizontal="left" vertical="center"/>
    </xf>
    <xf numFmtId="0" fontId="55" fillId="0" borderId="84" xfId="0" applyFont="1" applyBorder="1" applyAlignment="1">
      <alignment horizontal="left" vertical="center"/>
    </xf>
    <xf numFmtId="0" fontId="32" fillId="25" borderId="86" xfId="89" applyFont="1" applyFill="1" applyBorder="1"/>
    <xf numFmtId="0" fontId="32" fillId="0" borderId="86"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8"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0" xfId="89" applyFont="1" applyBorder="1"/>
    <xf numFmtId="0" fontId="32" fillId="0" borderId="80" xfId="89" applyFont="1" applyBorder="1" applyAlignment="1">
      <alignment horizontal="center"/>
    </xf>
    <xf numFmtId="0" fontId="32" fillId="0" borderId="81" xfId="90" applyFont="1" applyBorder="1"/>
    <xf numFmtId="0" fontId="32" fillId="0" borderId="82" xfId="89" applyFont="1" applyBorder="1"/>
    <xf numFmtId="0" fontId="32" fillId="0" borderId="82" xfId="89" applyFont="1" applyBorder="1" applyAlignment="1">
      <alignment horizontal="center"/>
    </xf>
    <xf numFmtId="185" fontId="32" fillId="0" borderId="82" xfId="34" applyNumberFormat="1" applyFont="1" applyBorder="1"/>
    <xf numFmtId="0" fontId="32" fillId="0" borderId="83" xfId="89" applyFont="1" applyBorder="1"/>
    <xf numFmtId="0" fontId="30" fillId="0" borderId="39" xfId="0" applyFont="1" applyBorder="1"/>
    <xf numFmtId="0" fontId="6" fillId="0" borderId="84" xfId="0" applyFont="1" applyBorder="1" applyAlignment="1">
      <alignment horizontal="left" vertical="center"/>
    </xf>
    <xf numFmtId="0" fontId="4" fillId="0" borderId="0" xfId="90" applyFont="1"/>
    <xf numFmtId="0" fontId="4" fillId="0" borderId="0" xfId="89" applyFont="1"/>
    <xf numFmtId="0" fontId="4" fillId="0" borderId="0" xfId="89" applyFont="1" applyAlignment="1">
      <alignment horizontal="center"/>
    </xf>
    <xf numFmtId="0" fontId="4" fillId="0" borderId="38" xfId="89" applyFont="1" applyBorder="1"/>
    <xf numFmtId="0" fontId="4" fillId="0" borderId="80" xfId="89" applyFont="1" applyBorder="1"/>
    <xf numFmtId="0" fontId="4" fillId="0" borderId="80" xfId="89" applyFont="1" applyBorder="1" applyAlignment="1">
      <alignment horizontal="center"/>
    </xf>
    <xf numFmtId="0" fontId="4" fillId="0" borderId="39" xfId="89" applyFont="1" applyBorder="1"/>
    <xf numFmtId="0" fontId="4" fillId="0" borderId="36" xfId="89" applyFont="1" applyBorder="1"/>
    <xf numFmtId="0" fontId="4" fillId="0" borderId="37" xfId="89" applyFont="1" applyBorder="1"/>
    <xf numFmtId="0" fontId="4" fillId="25" borderId="0" xfId="89" applyFont="1" applyFill="1"/>
    <xf numFmtId="0" fontId="4" fillId="25" borderId="37" xfId="89" applyFont="1" applyFill="1" applyBorder="1"/>
    <xf numFmtId="0" fontId="4" fillId="0" borderId="36" xfId="90" applyFont="1" applyBorder="1"/>
    <xf numFmtId="0" fontId="4" fillId="0" borderId="37" xfId="90" applyFont="1" applyBorder="1"/>
    <xf numFmtId="49" fontId="41" fillId="0" borderId="0" xfId="131" applyNumberFormat="1" applyFont="1" applyAlignment="1">
      <alignment horizontal="right" vertical="center"/>
    </xf>
    <xf numFmtId="186" fontId="41" fillId="0" borderId="0" xfId="131" applyNumberFormat="1" applyFont="1" applyAlignment="1">
      <alignment vertical="center"/>
    </xf>
    <xf numFmtId="0" fontId="4" fillId="0" borderId="0" xfId="128"/>
    <xf numFmtId="0" fontId="4" fillId="0" borderId="0" xfId="128" applyAlignment="1">
      <alignment horizontal="center"/>
    </xf>
    <xf numFmtId="0" fontId="4" fillId="0" borderId="0" xfId="126" applyAlignment="1">
      <alignment horizontal="center" vertical="center"/>
    </xf>
    <xf numFmtId="0" fontId="4" fillId="0" borderId="0" xfId="128" applyAlignment="1">
      <alignment horizontal="center" vertical="center" wrapText="1"/>
    </xf>
    <xf numFmtId="2" fontId="4" fillId="0" borderId="0" xfId="128" applyNumberFormat="1"/>
    <xf numFmtId="39" fontId="41" fillId="0" borderId="0" xfId="129" applyNumberFormat="1" applyFont="1" applyAlignment="1">
      <alignment vertical="center"/>
    </xf>
    <xf numFmtId="0" fontId="41" fillId="0" borderId="34" xfId="79" applyFont="1" applyBorder="1" applyAlignment="1">
      <alignment vertical="center"/>
    </xf>
    <xf numFmtId="182" fontId="4" fillId="0" borderId="37" xfId="90" applyNumberFormat="1" applyFont="1" applyBorder="1"/>
    <xf numFmtId="186" fontId="41" fillId="26" borderId="47" xfId="60" applyNumberFormat="1" applyFont="1" applyFill="1" applyBorder="1" applyAlignment="1">
      <alignment horizontal="center" vertical="center"/>
    </xf>
    <xf numFmtId="184" fontId="4" fillId="0" borderId="37" xfId="90" applyNumberFormat="1" applyFont="1" applyBorder="1"/>
    <xf numFmtId="9" fontId="4" fillId="27" borderId="30" xfId="95" applyFont="1" applyFill="1" applyBorder="1" applyAlignment="1">
      <alignment horizontal="center" vertical="center"/>
    </xf>
    <xf numFmtId="0" fontId="4" fillId="0" borderId="62" xfId="0" applyFont="1" applyBorder="1" applyAlignment="1">
      <alignment vertical="center" wrapText="1"/>
    </xf>
    <xf numFmtId="0" fontId="4" fillId="0" borderId="54" xfId="0" applyFont="1" applyBorder="1" applyAlignment="1">
      <alignment vertical="center" wrapText="1"/>
    </xf>
    <xf numFmtId="0" fontId="4" fillId="0" borderId="64" xfId="0" applyFont="1" applyBorder="1" applyAlignment="1">
      <alignment vertical="center" wrapText="1"/>
    </xf>
    <xf numFmtId="0" fontId="4" fillId="0" borderId="11" xfId="0" applyFont="1" applyBorder="1" applyAlignment="1">
      <alignment vertical="center" wrapText="1"/>
    </xf>
    <xf numFmtId="0" fontId="4" fillId="0" borderId="0" xfId="0" applyFont="1" applyAlignment="1">
      <alignment vertical="center" wrapText="1"/>
    </xf>
    <xf numFmtId="0" fontId="4" fillId="0" borderId="45" xfId="0" applyFont="1" applyBorder="1" applyAlignment="1">
      <alignment vertical="center" wrapText="1"/>
    </xf>
    <xf numFmtId="0" fontId="4" fillId="0" borderId="13" xfId="0" applyFont="1" applyBorder="1" applyAlignment="1">
      <alignment vertical="center" wrapText="1"/>
    </xf>
    <xf numFmtId="0" fontId="4" fillId="0" borderId="14" xfId="0" applyFont="1" applyBorder="1" applyAlignment="1">
      <alignment vertical="center" wrapText="1"/>
    </xf>
    <xf numFmtId="0" fontId="4" fillId="0" borderId="24" xfId="0" applyFont="1" applyBorder="1" applyAlignment="1">
      <alignment vertical="center" wrapText="1"/>
    </xf>
    <xf numFmtId="0" fontId="4" fillId="0" borderId="81" xfId="90" applyFont="1" applyBorder="1"/>
    <xf numFmtId="0" fontId="4" fillId="0" borderId="82" xfId="89" applyFont="1" applyBorder="1"/>
    <xf numFmtId="0" fontId="4" fillId="0" borderId="82" xfId="89" applyFont="1" applyBorder="1" applyAlignment="1">
      <alignment horizontal="center"/>
    </xf>
    <xf numFmtId="185" fontId="4" fillId="0" borderId="82" xfId="34" applyNumberFormat="1" applyFont="1" applyBorder="1"/>
    <xf numFmtId="0" fontId="4" fillId="0" borderId="83" xfId="89" applyFont="1" applyBorder="1"/>
    <xf numFmtId="44" fontId="4" fillId="0" borderId="0" xfId="257" applyFont="1"/>
    <xf numFmtId="44" fontId="4" fillId="0" borderId="80" xfId="257" applyFont="1" applyBorder="1"/>
    <xf numFmtId="44" fontId="41" fillId="0" borderId="0" xfId="257" applyFont="1" applyAlignment="1">
      <alignment horizontal="right" vertical="center"/>
    </xf>
    <xf numFmtId="44" fontId="41" fillId="26" borderId="18" xfId="257" applyFont="1" applyFill="1" applyBorder="1" applyAlignment="1">
      <alignment horizontal="center" vertical="center"/>
    </xf>
    <xf numFmtId="44" fontId="4" fillId="0" borderId="82" xfId="257" applyFont="1" applyBorder="1"/>
    <xf numFmtId="0" fontId="60" fillId="0" borderId="18" xfId="126" applyFont="1" applyBorder="1" applyAlignment="1">
      <alignment horizontal="center" vertical="center" wrapText="1"/>
    </xf>
    <xf numFmtId="176" fontId="60" fillId="0" borderId="50" xfId="39" applyNumberFormat="1" applyFont="1" applyBorder="1" applyAlignment="1">
      <alignment horizontal="center" vertical="center"/>
    </xf>
    <xf numFmtId="0" fontId="41" fillId="0" borderId="85" xfId="0" applyFont="1" applyBorder="1" applyAlignment="1">
      <alignment horizontal="center" vertical="center"/>
    </xf>
    <xf numFmtId="0" fontId="4" fillId="0" borderId="85" xfId="0" applyFont="1" applyBorder="1" applyAlignment="1">
      <alignment horizontal="center" vertical="center"/>
    </xf>
    <xf numFmtId="0" fontId="4" fillId="25" borderId="36" xfId="89" applyFont="1" applyFill="1" applyBorder="1"/>
    <xf numFmtId="176" fontId="60" fillId="0" borderId="30" xfId="39" applyNumberFormat="1" applyFont="1" applyBorder="1" applyAlignment="1">
      <alignment horizontal="center" vertical="center"/>
    </xf>
    <xf numFmtId="0" fontId="62" fillId="0" borderId="52" xfId="0" applyFont="1" applyBorder="1" applyAlignment="1">
      <alignment horizontal="center" vertical="center"/>
    </xf>
    <xf numFmtId="204" fontId="62" fillId="0" borderId="25" xfId="0" applyNumberFormat="1" applyFont="1" applyBorder="1" applyAlignment="1">
      <alignment horizontal="center" vertical="center" shrinkToFit="1"/>
    </xf>
    <xf numFmtId="0" fontId="62" fillId="0" borderId="25" xfId="74" applyFont="1" applyBorder="1" applyAlignment="1">
      <alignment horizontal="center" vertical="center"/>
    </xf>
    <xf numFmtId="0" fontId="62" fillId="0" borderId="25" xfId="0" applyFont="1" applyBorder="1" applyAlignment="1">
      <alignment horizontal="left" vertical="center" wrapText="1"/>
    </xf>
    <xf numFmtId="0" fontId="62" fillId="0" borderId="25" xfId="0" applyFont="1" applyBorder="1" applyAlignment="1">
      <alignment horizontal="center" vertical="center" wrapText="1"/>
    </xf>
    <xf numFmtId="2" fontId="62" fillId="0" borderId="25" xfId="0" applyNumberFormat="1" applyFont="1" applyBorder="1" applyAlignment="1">
      <alignment horizontal="center" vertical="center" wrapText="1"/>
    </xf>
    <xf numFmtId="205" fontId="62" fillId="0" borderId="25" xfId="257" applyNumberFormat="1" applyFont="1" applyBorder="1" applyAlignment="1">
      <alignment horizontal="center" vertical="center" shrinkToFit="1"/>
    </xf>
    <xf numFmtId="205" fontId="62" fillId="0" borderId="47" xfId="0" applyNumberFormat="1" applyFont="1" applyBorder="1" applyAlignment="1">
      <alignment horizontal="center" vertical="center" shrinkToFit="1"/>
    </xf>
    <xf numFmtId="176" fontId="63" fillId="0" borderId="30" xfId="39" applyNumberFormat="1" applyFont="1" applyBorder="1" applyAlignment="1">
      <alignment horizontal="center" vertical="center"/>
    </xf>
    <xf numFmtId="0" fontId="63" fillId="24" borderId="21" xfId="73" applyFont="1" applyFill="1" applyBorder="1" applyAlignment="1">
      <alignment horizontal="center" vertical="center"/>
    </xf>
    <xf numFmtId="0" fontId="63" fillId="24" borderId="22" xfId="73" applyFont="1" applyFill="1" applyBorder="1" applyAlignment="1">
      <alignment vertical="center"/>
    </xf>
    <xf numFmtId="44" fontId="63" fillId="24" borderId="22" xfId="257" applyFont="1" applyFill="1" applyBorder="1" applyAlignment="1">
      <alignment vertical="center"/>
    </xf>
    <xf numFmtId="0" fontId="63" fillId="24" borderId="56" xfId="73" applyFont="1" applyFill="1" applyBorder="1" applyAlignment="1">
      <alignment vertical="center"/>
    </xf>
    <xf numFmtId="0" fontId="62" fillId="25" borderId="52" xfId="0" applyFont="1" applyFill="1" applyBorder="1" applyAlignment="1">
      <alignment horizontal="center" vertical="center"/>
    </xf>
    <xf numFmtId="204" fontId="62" fillId="25" borderId="25" xfId="0" applyNumberFormat="1" applyFont="1" applyFill="1" applyBorder="1" applyAlignment="1">
      <alignment horizontal="center" vertical="center" shrinkToFit="1"/>
    </xf>
    <xf numFmtId="0" fontId="62" fillId="25" borderId="25" xfId="74" applyFont="1" applyFill="1" applyBorder="1" applyAlignment="1">
      <alignment horizontal="center" vertical="center"/>
    </xf>
    <xf numFmtId="0" fontId="62" fillId="25" borderId="25" xfId="0" applyFont="1" applyFill="1" applyBorder="1" applyAlignment="1">
      <alignment horizontal="left" vertical="center" wrapText="1"/>
    </xf>
    <xf numFmtId="0" fontId="62" fillId="25" borderId="25" xfId="0" applyFont="1" applyFill="1" applyBorder="1" applyAlignment="1">
      <alignment horizontal="center" vertical="center" wrapText="1"/>
    </xf>
    <xf numFmtId="2" fontId="62" fillId="25" borderId="25" xfId="0" applyNumberFormat="1" applyFont="1" applyFill="1" applyBorder="1" applyAlignment="1">
      <alignment horizontal="center" vertical="center" wrapText="1"/>
    </xf>
    <xf numFmtId="205" fontId="62" fillId="25" borderId="25" xfId="257" applyNumberFormat="1" applyFont="1" applyFill="1" applyBorder="1" applyAlignment="1">
      <alignment horizontal="center" vertical="center" shrinkToFit="1"/>
    </xf>
    <xf numFmtId="205" fontId="62" fillId="25" borderId="47" xfId="0" applyNumberFormat="1" applyFont="1" applyFill="1" applyBorder="1" applyAlignment="1">
      <alignment horizontal="center" vertical="center" shrinkToFit="1"/>
    </xf>
    <xf numFmtId="205" fontId="59" fillId="0" borderId="35" xfId="257" applyNumberFormat="1" applyFont="1" applyBorder="1" applyAlignment="1">
      <alignment horizontal="center" vertical="center"/>
    </xf>
    <xf numFmtId="205" fontId="59" fillId="0" borderId="30" xfId="257" applyNumberFormat="1" applyFont="1" applyBorder="1" applyAlignment="1">
      <alignment horizontal="center" vertical="center"/>
    </xf>
    <xf numFmtId="0" fontId="4" fillId="0" borderId="22" xfId="128" applyBorder="1" applyAlignment="1">
      <alignment vertical="center" wrapText="1"/>
    </xf>
    <xf numFmtId="0" fontId="4" fillId="0" borderId="21" xfId="128" applyBorder="1" applyAlignment="1">
      <alignment vertical="center" wrapText="1"/>
    </xf>
    <xf numFmtId="0" fontId="4" fillId="0" borderId="56" xfId="128" applyBorder="1" applyAlignment="1">
      <alignment vertical="center" wrapText="1"/>
    </xf>
    <xf numFmtId="176" fontId="61" fillId="24" borderId="42" xfId="39" applyNumberFormat="1" applyFont="1" applyFill="1" applyBorder="1" applyAlignment="1">
      <alignment horizontal="center" vertical="center"/>
    </xf>
    <xf numFmtId="206" fontId="61" fillId="24" borderId="42" xfId="73" applyNumberFormat="1" applyFont="1" applyFill="1" applyBorder="1" applyAlignment="1">
      <alignment horizontal="center" vertical="center"/>
    </xf>
    <xf numFmtId="0" fontId="63" fillId="28" borderId="72" xfId="73" applyFont="1" applyFill="1" applyBorder="1" applyAlignment="1">
      <alignment horizontal="center" vertical="center"/>
    </xf>
    <xf numFmtId="0" fontId="63" fillId="28" borderId="55" xfId="73" applyFont="1" applyFill="1" applyBorder="1" applyAlignment="1">
      <alignment vertical="center"/>
    </xf>
    <xf numFmtId="44" fontId="63" fillId="28" borderId="55" xfId="257" applyFont="1" applyFill="1" applyBorder="1" applyAlignment="1">
      <alignment vertical="center"/>
    </xf>
    <xf numFmtId="0" fontId="63" fillId="28" borderId="71" xfId="73" applyFont="1" applyFill="1" applyBorder="1" applyAlignment="1">
      <alignment vertical="center"/>
    </xf>
    <xf numFmtId="176" fontId="4" fillId="0" borderId="0" xfId="89" applyNumberFormat="1" applyFont="1"/>
    <xf numFmtId="176" fontId="4" fillId="0" borderId="0" xfId="90" applyNumberFormat="1" applyFont="1"/>
    <xf numFmtId="0" fontId="62" fillId="0" borderId="52" xfId="0" applyFont="1" applyFill="1" applyBorder="1" applyAlignment="1">
      <alignment horizontal="center" vertical="center"/>
    </xf>
    <xf numFmtId="204" fontId="62" fillId="0" borderId="25" xfId="0" applyNumberFormat="1" applyFont="1" applyFill="1" applyBorder="1" applyAlignment="1">
      <alignment horizontal="center" vertical="center" shrinkToFit="1"/>
    </xf>
    <xf numFmtId="0" fontId="62" fillId="0" borderId="25" xfId="74" applyFont="1" applyFill="1" applyBorder="1" applyAlignment="1">
      <alignment horizontal="center" vertical="center"/>
    </xf>
    <xf numFmtId="0" fontId="62" fillId="0" borderId="25" xfId="0" applyFont="1" applyFill="1" applyBorder="1" applyAlignment="1">
      <alignment horizontal="left" vertical="center" wrapText="1"/>
    </xf>
    <xf numFmtId="0" fontId="62" fillId="0" borderId="25" xfId="0" applyFont="1" applyFill="1" applyBorder="1" applyAlignment="1">
      <alignment horizontal="center" vertical="center" wrapText="1"/>
    </xf>
    <xf numFmtId="2" fontId="62" fillId="0" borderId="25" xfId="0" applyNumberFormat="1" applyFont="1" applyFill="1" applyBorder="1" applyAlignment="1">
      <alignment horizontal="center" vertical="center" wrapText="1"/>
    </xf>
    <xf numFmtId="205" fontId="62" fillId="0" borderId="25" xfId="257" applyNumberFormat="1" applyFont="1" applyFill="1" applyBorder="1" applyAlignment="1">
      <alignment horizontal="center" vertical="center" shrinkToFit="1"/>
    </xf>
    <xf numFmtId="205" fontId="62" fillId="0" borderId="47" xfId="0" applyNumberFormat="1" applyFont="1" applyFill="1" applyBorder="1" applyAlignment="1">
      <alignment horizontal="center" vertical="center" shrinkToFit="1"/>
    </xf>
    <xf numFmtId="0" fontId="63" fillId="0" borderId="72" xfId="73" applyFont="1" applyFill="1" applyBorder="1" applyAlignment="1">
      <alignment horizontal="center" vertical="center"/>
    </xf>
    <xf numFmtId="0" fontId="63" fillId="0" borderId="55" xfId="73" applyFont="1" applyFill="1" applyBorder="1" applyAlignment="1">
      <alignment vertical="center"/>
    </xf>
    <xf numFmtId="44" fontId="63" fillId="0" borderId="55" xfId="257" applyFont="1" applyFill="1" applyBorder="1" applyAlignment="1">
      <alignment vertical="center"/>
    </xf>
    <xf numFmtId="0" fontId="63" fillId="0" borderId="71" xfId="73" applyFont="1" applyFill="1" applyBorder="1" applyAlignment="1">
      <alignment vertical="center"/>
    </xf>
    <xf numFmtId="0" fontId="4" fillId="0" borderId="18" xfId="89" applyFont="1" applyFill="1" applyBorder="1" applyAlignment="1">
      <alignment horizontal="center" vertical="center"/>
    </xf>
    <xf numFmtId="0" fontId="63" fillId="0" borderId="21" xfId="73" applyFont="1" applyFill="1" applyBorder="1" applyAlignment="1">
      <alignment horizontal="center" vertical="center"/>
    </xf>
    <xf numFmtId="0" fontId="63" fillId="0" borderId="22" xfId="73" applyFont="1" applyFill="1" applyBorder="1" applyAlignment="1">
      <alignment vertical="center"/>
    </xf>
    <xf numFmtId="0" fontId="63" fillId="0" borderId="56" xfId="73" applyFont="1" applyFill="1" applyBorder="1" applyAlignment="1">
      <alignment vertical="center"/>
    </xf>
    <xf numFmtId="0" fontId="60" fillId="0" borderId="62" xfId="73" applyFont="1" applyBorder="1" applyAlignment="1">
      <alignment horizontal="right" vertical="center"/>
    </xf>
    <xf numFmtId="0" fontId="60" fillId="0" borderId="54" xfId="73" applyFont="1" applyBorder="1" applyAlignment="1">
      <alignment horizontal="right" vertical="center"/>
    </xf>
    <xf numFmtId="0" fontId="60" fillId="0" borderId="64" xfId="73" applyFont="1" applyBorder="1" applyAlignment="1">
      <alignment horizontal="right" vertical="center"/>
    </xf>
    <xf numFmtId="0" fontId="63" fillId="0" borderId="21" xfId="73" applyFont="1" applyBorder="1" applyAlignment="1">
      <alignment horizontal="right" vertical="center"/>
    </xf>
    <xf numFmtId="0" fontId="63" fillId="0" borderId="22" xfId="73" applyFont="1" applyBorder="1" applyAlignment="1">
      <alignment horizontal="right" vertical="center"/>
    </xf>
    <xf numFmtId="0" fontId="63" fillId="0" borderId="23" xfId="73" applyFont="1" applyBorder="1" applyAlignment="1">
      <alignment horizontal="right" vertical="center"/>
    </xf>
    <xf numFmtId="0" fontId="60" fillId="0" borderId="21" xfId="73" applyFont="1" applyBorder="1" applyAlignment="1">
      <alignment horizontal="right" vertical="center"/>
    </xf>
    <xf numFmtId="0" fontId="60" fillId="0" borderId="22" xfId="73" applyFont="1" applyBorder="1" applyAlignment="1">
      <alignment horizontal="right" vertical="center"/>
    </xf>
    <xf numFmtId="0" fontId="60" fillId="0" borderId="23" xfId="73" applyFont="1" applyBorder="1" applyAlignment="1">
      <alignment horizontal="right" vertical="center"/>
    </xf>
    <xf numFmtId="206" fontId="61" fillId="24" borderId="48" xfId="128" applyNumberFormat="1" applyFont="1" applyFill="1" applyBorder="1" applyAlignment="1">
      <alignment horizontal="right" vertical="center"/>
    </xf>
    <xf numFmtId="206" fontId="61" fillId="24" borderId="20" xfId="128" applyNumberFormat="1" applyFont="1" applyFill="1" applyBorder="1" applyAlignment="1">
      <alignment horizontal="right" vertical="center"/>
    </xf>
    <xf numFmtId="44" fontId="59" fillId="0" borderId="32" xfId="257" applyFont="1" applyBorder="1" applyAlignment="1">
      <alignment horizontal="right" vertical="center"/>
    </xf>
    <xf numFmtId="44" fontId="59" fillId="0" borderId="29" xfId="257" applyFont="1" applyBorder="1" applyAlignment="1">
      <alignment horizontal="right" vertical="center"/>
    </xf>
    <xf numFmtId="44" fontId="59" fillId="0" borderId="33" xfId="257" applyFont="1" applyBorder="1" applyAlignment="1">
      <alignment horizontal="right" vertical="center"/>
    </xf>
    <xf numFmtId="44" fontId="59" fillId="0" borderId="18" xfId="257" applyFont="1" applyBorder="1" applyAlignment="1">
      <alignment horizontal="right" vertical="center"/>
    </xf>
    <xf numFmtId="0" fontId="41" fillId="0" borderId="0" xfId="130" applyFont="1" applyAlignment="1">
      <alignment horizontal="center" vertical="top"/>
    </xf>
    <xf numFmtId="44" fontId="60" fillId="25" borderId="18" xfId="257" applyFont="1" applyFill="1" applyBorder="1" applyAlignment="1">
      <alignment horizontal="center" vertical="center" wrapText="1"/>
    </xf>
    <xf numFmtId="4" fontId="60" fillId="25" borderId="30" xfId="73" applyNumberFormat="1" applyFont="1" applyFill="1" applyBorder="1" applyAlignment="1">
      <alignment horizontal="center" vertical="center" wrapText="1"/>
    </xf>
    <xf numFmtId="0" fontId="60" fillId="25" borderId="33" xfId="73" applyFont="1" applyFill="1" applyBorder="1" applyAlignment="1">
      <alignment horizontal="center" vertical="center" wrapText="1"/>
    </xf>
    <xf numFmtId="0" fontId="60" fillId="25" borderId="18" xfId="73" applyFont="1" applyFill="1" applyBorder="1" applyAlignment="1">
      <alignment horizontal="center" vertical="center" wrapText="1"/>
    </xf>
    <xf numFmtId="0" fontId="60" fillId="0" borderId="18" xfId="126" applyFont="1" applyBorder="1" applyAlignment="1">
      <alignment horizontal="center" vertical="center" wrapText="1"/>
    </xf>
    <xf numFmtId="0" fontId="4" fillId="27" borderId="32" xfId="89" applyFont="1" applyFill="1" applyBorder="1" applyAlignment="1">
      <alignment horizontal="left" vertical="center" wrapText="1"/>
    </xf>
    <xf numFmtId="0" fontId="4" fillId="27" borderId="29" xfId="89" applyFont="1" applyFill="1" applyBorder="1" applyAlignment="1">
      <alignment horizontal="left" vertical="center" wrapText="1"/>
    </xf>
    <xf numFmtId="0" fontId="4" fillId="27" borderId="35" xfId="89" applyFont="1" applyFill="1" applyBorder="1" applyAlignment="1">
      <alignment horizontal="left" vertical="center" wrapText="1"/>
    </xf>
    <xf numFmtId="0" fontId="4" fillId="27" borderId="33" xfId="89" applyFont="1" applyFill="1" applyBorder="1" applyAlignment="1">
      <alignment horizontal="left" vertical="center" wrapText="1"/>
    </xf>
    <xf numFmtId="0" fontId="4" fillId="27" borderId="18" xfId="89" applyFont="1" applyFill="1" applyBorder="1" applyAlignment="1">
      <alignment horizontal="left" vertical="center" wrapText="1"/>
    </xf>
    <xf numFmtId="0" fontId="4" fillId="27" borderId="30" xfId="89" applyFont="1" applyFill="1" applyBorder="1" applyAlignment="1">
      <alignment horizontal="left" vertical="center" wrapText="1"/>
    </xf>
    <xf numFmtId="0" fontId="4" fillId="26" borderId="21" xfId="89" applyFont="1" applyFill="1" applyBorder="1" applyAlignment="1">
      <alignment horizontal="center" vertical="center" wrapText="1"/>
    </xf>
    <xf numFmtId="0" fontId="4" fillId="26" borderId="22" xfId="89" applyFont="1" applyFill="1" applyBorder="1" applyAlignment="1">
      <alignment horizontal="center" vertical="center" wrapText="1"/>
    </xf>
    <xf numFmtId="0" fontId="4" fillId="26" borderId="56" xfId="89" applyFont="1" applyFill="1" applyBorder="1" applyAlignment="1">
      <alignment horizontal="center" vertical="center" wrapText="1"/>
    </xf>
    <xf numFmtId="0" fontId="4" fillId="0" borderId="84" xfId="89" applyFont="1" applyBorder="1" applyAlignment="1">
      <alignment horizontal="center" vertical="center" wrapText="1"/>
    </xf>
    <xf numFmtId="0" fontId="4" fillId="26" borderId="33" xfId="130" applyFont="1" applyFill="1" applyBorder="1" applyAlignment="1">
      <alignment vertical="center" wrapText="1"/>
    </xf>
    <xf numFmtId="0" fontId="4" fillId="26" borderId="18" xfId="130" applyFont="1" applyFill="1" applyBorder="1" applyAlignment="1">
      <alignment vertical="center" wrapText="1"/>
    </xf>
    <xf numFmtId="0" fontId="41" fillId="24" borderId="11" xfId="73" applyFont="1" applyFill="1" applyBorder="1" applyAlignment="1">
      <alignment horizontal="left" vertical="center"/>
    </xf>
    <xf numFmtId="0" fontId="41" fillId="24" borderId="0" xfId="73" applyFont="1" applyFill="1" applyAlignment="1">
      <alignment horizontal="left" vertical="center"/>
    </xf>
    <xf numFmtId="0" fontId="41" fillId="24" borderId="12" xfId="73" applyFont="1" applyFill="1" applyBorder="1" applyAlignment="1">
      <alignment horizontal="left" vertical="center"/>
    </xf>
    <xf numFmtId="0" fontId="61" fillId="24" borderId="27" xfId="73" applyFont="1" applyFill="1" applyBorder="1" applyAlignment="1">
      <alignment horizontal="right" vertical="center"/>
    </xf>
    <xf numFmtId="0" fontId="61" fillId="24" borderId="31" xfId="73" applyFont="1" applyFill="1" applyBorder="1" applyAlignment="1">
      <alignment horizontal="right" vertical="center"/>
    </xf>
    <xf numFmtId="0" fontId="61" fillId="24" borderId="28" xfId="73" applyFont="1" applyFill="1" applyBorder="1" applyAlignment="1">
      <alignment horizontal="right" vertical="center"/>
    </xf>
    <xf numFmtId="0" fontId="4" fillId="25" borderId="20" xfId="130" applyFont="1" applyFill="1" applyBorder="1" applyAlignment="1">
      <alignment horizontal="center" vertical="center" wrapText="1"/>
    </xf>
    <xf numFmtId="0" fontId="4" fillId="25" borderId="42" xfId="130" applyFont="1" applyFill="1" applyBorder="1" applyAlignment="1">
      <alignment horizontal="center" vertical="center" wrapText="1"/>
    </xf>
    <xf numFmtId="0" fontId="41" fillId="26" borderId="18" xfId="130" applyFont="1" applyFill="1" applyBorder="1" applyAlignment="1">
      <alignment horizontal="center" vertical="center" wrapText="1"/>
    </xf>
    <xf numFmtId="0" fontId="41" fillId="26" borderId="18" xfId="130" applyFont="1" applyFill="1" applyBorder="1" applyAlignment="1">
      <alignment horizontal="center" vertical="center"/>
    </xf>
    <xf numFmtId="3" fontId="41" fillId="26" borderId="18" xfId="130" applyNumberFormat="1" applyFont="1" applyFill="1" applyBorder="1" applyAlignment="1">
      <alignment horizontal="center" vertical="center" wrapText="1"/>
    </xf>
    <xf numFmtId="3" fontId="41" fillId="26" borderId="18" xfId="130" applyNumberFormat="1" applyFont="1" applyFill="1" applyBorder="1" applyAlignment="1">
      <alignment horizontal="center" vertical="center"/>
    </xf>
    <xf numFmtId="3" fontId="41" fillId="26" borderId="25" xfId="130" applyNumberFormat="1" applyFont="1" applyFill="1" applyBorder="1" applyAlignment="1">
      <alignment horizontal="center" vertical="center" wrapText="1"/>
    </xf>
    <xf numFmtId="0" fontId="4" fillId="0" borderId="16" xfId="79" applyFont="1" applyBorder="1" applyAlignment="1">
      <alignment horizontal="center" vertical="center"/>
    </xf>
    <xf numFmtId="0" fontId="4" fillId="0" borderId="26" xfId="79" applyFont="1" applyBorder="1" applyAlignment="1">
      <alignment horizontal="center" vertical="center"/>
    </xf>
    <xf numFmtId="0" fontId="61" fillId="0" borderId="14" xfId="130" applyFont="1" applyBorder="1" applyAlignment="1">
      <alignment horizontal="center" vertical="center"/>
    </xf>
    <xf numFmtId="0" fontId="6" fillId="0" borderId="84" xfId="89" applyFont="1" applyBorder="1" applyAlignment="1">
      <alignment horizontal="center" wrapText="1"/>
    </xf>
    <xf numFmtId="0" fontId="53" fillId="0" borderId="84" xfId="89" applyFont="1" applyBorder="1" applyAlignment="1">
      <alignment horizontal="center" wrapText="1"/>
    </xf>
    <xf numFmtId="0" fontId="51" fillId="0" borderId="0" xfId="130" applyFont="1" applyAlignment="1">
      <alignment horizontal="center" vertical="center"/>
    </xf>
    <xf numFmtId="0" fontId="51" fillId="0" borderId="14" xfId="130" applyFont="1" applyBorder="1" applyAlignment="1">
      <alignment horizont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2" xfId="89" applyFont="1" applyFill="1" applyBorder="1" applyAlignment="1">
      <alignment horizontal="center" wrapText="1"/>
    </xf>
    <xf numFmtId="0" fontId="49" fillId="26" borderId="55" xfId="89" applyFont="1" applyFill="1" applyBorder="1" applyAlignment="1">
      <alignment horizontal="center" wrapText="1"/>
    </xf>
    <xf numFmtId="0" fontId="49" fillId="26" borderId="71"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6"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1"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1"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7" xfId="0" applyFont="1" applyFill="1" applyBorder="1" applyAlignment="1">
      <alignment horizontal="center"/>
    </xf>
    <xf numFmtId="0" fontId="51" fillId="24" borderId="66"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69" xfId="0" applyFont="1" applyFill="1" applyBorder="1" applyAlignment="1">
      <alignment horizontal="center"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57"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1" xfId="0" applyFont="1" applyBorder="1"/>
    <xf numFmtId="2" fontId="49" fillId="0" borderId="61" xfId="0" applyNumberFormat="1" applyFont="1" applyBorder="1" applyAlignment="1">
      <alignment horizontal="center"/>
    </xf>
    <xf numFmtId="2" fontId="49" fillId="0" borderId="28" xfId="0" applyNumberFormat="1" applyFont="1" applyBorder="1" applyAlignment="1">
      <alignment horizontal="center"/>
    </xf>
    <xf numFmtId="0" fontId="50" fillId="0" borderId="79" xfId="256" applyFont="1" applyBorder="1" applyAlignment="1" applyProtection="1">
      <alignment horizontal="center"/>
    </xf>
    <xf numFmtId="0" fontId="50" fillId="0" borderId="51" xfId="256" applyFont="1" applyBorder="1" applyAlignment="1" applyProtection="1">
      <alignment horizontal="center"/>
    </xf>
    <xf numFmtId="0" fontId="51" fillId="0" borderId="77" xfId="0" applyFont="1" applyBorder="1" applyAlignment="1">
      <alignment horizontal="center"/>
    </xf>
    <xf numFmtId="0" fontId="51" fillId="0" borderId="58" xfId="0" applyFont="1" applyBorder="1" applyAlignment="1">
      <alignment horizontal="center"/>
    </xf>
    <xf numFmtId="0" fontId="51" fillId="0" borderId="78" xfId="0" applyFont="1" applyBorder="1" applyAlignment="1">
      <alignment horizontal="center"/>
    </xf>
    <xf numFmtId="0" fontId="51" fillId="0" borderId="74"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6"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5" xfId="255" applyFont="1" applyBorder="1" applyAlignment="1">
      <alignment horizontal="center" vertical="center"/>
    </xf>
    <xf numFmtId="0" fontId="49" fillId="0" borderId="50" xfId="255" applyFont="1" applyBorder="1" applyAlignment="1">
      <alignment horizontal="center" vertical="center"/>
    </xf>
    <xf numFmtId="0" fontId="49" fillId="0" borderId="77" xfId="255" applyFont="1" applyBorder="1" applyAlignment="1">
      <alignment horizontal="center" vertical="center"/>
    </xf>
    <xf numFmtId="0" fontId="49" fillId="0" borderId="58" xfId="255" applyFont="1" applyBorder="1" applyAlignment="1">
      <alignment horizontal="center" vertical="center"/>
    </xf>
    <xf numFmtId="0" fontId="49" fillId="0" borderId="57" xfId="255" applyFont="1" applyBorder="1" applyAlignment="1">
      <alignment horizontal="center" vertical="center"/>
    </xf>
    <xf numFmtId="0" fontId="49" fillId="0" borderId="67" xfId="255" applyFont="1" applyBorder="1" applyAlignment="1">
      <alignment horizontal="center" vertical="center"/>
    </xf>
    <xf numFmtId="0" fontId="49" fillId="0" borderId="55" xfId="255" applyFont="1" applyBorder="1" applyAlignment="1">
      <alignment horizontal="center" vertical="center"/>
    </xf>
    <xf numFmtId="0" fontId="49" fillId="0" borderId="71" xfId="255" applyFont="1" applyBorder="1" applyAlignment="1">
      <alignment horizontal="center" vertical="center"/>
    </xf>
    <xf numFmtId="0" fontId="49" fillId="0" borderId="65" xfId="255" applyFont="1" applyBorder="1" applyAlignment="1">
      <alignment horizontal="center" vertical="center"/>
    </xf>
    <xf numFmtId="0" fontId="49" fillId="0" borderId="54" xfId="255" applyFont="1" applyBorder="1" applyAlignment="1">
      <alignment horizontal="center" vertical="center"/>
    </xf>
    <xf numFmtId="0" fontId="49" fillId="0" borderId="73" xfId="255" applyFont="1" applyBorder="1" applyAlignment="1">
      <alignment horizontal="center" vertical="center"/>
    </xf>
    <xf numFmtId="0" fontId="49" fillId="0" borderId="67" xfId="0" applyFont="1" applyBorder="1" applyAlignment="1">
      <alignment horizontal="center" vertical="center"/>
    </xf>
    <xf numFmtId="0" fontId="49" fillId="0" borderId="55" xfId="0" applyFont="1" applyBorder="1" applyAlignment="1">
      <alignment horizontal="center" vertical="center"/>
    </xf>
    <xf numFmtId="0" fontId="49" fillId="0" borderId="71" xfId="0" applyFont="1" applyBorder="1" applyAlignment="1">
      <alignment horizontal="center" vertical="center"/>
    </xf>
    <xf numFmtId="0" fontId="49" fillId="0" borderId="49"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51" fillId="0" borderId="57"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6" fillId="0" borderId="84" xfId="0" applyFont="1" applyBorder="1" applyAlignment="1">
      <alignment horizontal="center" wrapText="1"/>
    </xf>
    <xf numFmtId="0" fontId="43" fillId="0" borderId="84"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4"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25" borderId="0" xfId="73" applyFont="1" applyFill="1" applyBorder="1" applyAlignment="1">
      <alignment horizontal="center" vertical="center" wrapText="1"/>
    </xf>
    <xf numFmtId="0" fontId="51" fillId="0" borderId="0" xfId="126" applyFont="1" applyBorder="1" applyAlignment="1">
      <alignment horizontal="center" vertical="center" wrapText="1"/>
    </xf>
    <xf numFmtId="4" fontId="51" fillId="25" borderId="0" xfId="73" applyNumberFormat="1" applyFont="1" applyFill="1" applyBorder="1" applyAlignment="1">
      <alignment horizontal="center" vertical="center" wrapText="1"/>
    </xf>
  </cellXfs>
  <cellStyles count="258">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xfId="257" builtinId="4"/>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 val="Hoja1 (2)"/>
      <sheetName val="Análisis determinístico"/>
      <sheetName val="Hoja1"/>
      <sheetName val="C21_G115"/>
      <sheetName val="original_sist"/>
      <sheetName val="1"/>
      <sheetName val="1. MODELO 60KB"/>
      <sheetName val="Modelo Financiero Determ. "/>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06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Curva S Llanos"/>
      <sheetName val="INST"/>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D 200123"/>
      <sheetName val="ID 200124"/>
      <sheetName val="LISTAS"/>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CURVA &quot;S&quot;"/>
      <sheetName val="port"/>
      <sheetName val="Inicio"/>
      <sheetName val="OT-AC-reembolsa-"/>
      <sheetName val="Hoja2"/>
      <sheetName val="lodos"/>
      <sheetName val="barrera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Maestras_OCyT"/>
      <sheetName val="Form5 _Pág_ 1"/>
      <sheetName val="precios"/>
      <sheetName val="proyeccion"/>
      <sheetName val="M&amp;E"/>
      <sheetName val="KWHCEC"/>
      <sheetName val="APU 17"/>
      <sheetName val="APU 18"/>
      <sheetName val="APU 19"/>
      <sheetName val="Ppto-Resumen"/>
      <sheetName val="RDO"/>
      <sheetName val="Avance Diario"/>
      <sheetName val="Avance Programado"/>
      <sheetName val="Unitarios"/>
      <sheetName val="MOI"/>
      <sheetName val="Arbitrage"/>
      <sheetName val="4. SUMINISTRO EQUI AUX"/>
      <sheetName val="1. CO"/>
      <sheetName val="2. CC"/>
      <sheetName val="FORM DE PRECIOS ESTRUCT CHINÚ"/>
      <sheetName val="Reservas de Petróleo"/>
      <sheetName val="R Y T"/>
      <sheetName val="P2000"/>
      <sheetName val="CUADRO DE HISTOGRAMA"/>
      <sheetName val="Detail"/>
      <sheetName val="GENERAL"/>
      <sheetName val="#¡REF"/>
      <sheetName val="Stl-B"/>
      <sheetName val="INDICES"/>
      <sheetName val="GGRALES "/>
      <sheetName val="CURVA S DE COSTOS MANT. VIAS"/>
      <sheetName val="CUADRO_DE_HISTOGRAMA3"/>
      <sheetName val="GGRALES_3"/>
      <sheetName val="CURVA_S_DE_COSTOS_MANT__VIAS3"/>
      <sheetName val="CUADRO_DE_HISTOGRAMA"/>
      <sheetName val="GGRALES_"/>
      <sheetName val="CURVA_S_DE_COSTOS_MANT__VIAS"/>
      <sheetName val="CUADRO_DE_HISTOGRAMA1"/>
      <sheetName val="GGRALES_1"/>
      <sheetName val="CURVA_S_DE_COSTOS_MANT__VIAS1"/>
      <sheetName val="CUADRO_DE_HISTOGRAMA2"/>
      <sheetName val="GGRALES_2"/>
      <sheetName val="CURVA_S_DE_COSTOS_MANT__VIAS2"/>
      <sheetName val="CUADRO_DE_HISTOGRAMA4"/>
      <sheetName val="GGRALES_4"/>
      <sheetName val="CURVA_S_DE_COSTOS_MANT__VIAS4"/>
      <sheetName val="MOTIVOS PPC"/>
      <sheetName val="CUADRO_DE_HISTOGRAMA5"/>
      <sheetName val="GGRALES_5"/>
      <sheetName val="CURVA_S_DE_COSTOS_MANT__VIAS5"/>
      <sheetName val="Wind_Loads8"/>
      <sheetName val="Fab__158"/>
      <sheetName val="Datos-No_imprimir8"/>
      <sheetName val="Reaj__(CHAL_)8"/>
      <sheetName val="CUADRO_DE_HISTOGRAMA8"/>
      <sheetName val="GGRALES_8"/>
      <sheetName val="CURVA_S_DE_COSTOS_MANT__VIAS8"/>
      <sheetName val="CUADRO_DE_HISTOGRAMA6"/>
      <sheetName val="GGRALES_6"/>
      <sheetName val="CURVA_S_DE_COSTOS_MANT__VIAS6"/>
      <sheetName val="Wind_Loads7"/>
      <sheetName val="Fab__157"/>
      <sheetName val="Datos-No_imprimir7"/>
      <sheetName val="Reaj__(CHAL_)7"/>
      <sheetName val="CUADRO_DE_HISTOGRAMA7"/>
      <sheetName val="GGRALES_7"/>
      <sheetName val="CURVA_S_DE_COSTOS_MANT__VIAS7"/>
      <sheetName val="Wind_Loads9"/>
      <sheetName val="Fab__159"/>
      <sheetName val="Datos-No_imprimir9"/>
      <sheetName val="Reaj__(CHAL_)9"/>
      <sheetName val="CUADRO_DE_HISTOGRAMA9"/>
      <sheetName val="GGRALES_9"/>
      <sheetName val="CURVA_S_DE_COSTOS_MANT__VIAS9"/>
      <sheetName val="APU"/>
      <sheetName val="Resultado Operativo"/>
      <sheetName val="POSESIÓN 2003"/>
      <sheetName val="ANALISIS ALQUILER FERREYROS"/>
      <sheetName val="Tarifas"/>
      <sheetName val="Res_riesgos"/>
      <sheetName val="Sensibilidad"/>
      <sheetName val="GG's"/>
      <sheetName val="A1_LT_Sumay"/>
      <sheetName val="A3_LT_Monta"/>
      <sheetName val="A4_LT_OC"/>
      <sheetName val="A1 SUMSET PRINCIPALES"/>
      <sheetName val="A2 SUMSET COMPLEM"/>
      <sheetName val="A3 Sumin Alim"/>
      <sheetName val="B1 MONT SET"/>
      <sheetName val="B2 Monta Alim"/>
      <sheetName val="C Obras Civiles"/>
      <sheetName val="B4_Molle_OC"/>
      <sheetName val="C1_SFran_SuMay"/>
      <sheetName val="C2_SFran_SuMen"/>
      <sheetName val="C3_SFran_Mont"/>
      <sheetName val="C4_SFran_OC"/>
      <sheetName val="D1_Telecom"/>
      <sheetName val="D2_Telecom"/>
      <sheetName val="POSESIÓN_2003"/>
      <sheetName val="A1_SUMSET_PRINCIPALES"/>
      <sheetName val="A2_SUMSET_COMPLEM"/>
      <sheetName val="A3_Sumin_Alim"/>
      <sheetName val="B1_MONT_SET"/>
      <sheetName val="B2_Monta_Alim"/>
      <sheetName val="C_Obras_Civiles"/>
      <sheetName val="Resultado_Operativo"/>
      <sheetName val="Resultado_Operativo1"/>
      <sheetName val="Resultado_Operativo3"/>
      <sheetName val="Resultado_Operativo2"/>
      <sheetName val="Resultado_Operativo4"/>
      <sheetName val="Resultado_Operativo7"/>
      <sheetName val="Resultado_Operativo5"/>
      <sheetName val="Resultado_Operativo6"/>
      <sheetName val="Resultado_Operativo8"/>
      <sheetName val="CURVA_S9"/>
      <sheetName val="M_O_8"/>
      <sheetName val="mto_electr_9"/>
      <sheetName val="Curva_&quot;S&quot;_General9"/>
      <sheetName val="1__MODELO_60KB9"/>
      <sheetName val="PDM_RUN7"/>
      <sheetName val="MOD-DEV_XLS7"/>
      <sheetName val="LISTA_DE_LAS_MACROS_7"/>
      <sheetName val="BDD_Operadores7"/>
      <sheetName val="Recursos_HH7"/>
      <sheetName val="Recursos_HE7"/>
      <sheetName val="Proforma_Guia7"/>
      <sheetName val="RES_GASOL7"/>
      <sheetName val="EQUIPOS_CIVILES7"/>
      <sheetName val="Data_Tables7"/>
      <sheetName val="Pilares_e_iniciativas7"/>
      <sheetName val="PS_P-5147"/>
      <sheetName val="ZONAS_1_-_2_-_37"/>
      <sheetName val="Especificaciones__5"/>
      <sheetName val="Curva_S_Llanos5"/>
      <sheetName val="Page_25"/>
      <sheetName val="HOJA_DE_COSTOS5"/>
      <sheetName val="LISTAS_DESPLEGABLES5"/>
      <sheetName val="DIAM_TUB5"/>
      <sheetName val="cantidades_pH35"/>
      <sheetName val="PxQ_20065"/>
      <sheetName val="API_-_218274"/>
      <sheetName val="Resumen_tarifas_PERSONAL4"/>
      <sheetName val="Tabla_de_Salarios4"/>
      <sheetName val="Tarifas_EQUIPOS4"/>
      <sheetName val="Aprobado_20193"/>
      <sheetName val="Resumen_Act_193"/>
      <sheetName val="ACT__PARC__RB-9353"/>
      <sheetName val="ACT__PARC__RB-2453"/>
      <sheetName val="ACT__PARC__RB-2923"/>
      <sheetName val="ACT__PARC__RB-7703"/>
      <sheetName val="ACT__PARC__RB-4423"/>
      <sheetName val="ACT__PARC__RB-0833"/>
      <sheetName val="ACT__PARC__RB-13"/>
      <sheetName val="ACT__PARC__RB-23"/>
      <sheetName val="ACT__PARC__RB-33"/>
      <sheetName val="ACT__PARC__RB-43"/>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íario2"/>
      <sheetName val="ID_2001231"/>
      <sheetName val="ID_2001241"/>
      <sheetName val="Frentes_o_cuadrillas1"/>
      <sheetName val="C_C"/>
      <sheetName val="Inf__Sem"/>
      <sheetName val="CURVA_&quot;S&quot;"/>
      <sheetName val="INUNDABLE_"/>
      <sheetName val="TUBERIA_ENTERRADA_"/>
      <sheetName val="Administrador_de_desplegables"/>
      <sheetName val="Per_"/>
      <sheetName val="AUX_ESTUDIOS"/>
      <sheetName val="Form5__Pág__1"/>
      <sheetName val="APU_17"/>
      <sheetName val="APU_18"/>
      <sheetName val="APU_19"/>
      <sheetName val="Avance_Diario"/>
      <sheetName val="Avance_Programado"/>
      <sheetName val="CURVA_S12"/>
      <sheetName val="Curva_&quot;S&quot;_General12"/>
      <sheetName val="mto_electr_12"/>
      <sheetName val="M_O_11"/>
      <sheetName val="1__MODELO_60KB12"/>
      <sheetName val="MOD-DEV_XLS10"/>
      <sheetName val="LISTA_DE_LAS_MACROS_10"/>
      <sheetName val="Proforma_Guia10"/>
      <sheetName val="RES_GASOL10"/>
      <sheetName val="PDM_RUN10"/>
      <sheetName val="EQUIPOS_CIVILES10"/>
      <sheetName val="BDD_Operadores10"/>
      <sheetName val="Recursos_HH10"/>
      <sheetName val="Recursos_HE10"/>
      <sheetName val="Data_Tables10"/>
      <sheetName val="Pilares_e_iniciativas10"/>
      <sheetName val="Wind_Loads10"/>
      <sheetName val="Fab__1510"/>
      <sheetName val="Datos-No_imprimir10"/>
      <sheetName val="Reaj__(CHAL_)10"/>
      <sheetName val="PS_P-51410"/>
      <sheetName val="cantidades_pH38"/>
      <sheetName val="Curva_S_Llanos8"/>
      <sheetName val="Page_28"/>
      <sheetName val="HOJA_DE_COSTOS8"/>
      <sheetName val="LISTAS_DESPLEGABLES8"/>
      <sheetName val="DIAM_TUB8"/>
      <sheetName val="PxQ_20068"/>
      <sheetName val="ZONAS_1_-_2_-_310"/>
      <sheetName val="Especificaciones__8"/>
      <sheetName val="Resumen_tarifas_PERSONAL7"/>
      <sheetName val="Tabla_de_Salarios7"/>
      <sheetName val="Tarifas_EQUIPOS7"/>
      <sheetName val="API_-_218277"/>
      <sheetName val="Aprobado_20196"/>
      <sheetName val="Resumen_Act_196"/>
      <sheetName val="ACT__PARC__RB-9356"/>
      <sheetName val="ACT__PARC__RB-2456"/>
      <sheetName val="ACT__PARC__RB-2926"/>
      <sheetName val="ACT__PARC__RB-7706"/>
      <sheetName val="ACT__PARC__RB-4426"/>
      <sheetName val="ACT__PARC__RB-0836"/>
      <sheetName val="ACT__PARC__RB-16"/>
      <sheetName val="ACT__PARC__RB-26"/>
      <sheetName val="ACT__PARC__RB-36"/>
      <sheetName val="ACT__PARC__RB-46"/>
      <sheetName val="Informe_díario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Frentes_o_cuadrillas4"/>
      <sheetName val="CURVA_S10"/>
      <sheetName val="Curva_&quot;S&quot;_General10"/>
      <sheetName val="mto_electr_10"/>
      <sheetName val="M_O_9"/>
      <sheetName val="1__MODELO_60KB10"/>
      <sheetName val="MOD-DEV_XLS8"/>
      <sheetName val="LISTA_DE_LAS_MACROS_8"/>
      <sheetName val="Proforma_Guia8"/>
      <sheetName val="RES_GASOL8"/>
      <sheetName val="PDM_RUN8"/>
      <sheetName val="EQUIPOS_CIVILES8"/>
      <sheetName val="BDD_Operadores8"/>
      <sheetName val="Recursos_HH8"/>
      <sheetName val="Recursos_HE8"/>
      <sheetName val="Data_Tables8"/>
      <sheetName val="Pilares_e_iniciativas8"/>
      <sheetName val="PS_P-5148"/>
      <sheetName val="cantidades_pH36"/>
      <sheetName val="Curva_S_Llanos6"/>
      <sheetName val="Page_26"/>
      <sheetName val="HOJA_DE_COSTOS6"/>
      <sheetName val="LISTAS_DESPLEGABLES6"/>
      <sheetName val="DIAM_TUB6"/>
      <sheetName val="PxQ_20066"/>
      <sheetName val="ZONAS_1_-_2_-_38"/>
      <sheetName val="Especificaciones__6"/>
      <sheetName val="Resumen_tarifas_PERSONAL5"/>
      <sheetName val="Tabla_de_Salarios5"/>
      <sheetName val="Tarifas_EQUIPOS5"/>
      <sheetName val="API_-_218275"/>
      <sheetName val="Aprobado_20194"/>
      <sheetName val="Resumen_Act_194"/>
      <sheetName val="ACT__PARC__RB-9354"/>
      <sheetName val="ACT__PARC__RB-2454"/>
      <sheetName val="ACT__PARC__RB-2924"/>
      <sheetName val="ACT__PARC__RB-7704"/>
      <sheetName val="ACT__PARC__RB-4424"/>
      <sheetName val="ACT__PARC__RB-0834"/>
      <sheetName val="ACT__PARC__RB-14"/>
      <sheetName val="ACT__PARC__RB-24"/>
      <sheetName val="ACT__PARC__RB-34"/>
      <sheetName val="ACT__PARC__RB-44"/>
      <sheetName val="Frentes_o_cuadrillas2"/>
      <sheetName val="CURVA_S11"/>
      <sheetName val="Curva_&quot;S&quot;_General11"/>
      <sheetName val="mto_electr_11"/>
      <sheetName val="M_O_10"/>
      <sheetName val="1__MODELO_60KB11"/>
      <sheetName val="MOD-DEV_XLS9"/>
      <sheetName val="LISTA_DE_LAS_MACROS_9"/>
      <sheetName val="Proforma_Guia9"/>
      <sheetName val="RES_GASOL9"/>
      <sheetName val="PDM_RUN9"/>
      <sheetName val="EQUIPOS_CIVILES9"/>
      <sheetName val="BDD_Operadores9"/>
      <sheetName val="Recursos_HH9"/>
      <sheetName val="Recursos_HE9"/>
      <sheetName val="Data_Tables9"/>
      <sheetName val="Pilares_e_iniciativas9"/>
      <sheetName val="PS_P-5149"/>
      <sheetName val="cantidades_pH37"/>
      <sheetName val="Curva_S_Llanos7"/>
      <sheetName val="Page_27"/>
      <sheetName val="HOJA_DE_COSTOS7"/>
      <sheetName val="LISTAS_DESPLEGABLES7"/>
      <sheetName val="DIAM_TUB7"/>
      <sheetName val="PxQ_20067"/>
      <sheetName val="ZONAS_1_-_2_-_39"/>
      <sheetName val="Especificaciones__7"/>
      <sheetName val="Resumen_tarifas_PERSONAL6"/>
      <sheetName val="Tabla_de_Salarios6"/>
      <sheetName val="Tarifas_EQUIPOS6"/>
      <sheetName val="API_-_218276"/>
      <sheetName val="Aprobado_20195"/>
      <sheetName val="Resumen_Act_195"/>
      <sheetName val="ACT__PARC__RB-9355"/>
      <sheetName val="ACT__PARC__RB-2455"/>
      <sheetName val="ACT__PARC__RB-2925"/>
      <sheetName val="ACT__PARC__RB-7705"/>
      <sheetName val="ACT__PARC__RB-4425"/>
      <sheetName val="ACT__PARC__RB-0835"/>
      <sheetName val="ACT__PARC__RB-15"/>
      <sheetName val="ACT__PARC__RB-25"/>
      <sheetName val="ACT__PARC__RB-35"/>
      <sheetName val="ACT__PARC__RB-45"/>
      <sheetName val="Informe_díario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Frentes_o_cuadrillas3"/>
      <sheetName val="Com-Est. Metal."/>
      <sheetName val="maestro"/>
      <sheetName val="data sheet"/>
      <sheetName val="DMS-C"/>
      <sheetName val="Rates"/>
      <sheetName val="Reservas_de_Petróleo"/>
      <sheetName val="R_Y_T"/>
      <sheetName val="1__CO"/>
      <sheetName val="2__CC"/>
      <sheetName val="FORM_DE_PRECIOS_ESTRUCT_CHINÚ"/>
      <sheetName val="4__SUMINISTRO_EQUI_AUX"/>
      <sheetName val="data_sheet"/>
      <sheetName val="IPM"/>
      <sheetName val="Preliminares"/>
      <sheetName val="EMPRESA"/>
      <sheetName val="DATOS CONTRATO"/>
      <sheetName val="LIQ-NOM"/>
      <sheetName val="NOMINA-1"/>
      <sheetName val="A"/>
      <sheetName val="Vía de Acceso"/>
      <sheetName val="BDATOS"/>
      <sheetName val="DUB-823"/>
      <sheetName val="GPI 526"/>
      <sheetName val="SKJ452"/>
      <sheetName val="ITA878"/>
      <sheetName val="AEA-944"/>
      <sheetName val="XXJ617"/>
      <sheetName val="SNG_855"/>
      <sheetName val="VEA 374"/>
      <sheetName val="HFB024"/>
      <sheetName val="PAJ825"/>
      <sheetName val="OTROS"/>
      <sheetName val="DATOS SEMANALES"/>
      <sheetName val="informe avance campo"/>
      <sheetName val="LISTA INT"/>
      <sheetName val="SUMMARY LEVEL 1"/>
      <sheetName val="RESUMEN SEMANA 3"/>
      <sheetName val="RESUMEN SEMANA 1"/>
      <sheetName val="TOVFEB."/>
      <sheetName val="GCB2000"/>
      <sheetName val="Cuadrillas"/>
      <sheetName val="Dashboard"/>
      <sheetName val="Tarifas Salariales"/>
      <sheetName val="%programado"/>
      <sheetName val="iData"/>
      <sheetName val="8. Cartera"/>
      <sheetName val="0.Cont"/>
      <sheetName val="1. Res"/>
      <sheetName val="2. Nom"/>
      <sheetName val="2012"/>
      <sheetName val="3. Ree"/>
      <sheetName val="2013"/>
      <sheetName val="4.1 WIP "/>
      <sheetName val="201.15"/>
      <sheetName val="201.21"/>
      <sheetName val="201.7"/>
      <sheetName val="201.8"/>
      <sheetName val="330.1P (7801)"/>
      <sheetName val="632.1P "/>
      <sheetName val="632.4P"/>
      <sheetName val="7.1.8.1.1"/>
      <sheetName val="Hoja1 (2)"/>
      <sheetName val="LIQUIDACIO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ow r="83">
          <cell r="O83" t="str">
            <v>Pendiente</v>
          </cell>
        </row>
      </sheetData>
      <sheetData sheetId="356" refreshError="1"/>
      <sheetData sheetId="357" refreshError="1"/>
      <sheetData sheetId="358" refreshError="1"/>
      <sheetData sheetId="359" refreshError="1"/>
      <sheetData sheetId="360" refreshError="1"/>
      <sheetData sheetId="361"/>
      <sheetData sheetId="362"/>
      <sheetData sheetId="363" refreshError="1"/>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sheetData sheetId="460"/>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sheetData sheetId="481"/>
      <sheetData sheetId="482"/>
      <sheetData sheetId="483"/>
      <sheetData sheetId="484" refreshError="1"/>
      <sheetData sheetId="485"/>
      <sheetData sheetId="486"/>
      <sheetData sheetId="487"/>
      <sheetData sheetId="488"/>
      <sheetData sheetId="489"/>
      <sheetData sheetId="490"/>
      <sheetData sheetId="491"/>
      <sheetData sheetId="492"/>
      <sheetData sheetId="493"/>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refreshError="1"/>
      <sheetData sheetId="788" refreshError="1"/>
      <sheetData sheetId="789" refreshError="1"/>
      <sheetData sheetId="790" refreshError="1"/>
      <sheetData sheetId="791" refreshError="1"/>
      <sheetData sheetId="792"/>
      <sheetData sheetId="793"/>
      <sheetData sheetId="794"/>
      <sheetData sheetId="795"/>
      <sheetData sheetId="796"/>
      <sheetData sheetId="797"/>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INST"/>
      <sheetName val="&quot;S&quot;"/>
      <sheetName val="Sal_Integ"/>
      <sheetName val="EQUIPOS"/>
      <sheetName val="CAPEX ACACIAS 90K"/>
      <sheetName val="Hoja2"/>
      <sheetName val="factores"/>
      <sheetName val="INFORME SEMANA 20"/>
      <sheetName val="CURVA S (2)"/>
      <sheetName val="TIPO"/>
      <sheetName val="CAPEX CASTILLA_CLUSTER"/>
      <sheetName val="CAPEX CHICHIMENE 70K_2013"/>
      <sheetName val="CAPEX CASTILLA_ESPESADORES"/>
      <sheetName val="$_Directo1"/>
      <sheetName val="PRESUPUESTO "/>
      <sheetName val="recurso"/>
      <sheetName val="CAPEX STAP3-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 val="CURVA S"/>
      <sheetName val="mto.electr."/>
      <sheetName val="Tabla5"/>
      <sheetName val="Com-MEC"/>
      <sheetName val="Curva &quot;S&quot; General"/>
      <sheetName val="civ_roma"/>
      <sheetName val="steel"/>
      <sheetName val="M.O."/>
      <sheetName val="MATERIALES"/>
      <sheetName val="MAQUINARIA"/>
      <sheetName val="calculation"/>
      <sheetName val="EQUIPOS"/>
      <sheetName val="CURVA_S"/>
      <sheetName val="LISTA DE LAS MACROS "/>
      <sheetName val="Data Tables"/>
      <sheetName val="Company"/>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 val="INST"/>
      <sheetName val="Análisis_determinístico"/>
      <sheetName val="Modelo_financiero"/>
      <sheetName val="[EST0798.XLS]__cceficiente_sh_2"/>
      <sheetName val="[EST0798.XLS]__cceficiente_sh_3"/>
      <sheetName val="[EST0798.XLS]__cceficiente_sh_4"/>
      <sheetName val="\William\Excel\WINDOWS\TEMP\EST"/>
      <sheetName val="Tablas"/>
      <sheetName val="EMPRESA"/>
      <sheetName val="DATOS CONTRATO"/>
      <sheetName val="LIQ-NOM"/>
      <sheetName val="NOMINA-1"/>
      <sheetName val="INV"/>
      <sheetName val="LIQUIDACION"/>
      <sheetName val="ESPEC"/>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Análisis_determinístico"/>
      <sheetName val="DEST__MEDIOS"/>
      <sheetName val="CARGASPROC_"/>
      <sheetName val="G_L_P__FINAL"/>
      <sheetName val="Tablas"/>
      <sheetName val="INST"/>
      <sheetName val="INV"/>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ow r="6">
          <cell r="E6" t="str">
            <v>ECOPETROL G.C.O.</v>
          </cell>
        </row>
      </sheetData>
      <sheetData sheetId="37"/>
      <sheetData sheetId="38"/>
      <sheetData sheetId="39"/>
      <sheetData sheetId="40"/>
      <sheetData sheetId="41" refreshError="1"/>
      <sheetData sheetId="42" refreshError="1"/>
      <sheetData sheetId="4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Escritorio\amv 2011\a  aaInfo"/>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REF"/>
      <sheetName val="MAT"/>
      <sheetName val="HER"/>
      <sheetName val="PER"/>
      <sheetName val="TRANS"/>
      <sheetName val="MURO PR25+221-235"/>
      <sheetName val="MURO PR25+261-267"/>
      <sheetName val="MURO PR25+267-273"/>
      <sheetName val="MURO PR25+273-277"/>
      <sheetName val="MURO PR25+407,20-409,90"/>
      <sheetName val="MURO PR25+409,90-416,40"/>
      <sheetName val="MURO PR25+435-447"/>
      <sheetName val="INTERVENCION"/>
      <sheetName val="EQUIPOS"/>
      <sheetName val="MANO DE OBRA"/>
      <sheetName val="TRANSPORTE"/>
      <sheetName val="//ccefici"/>
      <sheetName val="//d.docs.live.net/a  aaInformac"/>
      <sheetName val="_aCCIDENTES_DE_1995___1996_xl_3"/>
      <sheetName val="_aCCIDENTES_DE_1995___1996_xl_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HISTORICOS FUEL OIL EXP"/>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STADO VÍA-CRIT.TECNICO"/>
      <sheetName val="LISTADO "/>
      <sheetName val="M.O."/>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oja2"/>
      <sheetName val="PORTADA"/>
      <sheetName val="ADMINISTRATIVOS"/>
      <sheetName val="DESC MPAL Y AIU"/>
      <sheetName val="FCN"/>
      <sheetName val="CONCRETOS Y MORTEROS"/>
      <sheetName val="AC2-AG96"/>
      <sheetName val=" ACTA FINAL + MODIFICATORIA "/>
      <sheetName val="PROYECCIÓN DE COSTOS"/>
      <sheetName val="PROYECCIÓN DE COSTO CLASIFICADO"/>
      <sheetName val="PROYECCIÓN DE COSTO OBRA"/>
      <sheetName val="PROYECCIÓN DE AIU"/>
      <sheetName val="PROYECCIÓN DE AIU (2)"/>
      <sheetName val="PROYECCIÓN DE PAGA &amp; PMT"/>
      <sheetName val="LINEA BASE SALARIOS"/>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Users\ANDRES FELIPE MUÑOZ\Down"/>
      <sheetName val="BASE"/>
      <sheetName val="aactividad"/>
      <sheetName val="DUB-823"/>
      <sheetName val="GPI 526"/>
      <sheetName val="SKJ452"/>
      <sheetName val="ITA878"/>
      <sheetName val="AEA-944"/>
      <sheetName val="XXJ617"/>
      <sheetName val="SNG_855"/>
      <sheetName val="VEA 374"/>
      <sheetName val="HFB024"/>
      <sheetName val="PAJ825"/>
      <sheetName val="\E\a  aaInformación GRUPO 4\A M"/>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G.G"/>
      <sheetName val="PLAN DE INVERSION ANTICIPO"/>
      <sheetName val="inv mensual"/>
      <sheetName val="borrador flujo inv"/>
      <sheetName val="social-ambiental"/>
      <sheetName val="AU"/>
      <sheetName val="PALET DEL 21 FEB AL 5 MARZ"/>
      <sheetName val="COSTOS"/>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MATERIAL"/>
      <sheetName val="ANALISIS RESUMIDOS"/>
      <sheetName val="INDICE"/>
      <sheetName val="_aCCIDENTES_DE_1995___1996_x_11"/>
      <sheetName val="_aCCIDENTES_DE_1995___1996_xl_9"/>
      <sheetName val="_aCCIDENTES_DE_1995___1996_x_10"/>
      <sheetName val="Formulario_N°_4"/>
      <sheetName val="Base_Muestras"/>
      <sheetName val="Program"/>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Tabla CONPES 3714"/>
      <sheetName val="_aCCIDENTES_DE_1995___1996_x_12"/>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_aCCIDENTES_DE_1995___1996_x_13"/>
      <sheetName val="_aCCIDENTES_DE_1995___1996_x_14"/>
      <sheetName val="_aCCIDENTES_DE_1995___1996_x_15"/>
      <sheetName val="_aCCIDENTES_DE_1995___1996_x_16"/>
      <sheetName val="_aCCIDENTES_DE_1995___1996_x_17"/>
      <sheetName val="\C\A\a  aaInformación GRUPO 4\A"/>
      <sheetName val="\G\a  aaInformación GRUPO 4\A M"/>
      <sheetName val="\C\G\a  aaInformación GRUPO 4\A"/>
      <sheetName val="\C\K\a  aaInformación GRUPO 4\A"/>
      <sheetName val="\C\E\a  aaInformación GRUPO 4\A"/>
      <sheetName val="_aCCIDENTES_DE_1995___1996_x_18"/>
      <sheetName val="_aCCIDENTES_DE_1995___1996_x_20"/>
      <sheetName val="_aCCIDENTES_DE_1995___1996_x_19"/>
      <sheetName val="_aCCIDENTES_DE_1995___1996_x_21"/>
      <sheetName val="gp05"/>
      <sheetName val="GP06"/>
      <sheetName val="REQUISITOS INF INTERVENTORÍA"/>
      <sheetName val="_aCCIDENTES_DE_1995___1996_x_22"/>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62"/>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5"/>
      <sheetName val="_aCCIDENTES_DE_1995___1996_x_63"/>
      <sheetName val="_aCCIDENTES_DE_1995___1996_x_64"/>
      <sheetName val="ESTADO_VÍA-CRIT_TECNICO"/>
      <sheetName val="Par_Dise"/>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4"/>
      <sheetName val="_aCCIDENTES_DE_1995___1996_x_81"/>
      <sheetName val="_aCCIDENTES_DE_1995___1996_x_82"/>
      <sheetName val="_aCCIDENTES_DE_1995___1996_x_83"/>
      <sheetName val="_aCCIDENTES_DE_1995___1996_x_89"/>
      <sheetName val="_aCCIDENTES_DE_1995___1996_x_85"/>
      <sheetName val="_aCCIDENTES_DE_1995___1996_x_86"/>
      <sheetName val="_aCCIDENTES_DE_1995___1996_x_87"/>
      <sheetName val="_aCCIDENTES_DE_1995___1996_x_88"/>
      <sheetName val="_aCCIDENTES_DE_1995___1996_x_91"/>
      <sheetName val="_aCCIDENTES_DE_1995___1996_x_90"/>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7"/>
      <sheetName val="\Users\rosalym\Desktop\BALANCE "/>
      <sheetName val="modf "/>
      <sheetName val="1,2 MC"/>
      <sheetName val="3,1 MC"/>
      <sheetName val="3,2 MC"/>
      <sheetName val="4,2 MC"/>
      <sheetName val="PU (2)"/>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BASES"/>
      <sheetName val="\E\Documents and Settings\Pe"/>
      <sheetName val="\C\E\Documents and Setting"/>
      <sheetName val="CRONOGRAMA INICIAL"/>
      <sheetName val="informe sem no.1"/>
      <sheetName val="informe sem no.2"/>
      <sheetName val="informe sem no.3"/>
      <sheetName val="informe sem no.4"/>
      <sheetName val="REPROGRAMACION 2"/>
      <sheetName val="lista-precio-mat-equipos"/>
      <sheetName val="rendimiento"/>
      <sheetName val="_aCCIDENTES_DE_1995___1996__108"/>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__Sistemas_serv1_xx_Documents a"/>
      <sheetName val="_Mini HP Enero 2015_Proyectos i"/>
      <sheetName val="_C_Users_avargase_AppData_Local"/>
      <sheetName val="_Volumes_USB PIOLIN_Escritorio_"/>
      <sheetName val="_Users_USUARIO_Downloads_a  aaI"/>
      <sheetName val="_Users_HP_AppData_Local_Microso"/>
      <sheetName val="__ccefici"/>
      <sheetName val="__d.docs.live.net_a  aaInformac"/>
      <sheetName val="_aCCIDENTES_DE_1995___1996__109"/>
      <sheetName val="_aCCIDENTES_DE_1995___1996__110"/>
      <sheetName val="DIRECTAS AMO I"/>
      <sheetName val="DIRECTAS AMO II"/>
      <sheetName val="aCCIDENTES%2520DE%25201995%2520"/>
      <sheetName val="aCCIDENTES_DE_1995_-_199646"/>
      <sheetName val="aCCIDENTES_DE_1995_-_1996_xls21"/>
      <sheetName val="ACTA_DE_MODIFICACION__(2)10"/>
      <sheetName val="\a__aaInformación_GRUPO_4\A_M10"/>
      <sheetName val="Datos_Básicos10"/>
      <sheetName val="SUB_APU10"/>
      <sheetName val="sistema proteccion a tierra equ"/>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B1FE7578\aCCIDENTES DE 1995 -"/>
      <sheetName val="2007 Database"/>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INST"/>
      <sheetName val="GOMPERZT"/>
      <sheetName val="BAR MANT RED AT"/>
      <sheetName val="_Mis documentos_Ineica Lt"/>
      <sheetName val="Tabla"/>
      <sheetName val="\Mis documentos\Ineica Lt"/>
      <sheetName val="RESUMEN CIERRE "/>
      <sheetName val="DATOS BASICOS"/>
      <sheetName val="MCostos"/>
      <sheetName val="INGRESOS - COP"/>
      <sheetName val="Prestaciones y AIU"/>
      <sheetName val="Cuadrillas"/>
      <sheetName val="Resumen HYE"/>
      <sheetName val="L. MAT."/>
      <sheetName val="P.S."/>
      <sheetName val="Presupuesto_Via_distribuidora"/>
      <sheetName val="COSTOS_UNITARIOS"/>
      <sheetName val="COSTOS_UNITARIOS1"/>
      <sheetName val="COSTOS_UNITARIOS4"/>
      <sheetName val="COSTOS_UNITARIOS2"/>
      <sheetName val="COSTOS_UNITARIOS3"/>
      <sheetName val="COSTOS_UNITARIOS5"/>
      <sheetName val="Insum"/>
      <sheetName val="APU"/>
      <sheetName val="ARBOL DE PROBLEMAS final"/>
      <sheetName val="IDENTIFICACION DEL PROBLEMA fin"/>
      <sheetName val="OBJETIVOS FINALES"/>
      <sheetName val="ESTRUCTURA DE PROYECTO"/>
      <sheetName val="OBJETIVOS ESPECIFICOS final"/>
      <sheetName val="\\C2CB15EB\aCCIDENTES DE 1995 -"/>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REF!"/>
      <sheetName val="PRECIOS"/>
      <sheetName val="Datos de ejemplo"/>
      <sheetName val="Tablas"/>
      <sheetName val="LISTADO_"/>
      <sheetName val="M_O_"/>
      <sheetName val="Tabla_CONPES_3714"/>
      <sheetName val="CANT_OBRA"/>
      <sheetName val="/a  aaInformación GRUPO 4/A MIn"/>
      <sheetName val="Base Datos"/>
      <sheetName val="0."/>
      <sheetName val="Base_Mater"/>
      <sheetName val="20."/>
      <sheetName val="17."/>
      <sheetName val="11."/>
      <sheetName val="ITEMS ALCANT."/>
      <sheetName val="ITEMS_ALCANT_"/>
      <sheetName val="ITEMS_ALCANT_1"/>
      <sheetName val="ITEMS_ALCANT_2"/>
      <sheetName val="ITEMS_ALCANT_3"/>
      <sheetName val="ITEMS_ALCANT_4"/>
      <sheetName val="ITEMS_ALCANT_5"/>
      <sheetName val="Formulario_N°_46"/>
      <sheetName val="Base_Muestras6"/>
      <sheetName val="COSTOS_UNITARIOS6"/>
      <sheetName val="\AMV___no_borrar\PRESUPUESTOS\6"/>
      <sheetName val="\I\AMV___no_borrar\PRESUPUESTO6"/>
      <sheetName val="\A\a__aaInformación_GRUPO_4\A_6"/>
      <sheetName val="ITEMS_ALCANT_6"/>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_Nuevos APU Córdoba_a  aaInform"/>
      <sheetName val="_aCCIDENTES_DE_1995___1996__113"/>
      <sheetName val="_aCCIDENTES_DE_1995___1996__111"/>
      <sheetName val="_aCCIDENTES_DE_1995___1996__112"/>
      <sheetName val="aCCIDENTES_DE_1995_-_199647"/>
      <sheetName val="aCCIDENTES_DE_1995_-_1996_xls22"/>
      <sheetName val="ACTA_DE_MODIFICACION__(2)11"/>
      <sheetName val="\a__aaInformación_GRUPO_4\A_M11"/>
      <sheetName val="Datos_Básicos11"/>
      <sheetName val="SUB_APU11"/>
      <sheetName val="aCCIDENTES_DE_1995_-_199648"/>
      <sheetName val="aCCIDENTES_DE_1995_-_199650"/>
      <sheetName val="aCCIDENTES_DE_1995_-_199649"/>
      <sheetName val="aCCIDENTES_DE_1995_-_199651"/>
      <sheetName val="aCCIDENTES_DE_1995_-_199652"/>
      <sheetName val="aCCIDENTES_DE_1995_-_199653"/>
      <sheetName val="aCCIDENTES_DE_1995_-_1996_xls23"/>
      <sheetName val="ACTA_DE_MODIFICACION__(2)12"/>
      <sheetName val="\a__aaInformación_GRUPO_4\A_M12"/>
      <sheetName val="Datos_Básicos12"/>
      <sheetName val="SUB_APU12"/>
      <sheetName val="aCCIDENTES_DE_1995_-_199654"/>
      <sheetName val="aCCIDENTES_DE_1995_-_1996_xls24"/>
      <sheetName val="ACTA_DE_MODIFICACION__(2)13"/>
      <sheetName val="\a__aaInformación_GRUPO_4\A_M13"/>
      <sheetName val="Datos_Básicos13"/>
      <sheetName val="SUB_APU13"/>
      <sheetName val="aCCIDENTES_DE_1995_-_199656"/>
      <sheetName val="aCCIDENTES_DE_1995_-_1996_xls25"/>
      <sheetName val="ACTA_DE_MODIFICACION__(2)14"/>
      <sheetName val="\a__aaInformación_GRUPO_4\A_M14"/>
      <sheetName val="Datos_Básicos14"/>
      <sheetName val="SUB_APU14"/>
      <sheetName val="aCCIDENTES_DE_1995_-_199655"/>
      <sheetName val="220"/>
      <sheetName val="COSTOS OFICINA"/>
      <sheetName val=""/>
      <sheetName val="\\AUTOCAD\Doc comp_ Autocad\a  "/>
      <sheetName val="\documentos\Downloads\AUTOCAD\D"/>
      <sheetName val="_ACTA_FINAL_+_MODIFICATORIA_"/>
      <sheetName val="HISTORICOS_FUEL_OIL_EXP"/>
      <sheetName val="ACTA_No_1_"/>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G_G"/>
      <sheetName val="ACTA_No_5"/>
      <sheetName val="ACTA_MAYORES_-_GENERAL"/>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Users\ANDRES_FELIPE_MUÑOZ\Down"/>
      <sheetName val="\Nuevos_APU_Córdoba\a__aaInform"/>
      <sheetName val="\E\Nuevos_APU_Córdoba\a__aaInfo"/>
      <sheetName val="\E\a__aaInformación_GRUPO_4\A_M"/>
      <sheetName val="\\Gabrielaapabone\d_copias\a__a"/>
      <sheetName val="PU_(2)"/>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EST2"/>
      <sheetName val="CONS"/>
      <sheetName val="31"/>
      <sheetName val="SRN-005"/>
      <sheetName val="Dólar"/>
      <sheetName val="EMPRESA"/>
      <sheetName val="A_A310"/>
      <sheetName val="A_G105"/>
      <sheetName val="A_G200"/>
      <sheetName val="ESTADO_VÍA-CRIT_TECNICO1"/>
      <sheetName val="ESTADO_VÍA-CRIT_TECNICO2"/>
      <sheetName val="ESTADO_VÍA-CRIT_TECNICO3"/>
      <sheetName val="ESTADO_VÍA-CRIT_TECNICO4"/>
      <sheetName val="ESTADO_VÍA-CRIT_TECNICO5"/>
      <sheetName val="\G\I\AMV___no_borrar\PRESUPUES6"/>
      <sheetName val="\G\A\a__aaInformación_GRUPO_4\6"/>
      <sheetName val="ESTADO_VÍA-CRIT_TECNICO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Mini_HP_Enero_2015\Proyectos_6"/>
      <sheetName val="\Volumes\USB_PIOLIN\Escritorio6"/>
      <sheetName val="\\Sistemas_serv1\xx\Documents_6"/>
      <sheetName val="Formulario_N°_48"/>
      <sheetName val="Base_Muestras8"/>
      <sheetName val="\AMV___no_borrar\PRESUPUESTOS\8"/>
      <sheetName val="\I\AMV___no_borrar\PRESUPUESTO8"/>
      <sheetName val="\A\a__aaInformación_GRUPO_4\A_8"/>
      <sheetName val="[aCCIDENTES_DE_1995_-_1996_xls8"/>
      <sheetName val="\\Escritorio\amv_2011\a__aaInf8"/>
      <sheetName val="\G\I\AMV___no_borrar\PRESUPUES8"/>
      <sheetName val="\G\A\a__aaInformación_GRUPO_4\8"/>
      <sheetName val="ESTADO_VÍA-CRIT_TECNICO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Mini_HP_Enero_2015\Proyectos_8"/>
      <sheetName val="\Volumes\USB_PIOLIN\Escritorio8"/>
      <sheetName val="\\Sistemas_serv1\xx\Documents_8"/>
      <sheetName val="[aCCIDENTES_DE_1995_-_1996_xls7"/>
      <sheetName val="\\Escritorio\amv_2011\a__aaInf7"/>
      <sheetName val="\G\I\AMV___no_borrar\PRESUPUES7"/>
      <sheetName val="\G\A\a__aaInformación_GRUPO_4\7"/>
      <sheetName val="ESTADO_VÍA-CRIT_TECNICO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Mini_HP_Enero_2015\Proyectos_7"/>
      <sheetName val="\Volumes\USB_PIOLIN\Escritorio7"/>
      <sheetName val="\\Sistemas_serv1\xx\Documents_7"/>
      <sheetName val="_aCCIDENTES_DE_1995___1996__120"/>
      <sheetName val="_aCCIDENTES_DE_1995___1996__117"/>
      <sheetName val="_aCCIDENTES_DE_1995___1996__114"/>
      <sheetName val="_aCCIDENTES_DE_1995___1996__115"/>
      <sheetName val="_aCCIDENTES_DE_1995___1996__116"/>
      <sheetName val="_aCCIDENTES_DE_1995___1996__119"/>
      <sheetName val="_aCCIDENTES_DE_1995___1996__11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refreshError="1"/>
      <sheetData sheetId="151" refreshError="1"/>
      <sheetData sheetId="152"/>
      <sheetData sheetId="153" refreshError="1"/>
      <sheetData sheetId="154"/>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efreshError="1"/>
      <sheetData sheetId="345"/>
      <sheetData sheetId="346"/>
      <sheetData sheetId="347" refreshError="1"/>
      <sheetData sheetId="348" refreshError="1"/>
      <sheetData sheetId="349" refreshError="1"/>
      <sheetData sheetId="350" refreshError="1"/>
      <sheetData sheetId="351" refreshError="1"/>
      <sheetData sheetId="352"/>
      <sheetData sheetId="353"/>
      <sheetData sheetId="354"/>
      <sheetData sheetId="355"/>
      <sheetData sheetId="356"/>
      <sheetData sheetId="357"/>
      <sheetData sheetId="358"/>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refreshError="1"/>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refreshError="1"/>
      <sheetData sheetId="506" refreshError="1"/>
      <sheetData sheetId="507" refreshError="1"/>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refreshError="1"/>
      <sheetData sheetId="574"/>
      <sheetData sheetId="575"/>
      <sheetData sheetId="576"/>
      <sheetData sheetId="577"/>
      <sheetData sheetId="578"/>
      <sheetData sheetId="579" refreshError="1"/>
      <sheetData sheetId="580"/>
      <sheetData sheetId="581"/>
      <sheetData sheetId="582"/>
      <sheetData sheetId="583"/>
      <sheetData sheetId="584"/>
      <sheetData sheetId="585"/>
      <sheetData sheetId="586"/>
      <sheetData sheetId="587"/>
      <sheetData sheetId="588" refreshError="1"/>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refreshError="1"/>
      <sheetData sheetId="729" refreshError="1"/>
      <sheetData sheetId="730" refreshError="1"/>
      <sheetData sheetId="731" refreshError="1"/>
      <sheetData sheetId="732"/>
      <sheetData sheetId="733"/>
      <sheetData sheetId="734"/>
      <sheetData sheetId="735"/>
      <sheetData sheetId="736" refreshError="1"/>
      <sheetData sheetId="737"/>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refreshError="1"/>
      <sheetData sheetId="765"/>
      <sheetData sheetId="766" refreshError="1"/>
      <sheetData sheetId="767"/>
      <sheetData sheetId="768" refreshError="1"/>
      <sheetData sheetId="769" refreshError="1"/>
      <sheetData sheetId="770"/>
      <sheetData sheetId="77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sheetData sheetId="783"/>
      <sheetData sheetId="784"/>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sheetData sheetId="884"/>
      <sheetData sheetId="885" refreshError="1"/>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sheetData sheetId="1175"/>
      <sheetData sheetId="1176"/>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sheetData sheetId="1256"/>
      <sheetData sheetId="1257"/>
      <sheetData sheetId="1258"/>
      <sheetData sheetId="1259"/>
      <sheetData sheetId="1260" refreshError="1"/>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refreshError="1"/>
      <sheetData sheetId="1690" refreshError="1"/>
      <sheetData sheetId="1691" refreshError="1"/>
      <sheetData sheetId="1692"/>
      <sheetData sheetId="1693"/>
      <sheetData sheetId="1694"/>
      <sheetData sheetId="1695"/>
      <sheetData sheetId="1696"/>
      <sheetData sheetId="1697"/>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sheetData sheetId="1726"/>
      <sheetData sheetId="1727"/>
      <sheetData sheetId="1728"/>
      <sheetData sheetId="1729"/>
      <sheetData sheetId="1730"/>
      <sheetData sheetId="1731"/>
      <sheetData sheetId="1732" refreshError="1"/>
      <sheetData sheetId="1733" refreshError="1"/>
      <sheetData sheetId="1734" refreshError="1"/>
      <sheetData sheetId="1735" refreshError="1"/>
      <sheetData sheetId="1736"/>
      <sheetData sheetId="1737"/>
      <sheetData sheetId="1738" refreshError="1"/>
      <sheetData sheetId="1739" refreshError="1"/>
      <sheetData sheetId="1740"/>
      <sheetData sheetId="1741" refreshError="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sheetData sheetId="1943"/>
      <sheetData sheetId="1944"/>
      <sheetData sheetId="1945"/>
      <sheetData sheetId="1946"/>
      <sheetData sheetId="1947" refreshError="1"/>
      <sheetData sheetId="1948" refreshError="1"/>
      <sheetData sheetId="1949" refreshError="1"/>
      <sheetData sheetId="1950" refreshError="1"/>
      <sheetData sheetId="1951"/>
      <sheetData sheetId="1952"/>
      <sheetData sheetId="1953" refreshError="1"/>
      <sheetData sheetId="1954" refreshError="1"/>
      <sheetData sheetId="1955"/>
      <sheetData sheetId="1956" refreshError="1"/>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sheetData sheetId="2158"/>
      <sheetData sheetId="2159"/>
      <sheetData sheetId="2160"/>
      <sheetData sheetId="2161"/>
      <sheetData sheetId="2162" refreshError="1"/>
      <sheetData sheetId="2163" refreshError="1"/>
      <sheetData sheetId="2164" refreshError="1"/>
      <sheetData sheetId="2165" refreshError="1"/>
      <sheetData sheetId="2166"/>
      <sheetData sheetId="2167"/>
      <sheetData sheetId="2168" refreshError="1"/>
      <sheetData sheetId="2169" refreshError="1"/>
      <sheetData sheetId="2170"/>
      <sheetData sheetId="2171" refreshError="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sheetData sheetId="2373"/>
      <sheetData sheetId="2374"/>
      <sheetData sheetId="2375"/>
      <sheetData sheetId="2376"/>
      <sheetData sheetId="2377" refreshError="1"/>
      <sheetData sheetId="2378" refreshError="1"/>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sheetData sheetId="2754"/>
      <sheetData sheetId="2755"/>
      <sheetData sheetId="2756"/>
      <sheetData sheetId="2757"/>
      <sheetData sheetId="2758" refreshError="1"/>
      <sheetData sheetId="2759"/>
      <sheetData sheetId="2760"/>
      <sheetData sheetId="2761"/>
      <sheetData sheetId="2762"/>
      <sheetData sheetId="2763"/>
      <sheetData sheetId="2764"/>
      <sheetData sheetId="2765"/>
      <sheetData sheetId="2766"/>
      <sheetData sheetId="2767"/>
      <sheetData sheetId="2768"/>
      <sheetData sheetId="2769"/>
      <sheetData sheetId="2770" refreshError="1"/>
      <sheetData sheetId="2771" refreshError="1"/>
      <sheetData sheetId="2772" refreshError="1"/>
      <sheetData sheetId="2773" refreshError="1"/>
      <sheetData sheetId="2774"/>
      <sheetData sheetId="2775"/>
      <sheetData sheetId="2776"/>
      <sheetData sheetId="2777"/>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refreshError="1"/>
      <sheetData sheetId="3088" refreshError="1"/>
      <sheetData sheetId="3089" refreshError="1"/>
      <sheetData sheetId="3090" refreshError="1"/>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refreshError="1"/>
      <sheetData sheetId="3122" refreshError="1"/>
      <sheetData sheetId="3123" refreshError="1"/>
      <sheetData sheetId="3124" refreshError="1"/>
      <sheetData sheetId="3125" refreshError="1"/>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refreshError="1"/>
      <sheetData sheetId="3334" refreshError="1"/>
      <sheetData sheetId="3335" refreshError="1"/>
      <sheetData sheetId="3336" refreshError="1"/>
      <sheetData sheetId="3337"/>
      <sheetData sheetId="3338" refreshError="1"/>
      <sheetData sheetId="3339" refreshError="1"/>
      <sheetData sheetId="3340" refreshError="1"/>
      <sheetData sheetId="3341" refreshError="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refreshError="1"/>
      <sheetData sheetId="3408" refreshError="1"/>
      <sheetData sheetId="3409" refreshError="1"/>
      <sheetData sheetId="3410" refreshError="1"/>
      <sheetData sheetId="3411" refreshError="1"/>
      <sheetData sheetId="3412" refreshError="1"/>
      <sheetData sheetId="34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BASE"/>
      <sheetName val="INV"/>
      <sheetName val="AASHTO"/>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F6">
            <v>0</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sheetData sheetId="24">
        <row r="1">
          <cell r="A1" t="str">
            <v>ECOPETROL GERENCIA LLANOS</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Escritorio\amv 2011\a  aaInfo"/>
      <sheetName val="\\Giovanni\administracion vial\"/>
      <sheetName val="\MONTO AGOTABLE 2010\a  aaInfor"/>
      <sheetName val="Datos Básicos"/>
      <sheetName val="SALARIOS"/>
      <sheetName val="SUB APU"/>
      <sheetName val="INV"/>
      <sheetName val="AASHTO"/>
      <sheetName val="PESOS"/>
      <sheetName val="Formulario N° 4"/>
      <sheetName val="EQUIPO"/>
      <sheetName val="[aCCIDENTES DE 1995 - 1996.xls]"/>
      <sheetName val="aCCIDENTES_DE_1995_-_1996"/>
      <sheetName val="aCCIDENTES_DE_1995_-_1996_xls"/>
      <sheetName val="ACTA_DE_MODIFICACION__(2)"/>
      <sheetName val="\a__aaInformación_GRUPO_4\A_MIn"/>
      <sheetName val="aCCIDENTES_DE_1995_-_19961"/>
      <sheetName val="Lista obra"/>
      <sheetName val="HISTORICOS FUEL OIL EXP"/>
      <sheetName val="PR 1"/>
      <sheetName val="Base Muestras"/>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MV _ no borrar\PRESUPUESTOS\a"/>
      <sheetName val="\I\AMV _ no borrar\PRESUPUESTOS"/>
      <sheetName val="\G\I\AMV _ no borrar\PRESUPUEST"/>
      <sheetName val="\G\A\a  aaInformación GRUPO 4\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CTA_DE_MODIFICACION__(2)4"/>
      <sheetName val="\a__aaInformación_GRUPO_4\A_MI4"/>
      <sheetName val="Datos_Básicos2"/>
      <sheetName val="SUB_APU2"/>
      <sheetName val="Formulario_N°_42"/>
      <sheetName val="Formulario_N°_4"/>
      <sheetName val="ACTA_DE_MODIFICACION__(2)3"/>
      <sheetName val="\a__aaInformación_GRUPO_4\A_MI3"/>
      <sheetName val="Formulario_N°_41"/>
      <sheetName val="ACTA_DE_MODIFICACION__(2)5"/>
      <sheetName val="\a__aaInformación_GRUPO_4\A_MI5"/>
      <sheetName val="Datos_Básicos3"/>
      <sheetName val="SUB_APU3"/>
      <sheetName val="Formulario_N°_4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_a  aaInformación GRUPO 4_A MIn"/>
      <sheetName val="\Users\HP\AppData\Local\Microso"/>
      <sheetName val="CALIDAD"/>
      <sheetName val="ESPEC"/>
      <sheetName val="Paral. 1"/>
      <sheetName val="Paral. 2"/>
      <sheetName val="Paral. 3"/>
      <sheetName val="Paral.4"/>
      <sheetName val="Coloc. e Interc. Tapones"/>
      <sheetName val="Cambio de Valv."/>
      <sheetName val="Interc de Hidr."/>
      <sheetName val="Interc.tapones"/>
      <sheetName val="Interc.válv."/>
      <sheetName val="Varios."/>
      <sheetName val="LISTADO "/>
      <sheetName val="M.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REF"/>
      <sheetName val="SEGUIM Y REPROG MES 1 (2)"/>
      <sheetName val="_aCCIDENTES_DE_1995___1996_xl_2"/>
      <sheetName val="//ccefici"/>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QUIPOS"/>
      <sheetName val="MANO DE OBRA"/>
      <sheetName val="TRANSPORTE"/>
      <sheetName val="MURO PR25+221-235"/>
      <sheetName val="MURO PR25+261-267"/>
      <sheetName val="aCCIDENTES_DE_1995_-_199638"/>
      <sheetName val="aCCIDENTES_DE_1995_-_1996_xls15"/>
      <sheetName val="SUB_APU4"/>
      <sheetName val="Datos_Básicos4"/>
      <sheetName val="aCCIDENTES_DE_1995_-_199639"/>
      <sheetName val="aCCIDENTES_DE_1995_-_199640"/>
      <sheetName val="aCCIDENTES_DE_1995_-_1996_xls16"/>
      <sheetName val="SUB_APU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Nuevos APU Córdoba\a  aaInform"/>
      <sheetName val="\E\Nuevos APU Córdoba\a  aaInfo"/>
      <sheetName val="\Users\JoseGabriel\Documents\Mi"/>
      <sheetName val="CANT OBRA"/>
      <sheetName val="\Users\ANDRES FELIPE MUÑOZ\Down"/>
      <sheetName val="\E\a  aaInformación GRUPO 4\A M"/>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Base_Muestras"/>
      <sheetName val="//d.docs.live.net/a  aaInformac"/>
      <sheetName val="REQUISITOS INF INTERVENTORÍA"/>
      <sheetName val="\Users\rosalym\Desktop\BALANCE "/>
      <sheetName val="gp05"/>
      <sheetName val="GP06"/>
      <sheetName val="_aCCIDENTES_DE_1995___1996_xl_3"/>
      <sheetName val="aCCIDENTES%2520DE%25201995%2520"/>
      <sheetName val="_aCCIDENTES_DE_1995___1996_xl_6"/>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_aCCIDENTES_DE_1995___1996_xl_9"/>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xl_7"/>
      <sheetName val="Itemes Renovació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um"/>
      <sheetName val=""/>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refreshError="1"/>
      <sheetData sheetId="302" refreshError="1"/>
      <sheetData sheetId="303" refreshError="1"/>
      <sheetData sheetId="304" refreshError="1"/>
      <sheetData sheetId="305" refreshError="1"/>
      <sheetData sheetId="306"/>
      <sheetData sheetId="307"/>
      <sheetData sheetId="308"/>
      <sheetData sheetId="309"/>
      <sheetData sheetId="310"/>
      <sheetData sheetId="311"/>
      <sheetData sheetId="312"/>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refreshError="1"/>
      <sheetData sheetId="453"/>
      <sheetData sheetId="454"/>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sheetData sheetId="474"/>
      <sheetData sheetId="475" refreshError="1"/>
      <sheetData sheetId="476" refreshError="1"/>
      <sheetData sheetId="477"/>
      <sheetData sheetId="478"/>
      <sheetData sheetId="479"/>
      <sheetData sheetId="480"/>
      <sheetData sheetId="481"/>
      <sheetData sheetId="482"/>
      <sheetData sheetId="483" refreshError="1"/>
      <sheetData sheetId="484" refreshError="1"/>
      <sheetData sheetId="485" refreshError="1"/>
      <sheetData sheetId="486" refreshError="1"/>
      <sheetData sheetId="487" refreshError="1"/>
      <sheetData sheetId="488"/>
      <sheetData sheetId="489"/>
      <sheetData sheetId="490"/>
      <sheetData sheetId="491"/>
      <sheetData sheetId="492"/>
      <sheetData sheetId="493"/>
      <sheetData sheetId="494"/>
      <sheetData sheetId="495"/>
      <sheetData sheetId="496"/>
      <sheetData sheetId="497"/>
      <sheetData sheetId="498"/>
      <sheetData sheetId="499"/>
      <sheetData sheetId="500" refreshError="1"/>
      <sheetData sheetId="501" refreshError="1"/>
      <sheetData sheetId="502" refreshError="1"/>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refreshError="1"/>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refreshError="1"/>
      <sheetData sheetId="618" refreshError="1"/>
      <sheetData sheetId="619" refreshError="1"/>
      <sheetData sheetId="620" refreshError="1"/>
      <sheetData sheetId="621" refreshError="1"/>
      <sheetData sheetId="622" refreshError="1"/>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refreshError="1"/>
      <sheetData sheetId="685"/>
      <sheetData sheetId="686" refreshError="1"/>
      <sheetData sheetId="687" refreshError="1"/>
      <sheetData sheetId="688" refreshError="1"/>
      <sheetData sheetId="689" refreshError="1"/>
      <sheetData sheetId="690" refreshError="1"/>
      <sheetData sheetId="691" refreshError="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sheetData sheetId="736"/>
      <sheetData sheetId="737"/>
      <sheetData sheetId="738"/>
      <sheetData sheetId="739"/>
      <sheetData sheetId="740"/>
      <sheetData sheetId="741"/>
      <sheetData sheetId="742"/>
      <sheetData sheetId="743"/>
      <sheetData sheetId="744"/>
      <sheetData sheetId="745"/>
      <sheetData sheetId="746" refreshError="1"/>
      <sheetData sheetId="74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REQUISITOS INF INTERVENTORÍ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COSTOS UNITARIOS"/>
      <sheetName val="CA-2909"/>
      <sheetName val="\Users\USUARIO\Downloads\a  aaI"/>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Gabrielaapabone\d copias\a  a"/>
      <sheetName val="PU (2)"/>
      <sheetName val="ARBOL DE PROBLEMAS final"/>
      <sheetName val="IDENTIFICACION DEL PROBLEMA fin"/>
      <sheetName val="OBJETIVOS FINALES"/>
      <sheetName val="ESTRUCTURA DE PROYECTO"/>
      <sheetName val="OBJETIVOS ESPECIFICOS final"/>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_aCCIDENTES_DE_1995___1996_xl_3"/>
      <sheetName val="_aCCIDENTES_DE_1995___1996_xl_2"/>
      <sheetName val="\E\a  aaInformación GRUPO 4\A M"/>
      <sheetName val="Formulario_N°_4"/>
      <sheetName val="APU"/>
      <sheetName val="gp05"/>
      <sheetName val="GP06"/>
      <sheetName val="0."/>
      <sheetName val="Base_Mater"/>
      <sheetName val="20."/>
      <sheetName val="17."/>
      <sheetName val="11."/>
      <sheetName val="BASE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_aCCIDENTES_DE_1995___1996_xl_9"/>
      <sheetName val="G.G"/>
      <sheetName val="INDICE"/>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CUMPLIMIENT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C\E\a  aaInformación GRUPO 4\A"/>
      <sheetName val="ACTA No.1 "/>
      <sheetName val="INST"/>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Users\ANDRES FELIPE MUÑOZ\Down"/>
      <sheetName val=" ACTA FINAL + MODIFICATORIA "/>
      <sheetName val="ACTA No.5"/>
      <sheetName val="ACTA MAYORES - GENERAL"/>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Users\LENOVO\Downloads\a  aaIn"/>
      <sheetName val="Formulario_N°_43"/>
      <sheetName val="Formulario_N°_44"/>
      <sheetName val="Formulario_N°_45"/>
      <sheetName val="ANALISIS RESUMIDOS"/>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rogram"/>
      <sheetName val="Main"/>
      <sheetName val="CorpTax"/>
      <sheetName val="PAGOS"/>
      <sheetName val="ESTADO RED"/>
      <sheetName val="CARRETERAS"/>
      <sheetName val="GENERALIDADES "/>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 val="ESPEC"/>
      <sheetName val="MEMORIAS"/>
      <sheetName val="aCCIDENTES%2520DE%25201995%2520"/>
      <sheetName val="MAT"/>
      <sheetName val="HER"/>
      <sheetName val="PER"/>
      <sheetName val="TRANS"/>
      <sheetName val="DIRECTAS AMO I"/>
      <sheetName val="DIRECTAS AMO II"/>
      <sheetName val="/a  aaInformación GRUPO 4/A MIn"/>
      <sheetName val="MATERIAL"/>
      <sheetName val="Tabla CONPES 3714"/>
      <sheetName val="_aCCIDENTES_DE_1995___1996_x_54"/>
      <sheetName val="_aCCIDENTES_DE_1995___1996_x_51"/>
      <sheetName val="_aCCIDENTES_DE_1995___1996_x_52"/>
      <sheetName val="_aCCIDENTES_DE_1995___1996_x_53"/>
      <sheetName val="_aCCIDENTES_DE_1995___1996_x_55"/>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LISTADO_"/>
      <sheetName val="M_O_"/>
      <sheetName val="Tabla_CONPES_3714"/>
      <sheetName val="CANT_OBRA"/>
      <sheetName val="modf "/>
      <sheetName val="1,2 MC"/>
      <sheetName val="3,1 MC"/>
      <sheetName val="3,2 MC"/>
      <sheetName val="4,2 MC"/>
      <sheetName val="2007 Database"/>
      <sheetName val="ITEMS ALCANT."/>
      <sheetName val="COSTOS_UNITARIOS"/>
      <sheetName val="ITEMS_ALCANT_"/>
      <sheetName val="COSTOS_UNITARIOS1"/>
      <sheetName val="ITEMS_ALCANT_1"/>
      <sheetName val="COSTOS_UNITARIOS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COSTOS_UNITARIOS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COSTOS_UNITARIOS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COSTOS_UNITARIOS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E\Documents and Settings\Pe"/>
      <sheetName val="\C\E\Documents and Setting"/>
      <sheetName val="ESTADO_VÍA-CRIT_TECNICO"/>
      <sheetName val="BASE"/>
      <sheetName val="aCCIDENTES_DE_1995_-_199646"/>
      <sheetName val="\a__aaInformación_GRUPO_4\A_M10"/>
      <sheetName val="ACTA_DE_MODIFICACION__(2)10"/>
      <sheetName val="aCCIDENTES_DE_1995_-_1996_xls21"/>
      <sheetName val="Datos_Básicos10"/>
      <sheetName val="SUB_APU10"/>
      <sheetName val="ARBOL_DE_PROBLEMAS_final"/>
      <sheetName val="IDENTIFICACION_DEL_PROBLEMA_fin"/>
      <sheetName val="OBJETIVOS_FINALES"/>
      <sheetName val="ESTRUCTURA_DE_PROYECTO"/>
      <sheetName val="OBJETIVOS_ESPECIFICOS_final"/>
      <sheetName val="HISTORICOS_FUEL_OIL_EXP"/>
      <sheetName val="REQUISITOS_INF_INTERVENTORÍA"/>
      <sheetName val="\Users\rosalym\Desktop\BALANCE_"/>
      <sheetName val="\Nuevos_APU_Córdoba\a__aaInform"/>
      <sheetName val="\E\Nuevos_APU_Córdoba\a__aaInfo"/>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Gabrielaapabone\d_copias\a__a"/>
      <sheetName val="PU_(2)"/>
      <sheetName val="CRONOGRAMA INICIAL"/>
      <sheetName val="informe sem no.1"/>
      <sheetName val="informe sem no.2"/>
      <sheetName val="informe sem no.3"/>
      <sheetName val="informe sem no.4"/>
      <sheetName val="REPROGRAMACION 2"/>
      <sheetName val="A. P. U."/>
      <sheetName val="_aCCIDENTES_DE_1995___1996_x_61"/>
      <sheetName val="_aCCIDENTES_DE_1995___1996_x_58"/>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_aCCIDENTES_DE_1995___1996_x_76"/>
      <sheetName val="_aCCIDENTES_DE_1995___1996_x_78"/>
      <sheetName val="_aCCIDENTES_DE_1995___1996_x_79"/>
      <sheetName val="_aCCIDENTES_DE_1995___1996_x_80"/>
      <sheetName val="_aCCIDENTES_DE_1995___1996_x_83"/>
      <sheetName val="_aCCIDENTES_DE_1995___1996_x_91"/>
      <sheetName val="_aCCIDENTES_DE_1995___1996_x_84"/>
      <sheetName val="_aCCIDENTES_DE_1995___1996_x_85"/>
      <sheetName val="_aCCIDENTES_DE_1995___1996_x_86"/>
      <sheetName val="_aCCIDENTES_DE_1995___1996_x_87"/>
      <sheetName val="_aCCIDENTES_DE_1995___1996_x_88"/>
      <sheetName val="_aCCIDENTES_DE_1995___1996_x_89"/>
      <sheetName val="_aCCIDENTES_DE_1995___1996_x_90"/>
      <sheetName val="_aCCIDENTES_DE_1995___1996__107"/>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_Nuevos APU Córdoba_a  aaInform"/>
      <sheetName val="sistema proteccion a tierra equ"/>
      <sheetName val="_Users_HP_AppData_Local_Microso"/>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Users\USUARIO\Downloads\a__aa2"/>
      <sheetName val="Hoja1_(2)2"/>
      <sheetName val="Hoja1_(3)2"/>
      <sheetName val="SEGUIM_Y_REPROG_MES_1_(2)2"/>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Users\USUARIO\Downloads\a__aa4"/>
      <sheetName val="Hoja1_(2)4"/>
      <sheetName val="Hoja1_(3)4"/>
      <sheetName val="SEGUIM_Y_REPROG_MES_1_(2)4"/>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Users\USUARIO\Downloads\a__aa3"/>
      <sheetName val="Hoja1_(2)3"/>
      <sheetName val="Hoja1_(3)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Users\USUARIO\Downloads\a__aa5"/>
      <sheetName val="Hoja1_(2)5"/>
      <sheetName val="Hoja1_(3)5"/>
      <sheetName val="SEGUIM_Y_REPROG_MES_1_(2)5"/>
      <sheetName val="lista-precio-mat-equipos"/>
      <sheetName val="rendimiento"/>
      <sheetName val=""/>
      <sheetName val="#REF!"/>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refreshError="1"/>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sheetData sheetId="837" refreshError="1"/>
      <sheetData sheetId="838" refreshError="1"/>
      <sheetData sheetId="839" refreshError="1"/>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refreshError="1"/>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refreshError="1"/>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sheetData sheetId="1238"/>
      <sheetData sheetId="1239"/>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sheetData sheetId="1934"/>
      <sheetData sheetId="1935"/>
      <sheetData sheetId="1936"/>
      <sheetData sheetId="1937"/>
      <sheetData sheetId="1938" refreshError="1"/>
      <sheetData sheetId="1939" refreshError="1"/>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refreshError="1"/>
      <sheetData sheetId="2761" refreshError="1"/>
      <sheetData sheetId="2762" refreshError="1"/>
      <sheetData sheetId="2763" refreshError="1"/>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sheetData sheetId="2863" refreshError="1"/>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refreshError="1"/>
      <sheetData sheetId="2935" refreshError="1"/>
      <sheetData sheetId="2936" refreshError="1"/>
      <sheetData sheetId="293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CONT_ADI"/>
      <sheetName val="Formulario N° 4"/>
      <sheetName val="MATERIALES"/>
      <sheetName val="EQUIPO"/>
      <sheetName val="Fornato 6"/>
      <sheetName val="INDICMICROEMP"/>
      <sheetName val="INDICE"/>
      <sheetName val="Datos"/>
      <sheetName val="Cuadrillas"/>
      <sheetName val="Jornal"/>
      <sheetName val="[a  aaInformación]//cceficiente"/>
      <sheetName val="[a  aaInformación]__cceficien_3"/>
      <sheetName val="[a  aaInformación]__cceficien_2"/>
      <sheetName val="Concretos y morteros"/>
      <sheetName val="Datos iniciales "/>
      <sheetName val="Transporte"/>
      <sheetName val="\G\I\MANTENIMIENTO RUTA 1001_MA"/>
      <sheetName val="\D\MANTENIMIENTO RUTA 1001_MARZ"/>
      <sheetName val="\G\D\MANTENIMIENTO RUTA 1001_MA"/>
      <sheetName val="#REF"/>
      <sheetName val="[a  aaInformación]__cceficien_4"/>
      <sheetName val="[a  aaInformación]__cceficien_5"/>
      <sheetName val="\I\I\MANTENIMIENTO RUTA 1001_MA"/>
      <sheetName val="\Users\Personal\Downloads\MANTE"/>
      <sheetName val="TOTALES"/>
      <sheetName val="[a  aaInformación]__cceficien_8"/>
      <sheetName val="[a  aaInformación]__cceficien_6"/>
      <sheetName val="[a  aaInformación]__cceficien_7"/>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M.O."/>
      <sheetName val="ITEMS"/>
      <sheetName val="HER"/>
      <sheetName val="MAT"/>
      <sheetName val="PER"/>
      <sheetName val="TRANS"/>
      <sheetName val="Emboquillar"/>
      <sheetName val="Acometidacobrerígido"/>
      <sheetName val="Acometidatoma"/>
      <sheetName val="Acometidahasta1&quot;"/>
      <sheetName val="\Users\LENOVO\Downloads\Users\A"/>
      <sheetName val="INFORME SEMANAL"/>
      <sheetName val="AVANCE SEMANAL"/>
      <sheetName val="CLIMA mes"/>
      <sheetName val="REG FOTO"/>
      <sheetName val="SISOMA"/>
      <sheetName val="CrudosA"/>
      <sheetName val="casosWTI"/>
      <sheetName val="_MANTENIMIENTO RUTA 1001_MARZO "/>
      <sheetName val="_I_MANTENIMIENTO RUTA 1001_MARZ"/>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_10"/>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  aaInformación]__invias_my_3"/>
      <sheetName val="[a  aaInformación]__invias_my_4"/>
      <sheetName val="[a  aaInformación]__192_168__16"/>
      <sheetName val="[a  aaInformación]__192_168__15"/>
      <sheetName val="[a  aaInformación]__192_168__17"/>
      <sheetName val="[a  aaInformación]__192_168__18"/>
      <sheetName val="[a  aaInformación]__invias_my_2"/>
      <sheetName val="\MANTENIMIENTO%20RUTA%201001_MA"/>
      <sheetName val="Sheet1"/>
      <sheetName val="Base Datos"/>
      <sheetName val="PANEL"/>
      <sheetName val="\\Pc2\amv1-real\MANTENIMIENTO R"/>
      <sheetName val="PRECIOS"/>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52"/>
      <sheetName val="[a  aaInformación]__cceficie_53"/>
      <sheetName val="//cceficiente_sharepoint_com/MA"/>
      <sheetName val="[a  aaInformación]__cceficie_54"/>
      <sheetName val="[a  aaInformación]__cceficie_55"/>
      <sheetName val="[a  aaInformación]__cceficie_65"/>
      <sheetName val="[a  aaInformación]__cceficie_64"/>
      <sheetName val="[a  aaInformación]__cceficie_62"/>
      <sheetName val="[a  aaInformación]__cceficie_61"/>
      <sheetName val="[a  aaInformación]__cceficie_58"/>
      <sheetName val="[a  aaInformación]__cceficie_56"/>
      <sheetName val="[a  aaInformación]__cceficie_57"/>
      <sheetName val="[a  aaInformación]__cceficie_59"/>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a  aaInformación]__ccefici_101"/>
      <sheetName val="_F_MANTENIMIENTO RUTA 1001_MARZ"/>
      <sheetName val="__SERVIDOR_Public2_MANTENIMIENT"/>
      <sheetName val="_Users_USUARIO_Downloads_MANTEN"/>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I_I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a  aaInformación]__ccefici_100"/>
      <sheetName val="[a  aaInformación]__ccefici_102"/>
      <sheetName val="[a  aaInformación]__ccefici_103"/>
      <sheetName val="Res-Accide-10"/>
      <sheetName val="M_O_"/>
      <sheetName val="a__aaInformación7"/>
      <sheetName val="aCCIDENTES_DE_1995_-_19964"/>
      <sheetName val="[a__aaInformación][a__aaInforma"/>
      <sheetName val="PRESTACIONES_SOCIALES"/>
      <sheetName val="Concretos_y_morteros"/>
      <sheetName val="Datos_iniciales_"/>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PLAN DE INVERSION ANTICIPO"/>
      <sheetName val="inv mensual"/>
      <sheetName val="borrador flujo inv"/>
      <sheetName val="social-ambiental"/>
      <sheetName val="AU"/>
      <sheetName val="Hoja 1 "/>
      <sheetName val="//d.docs.live.net/MANTENIMIENTO"/>
      <sheetName val="INFORME_SEMANAL"/>
      <sheetName val="AVANCE_SEMANAL"/>
      <sheetName val="CLIMA_mes"/>
      <sheetName val="REG_FOTO"/>
      <sheetName val="\MANTENIMIENTO_RUTA_1001_MARZO1"/>
      <sheetName val="ANEXO_IX1"/>
      <sheetName val="\I\MANTENIMIENTO_RUTA_1001_MAR1"/>
      <sheetName val="\F\MANTENIMIENTO_RUTA_1001_MAR1"/>
      <sheetName val="Formulario_N°_41"/>
      <sheetName val="\I\I\MANTENIMIENTO_RUTA_1001_M1"/>
      <sheetName val="\G\I\MANTENIMIENTO_RUTA_1001_M1"/>
      <sheetName val="\D\MANTENIMIENTO_RUTA_1001_MAR1"/>
      <sheetName val="\G\D\MANTENIMIENTO_RUTA_1001_M1"/>
      <sheetName val="Fornato_61"/>
      <sheetName val="Concretos_y_morteros1"/>
      <sheetName val="Datos_iniciales_1"/>
      <sheetName val="INFORME_SEMANAL1"/>
      <sheetName val="AVANCE_SEMANAL1"/>
      <sheetName val="CLIMA_mes1"/>
      <sheetName val="REG_FOTO1"/>
      <sheetName val="Ejecutado%"/>
      <sheetName val="Ejecutado$"/>
      <sheetName val="Programado$"/>
      <sheetName val="BASE"/>
      <sheetName val="Paramtrias"/>
      <sheetName val="Info-Portaf"/>
      <sheetName val="EMPRESA"/>
      <sheetName val="ESTADO RED"/>
      <sheetName val="CARRETERAS"/>
      <sheetName val="GENERALIDADES "/>
      <sheetName val="acero"/>
      <sheetName val="Base_Datos"/>
      <sheetName val="AASHTO"/>
      <sheetName val="INV"/>
      <sheetName val=""/>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10"/>
      <sheetName val="Aislamiento"/>
      <sheetName val="área a Compensar"/>
      <sheetName val="Costo de oportunidad"/>
      <sheetName val="Costos Base"/>
      <sheetName val="Monit rest"/>
      <sheetName val="Soc rest"/>
      <sheetName val="Establecimiento"/>
      <sheetName val="Page 1"/>
      <sheetName val="0-Datos de la Obra"/>
      <sheetName val="\C\MANTENIMIENTO RUTA 1001_MARZ"/>
      <sheetName val="\C\C\MANTENIMIENTO RUTA 1001_MA"/>
      <sheetName val="[a  aaInformación]__192_168__19"/>
      <sheetName val="[a  aaInformación]__192_168__20"/>
      <sheetName val="[a  aaInformación]__192_168__21"/>
      <sheetName val="Presup_Cancha"/>
      <sheetName val="PROBLEMA"/>
      <sheetName val="Insum"/>
      <sheetName val="Circuitos"/>
      <sheetName val="STRSUMM0"/>
      <sheetName val="CCP,LEYES, Y DEC."/>
      <sheetName val="[a  aaInformación]__ccefici_105"/>
      <sheetName val="[a  aaInformación]__ccefici_104"/>
      <sheetName val="[a  aaInformación]__ccefici_106"/>
      <sheetName val="[a  aaInformación]__ccefici_108"/>
      <sheetName val="[a  aaInformación]__ccefici_107"/>
      <sheetName val="#REF!"/>
      <sheetName val="\Users\ANGELICA\Downloads\MAN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sheetData sheetId="86"/>
      <sheetData sheetId="87"/>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refreshError="1"/>
      <sheetData sheetId="288" refreshError="1"/>
      <sheetData sheetId="289" refreshError="1"/>
      <sheetData sheetId="290" refreshError="1"/>
      <sheetData sheetId="291" refreshError="1"/>
      <sheetData sheetId="292" refreshError="1"/>
      <sheetData sheetId="293" refreshError="1"/>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sheetData sheetId="326" refreshError="1"/>
      <sheetData sheetId="327" refreshError="1"/>
      <sheetData sheetId="328" refreshError="1"/>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 val="MC SF GAVIONES"/>
      <sheetName val="ANEXO 7"/>
      <sheetName val="Form5 _Pág_ 1"/>
      <sheetName val="Form5 _Pág_ 2"/>
      <sheetName val="Presupuesto"/>
      <sheetName val="ESPEC"/>
      <sheetName val="Pta a tier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ESTADO RED"/>
      <sheetName val="Prj3074"/>
      <sheetName val="Res-Accide-10"/>
      <sheetName val="Insum"/>
      <sheetName val="Hoja1"/>
      <sheetName val="otros"/>
      <sheetName val="PRESUPUESTO"/>
      <sheetName val="Validaciones"/>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 val="5.2"/>
      <sheetName val="DATOS CONTRATO"/>
      <sheetName val="Hoja1"/>
      <sheetName val="Datos"/>
      <sheetName val="CUMPLIMIENTO"/>
      <sheetName val="Insumos"/>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inst"/>
      <sheetName val="Tablas"/>
      <sheetName val="DATOS CONTRATO"/>
      <sheetName val="CUMPLIMIENTO"/>
      <sheetName val="Presupuesto"/>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Info-Portaf"/>
      <sheetName val="Hoja1"/>
      <sheetName val="civ_roma"/>
      <sheetName val="TARIFAS"/>
      <sheetName val="DATOS"/>
      <sheetName val="precios-básicos2002"/>
      <sheetName val="NOCAIMA 2017"/>
    </sheetNames>
    <sheetDataSet>
      <sheetData sheetId="0"/>
      <sheetData sheetId="1">
        <row r="4">
          <cell r="A4" t="str">
            <v>DESCRIPCION</v>
          </cell>
          <cell r="B4" t="str">
            <v xml:space="preserve">VALOR </v>
          </cell>
          <cell r="C4" t="str">
            <v>PESO</v>
          </cell>
          <cell r="D4">
            <v>0</v>
          </cell>
          <cell r="E4">
            <v>2004</v>
          </cell>
        </row>
        <row r="5">
          <cell r="B5" t="str">
            <v>COL$</v>
          </cell>
          <cell r="C5" t="str">
            <v>%</v>
          </cell>
          <cell r="D5">
            <v>0</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E6">
            <v>0</v>
          </cell>
          <cell r="F6">
            <v>0</v>
          </cell>
          <cell r="G6">
            <v>0</v>
          </cell>
          <cell r="H6">
            <v>0</v>
          </cell>
          <cell r="I6">
            <v>0</v>
          </cell>
          <cell r="J6">
            <v>0</v>
          </cell>
          <cell r="K6">
            <v>0</v>
          </cell>
          <cell r="L6">
            <v>0</v>
          </cell>
          <cell r="M6">
            <v>0</v>
          </cell>
          <cell r="N6">
            <v>0</v>
          </cell>
          <cell r="O6">
            <v>0</v>
          </cell>
          <cell r="P6">
            <v>370000000</v>
          </cell>
        </row>
        <row r="7">
          <cell r="A7" t="str">
            <v>inge2</v>
          </cell>
          <cell r="B7">
            <v>0</v>
          </cell>
          <cell r="C7">
            <v>0</v>
          </cell>
          <cell r="D7" t="str">
            <v>E</v>
          </cell>
        </row>
        <row r="8">
          <cell r="A8" t="str">
            <v>DETALLADA</v>
          </cell>
          <cell r="B8">
            <v>370000000</v>
          </cell>
          <cell r="C8">
            <v>1</v>
          </cell>
          <cell r="D8" t="str">
            <v>P</v>
          </cell>
          <cell r="E8">
            <v>0</v>
          </cell>
          <cell r="F8">
            <v>0</v>
          </cell>
          <cell r="G8">
            <v>0</v>
          </cell>
          <cell r="H8">
            <v>0</v>
          </cell>
          <cell r="I8">
            <v>0</v>
          </cell>
          <cell r="J8">
            <v>0</v>
          </cell>
          <cell r="K8">
            <v>0</v>
          </cell>
          <cell r="L8">
            <v>0</v>
          </cell>
          <cell r="M8">
            <v>0</v>
          </cell>
          <cell r="N8">
            <v>0</v>
          </cell>
          <cell r="O8">
            <v>0</v>
          </cell>
          <cell r="P8">
            <v>370000000</v>
          </cell>
        </row>
        <row r="9">
          <cell r="A9" t="str">
            <v>deta2</v>
          </cell>
          <cell r="B9">
            <v>0</v>
          </cell>
          <cell r="C9">
            <v>0</v>
          </cell>
          <cell r="D9" t="str">
            <v>E</v>
          </cell>
        </row>
        <row r="10">
          <cell r="A10" t="str">
            <v>TOTALES</v>
          </cell>
          <cell r="B10">
            <v>370000000</v>
          </cell>
          <cell r="C10">
            <v>1</v>
          </cell>
          <cell r="D10" t="str">
            <v>P</v>
          </cell>
          <cell r="E10">
            <v>0</v>
          </cell>
          <cell r="F10">
            <v>0</v>
          </cell>
          <cell r="G10">
            <v>0</v>
          </cell>
          <cell r="H10">
            <v>0</v>
          </cell>
          <cell r="I10">
            <v>0</v>
          </cell>
          <cell r="J10">
            <v>0</v>
          </cell>
          <cell r="K10">
            <v>0</v>
          </cell>
          <cell r="L10">
            <v>0</v>
          </cell>
          <cell r="M10">
            <v>0</v>
          </cell>
          <cell r="N10">
            <v>0</v>
          </cell>
          <cell r="O10">
            <v>0</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D17">
            <v>0</v>
          </cell>
          <cell r="E17">
            <v>2004</v>
          </cell>
        </row>
        <row r="18">
          <cell r="B18" t="str">
            <v>COL$</v>
          </cell>
          <cell r="C18" t="str">
            <v>%</v>
          </cell>
          <cell r="D18">
            <v>0</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E19">
            <v>0</v>
          </cell>
          <cell r="F19">
            <v>0</v>
          </cell>
          <cell r="G19">
            <v>0</v>
          </cell>
          <cell r="H19">
            <v>6000000</v>
          </cell>
          <cell r="I19">
            <v>0</v>
          </cell>
          <cell r="J19">
            <v>0</v>
          </cell>
          <cell r="K19">
            <v>6500000</v>
          </cell>
        </row>
        <row r="20">
          <cell r="A20" t="str">
            <v>comp2</v>
          </cell>
          <cell r="B20">
            <v>0</v>
          </cell>
          <cell r="C20">
            <v>0</v>
          </cell>
          <cell r="D20" t="str">
            <v>E</v>
          </cell>
          <cell r="E20">
            <v>0</v>
          </cell>
          <cell r="F20">
            <v>0</v>
          </cell>
          <cell r="G20">
            <v>0</v>
          </cell>
          <cell r="H20">
            <v>6000000</v>
          </cell>
          <cell r="I20">
            <v>0</v>
          </cell>
          <cell r="J20">
            <v>0</v>
          </cell>
          <cell r="K20">
            <v>6500000</v>
          </cell>
        </row>
        <row r="21">
          <cell r="A21" t="str">
            <v>NACIONALES</v>
          </cell>
          <cell r="B21">
            <v>12500000</v>
          </cell>
          <cell r="C21">
            <v>0.11597733937767626</v>
          </cell>
          <cell r="D21" t="str">
            <v>P</v>
          </cell>
          <cell r="E21">
            <v>0</v>
          </cell>
          <cell r="F21">
            <v>0</v>
          </cell>
          <cell r="G21">
            <v>0</v>
          </cell>
          <cell r="H21">
            <v>6000000</v>
          </cell>
          <cell r="I21">
            <v>0</v>
          </cell>
          <cell r="J21">
            <v>0</v>
          </cell>
          <cell r="K21">
            <v>6500000</v>
          </cell>
        </row>
        <row r="22">
          <cell r="A22" t="str">
            <v>naci2</v>
          </cell>
          <cell r="B22">
            <v>0</v>
          </cell>
          <cell r="C22">
            <v>0</v>
          </cell>
          <cell r="D22" t="str">
            <v>E</v>
          </cell>
          <cell r="E22">
            <v>0</v>
          </cell>
          <cell r="F22">
            <v>0</v>
          </cell>
          <cell r="G22">
            <v>0</v>
          </cell>
          <cell r="H22">
            <v>6000000</v>
          </cell>
          <cell r="I22">
            <v>0</v>
          </cell>
          <cell r="J22">
            <v>0</v>
          </cell>
          <cell r="K22">
            <v>6500000</v>
          </cell>
        </row>
        <row r="23">
          <cell r="A23" t="str">
            <v>CONSTRUCCIÓN</v>
          </cell>
          <cell r="B23">
            <v>80513312.469999999</v>
          </cell>
          <cell r="C23">
            <v>0.7470175811803268</v>
          </cell>
          <cell r="D23" t="str">
            <v>P</v>
          </cell>
          <cell r="E23">
            <v>0</v>
          </cell>
          <cell r="F23">
            <v>0</v>
          </cell>
          <cell r="G23">
            <v>22058400.659999996</v>
          </cell>
          <cell r="H23">
            <v>36764001.43</v>
          </cell>
          <cell r="I23">
            <v>14440238.379999999</v>
          </cell>
          <cell r="J23">
            <v>0</v>
          </cell>
          <cell r="K23">
            <v>0</v>
          </cell>
          <cell r="L23">
            <v>0</v>
          </cell>
          <cell r="M23">
            <v>7250671.9999999991</v>
          </cell>
        </row>
        <row r="24">
          <cell r="A24" t="str">
            <v>const2</v>
          </cell>
          <cell r="B24">
            <v>0</v>
          </cell>
          <cell r="C24">
            <v>0</v>
          </cell>
          <cell r="D24" t="str">
            <v>E</v>
          </cell>
          <cell r="E24">
            <v>0</v>
          </cell>
          <cell r="F24">
            <v>0</v>
          </cell>
          <cell r="G24">
            <v>22058400.659999996</v>
          </cell>
          <cell r="H24">
            <v>36764001.43</v>
          </cell>
          <cell r="I24">
            <v>14440238.379999999</v>
          </cell>
        </row>
        <row r="25">
          <cell r="A25" t="str">
            <v>CIVIL</v>
          </cell>
          <cell r="B25">
            <v>10000000</v>
          </cell>
          <cell r="C25">
            <v>9.2781871502141011E-2</v>
          </cell>
          <cell r="D25" t="str">
            <v>P</v>
          </cell>
          <cell r="E25">
            <v>0</v>
          </cell>
          <cell r="F25">
            <v>0</v>
          </cell>
          <cell r="G25">
            <v>2739720.9210860827</v>
          </cell>
          <cell r="H25">
            <v>4566201.5761304814</v>
          </cell>
          <cell r="I25">
            <v>1793521.8334707771</v>
          </cell>
          <cell r="J25">
            <v>0</v>
          </cell>
          <cell r="K25">
            <v>0</v>
          </cell>
          <cell r="L25">
            <v>0</v>
          </cell>
          <cell r="M25">
            <v>900555.66931265767</v>
          </cell>
        </row>
        <row r="26">
          <cell r="A26" t="str">
            <v>civi2</v>
          </cell>
          <cell r="B26">
            <v>0</v>
          </cell>
          <cell r="C26">
            <v>0</v>
          </cell>
          <cell r="D26" t="str">
            <v>E</v>
          </cell>
          <cell r="E26">
            <v>0</v>
          </cell>
          <cell r="F26">
            <v>0</v>
          </cell>
          <cell r="G26">
            <v>2739720.9210860827</v>
          </cell>
          <cell r="H26">
            <v>4566201.5761304814</v>
          </cell>
          <cell r="I26">
            <v>1793521.8334707771</v>
          </cell>
        </row>
        <row r="27">
          <cell r="A27" t="str">
            <v>ELÉCTRICA</v>
          </cell>
          <cell r="B27">
            <v>10000000</v>
          </cell>
          <cell r="C27">
            <v>9.2781871502141011E-2</v>
          </cell>
          <cell r="D27" t="str">
            <v>P</v>
          </cell>
          <cell r="E27">
            <v>0</v>
          </cell>
          <cell r="F27">
            <v>0</v>
          </cell>
          <cell r="G27">
            <v>2739720.9210860827</v>
          </cell>
          <cell r="H27">
            <v>4566201.5761304814</v>
          </cell>
          <cell r="I27">
            <v>1793521.8334707771</v>
          </cell>
          <cell r="J27">
            <v>0</v>
          </cell>
          <cell r="K27">
            <v>0</v>
          </cell>
          <cell r="L27">
            <v>0</v>
          </cell>
          <cell r="M27">
            <v>900555.66931265767</v>
          </cell>
        </row>
        <row r="28">
          <cell r="A28" t="str">
            <v>eléc2</v>
          </cell>
          <cell r="B28">
            <v>0</v>
          </cell>
          <cell r="C28">
            <v>0</v>
          </cell>
          <cell r="D28" t="str">
            <v>E</v>
          </cell>
          <cell r="E28">
            <v>0</v>
          </cell>
          <cell r="F28">
            <v>0</v>
          </cell>
          <cell r="G28">
            <v>2739720.9210860827</v>
          </cell>
          <cell r="H28">
            <v>4566201.5761304814</v>
          </cell>
          <cell r="I28">
            <v>1793521.8334707771</v>
          </cell>
        </row>
        <row r="29">
          <cell r="A29" t="str">
            <v>MECÁNICA</v>
          </cell>
          <cell r="B29">
            <v>50000000</v>
          </cell>
          <cell r="C29">
            <v>0.46390935751070506</v>
          </cell>
          <cell r="D29" t="str">
            <v>P</v>
          </cell>
          <cell r="E29">
            <v>0</v>
          </cell>
          <cell r="F29">
            <v>0</v>
          </cell>
          <cell r="G29">
            <v>13698604.605430413</v>
          </cell>
          <cell r="H29">
            <v>22831007.880652409</v>
          </cell>
          <cell r="I29">
            <v>8967609.1673538852</v>
          </cell>
          <cell r="J29">
            <v>0</v>
          </cell>
          <cell r="K29">
            <v>0</v>
          </cell>
          <cell r="L29">
            <v>0</v>
          </cell>
          <cell r="M29">
            <v>4502778.346563288</v>
          </cell>
        </row>
        <row r="30">
          <cell r="A30" t="str">
            <v>mecá2</v>
          </cell>
          <cell r="B30">
            <v>0</v>
          </cell>
          <cell r="C30">
            <v>0</v>
          </cell>
          <cell r="D30" t="str">
            <v>E</v>
          </cell>
          <cell r="E30">
            <v>0</v>
          </cell>
          <cell r="F30">
            <v>0</v>
          </cell>
          <cell r="G30">
            <v>13698604.605430413</v>
          </cell>
          <cell r="H30">
            <v>22831007.880652409</v>
          </cell>
          <cell r="I30">
            <v>8967609.1673538852</v>
          </cell>
        </row>
        <row r="31">
          <cell r="A31" t="str">
            <v>INSTRUMENTACIÓN</v>
          </cell>
          <cell r="B31">
            <v>10513312.469999999</v>
          </cell>
          <cell r="C31">
            <v>9.7544480665339661E-2</v>
          </cell>
          <cell r="D31" t="str">
            <v>P</v>
          </cell>
          <cell r="E31">
            <v>0</v>
          </cell>
          <cell r="F31">
            <v>0</v>
          </cell>
          <cell r="G31">
            <v>2880354.2123974198</v>
          </cell>
          <cell r="H31">
            <v>4800590.397086625</v>
          </cell>
          <cell r="I31">
            <v>1885585.5457045583</v>
          </cell>
          <cell r="J31">
            <v>0</v>
          </cell>
          <cell r="K31">
            <v>0</v>
          </cell>
          <cell r="L31">
            <v>0</v>
          </cell>
          <cell r="M31">
            <v>946782.31481139583</v>
          </cell>
        </row>
        <row r="32">
          <cell r="A32" t="str">
            <v>inst2</v>
          </cell>
          <cell r="B32">
            <v>0</v>
          </cell>
          <cell r="C32">
            <v>0</v>
          </cell>
          <cell r="D32" t="str">
            <v>E</v>
          </cell>
          <cell r="E32">
            <v>0</v>
          </cell>
          <cell r="F32">
            <v>0</v>
          </cell>
          <cell r="G32">
            <v>2880354.2123974198</v>
          </cell>
          <cell r="H32">
            <v>4800590.397086625</v>
          </cell>
          <cell r="I32">
            <v>1885585.5457045583</v>
          </cell>
        </row>
        <row r="33">
          <cell r="A33" t="str">
            <v>CIERRE</v>
          </cell>
          <cell r="B33">
            <v>14766363</v>
          </cell>
          <cell r="C33">
            <v>0.13700507944199694</v>
          </cell>
          <cell r="D33" t="str">
            <v>P</v>
          </cell>
          <cell r="E33">
            <v>0</v>
          </cell>
          <cell r="F33">
            <v>0</v>
          </cell>
          <cell r="G33">
            <v>0</v>
          </cell>
          <cell r="H33">
            <v>0</v>
          </cell>
          <cell r="I33">
            <v>0</v>
          </cell>
          <cell r="J33">
            <v>0</v>
          </cell>
          <cell r="K33">
            <v>0</v>
          </cell>
          <cell r="L33">
            <v>0</v>
          </cell>
          <cell r="M33">
            <v>14766363</v>
          </cell>
        </row>
        <row r="34">
          <cell r="A34" t="str">
            <v>cierr2</v>
          </cell>
          <cell r="B34">
            <v>0</v>
          </cell>
          <cell r="C34">
            <v>0</v>
          </cell>
          <cell r="D34" t="str">
            <v>E</v>
          </cell>
        </row>
        <row r="35">
          <cell r="A35" t="str">
            <v>TOTALES</v>
          </cell>
          <cell r="B35">
            <v>107779675.47</v>
          </cell>
          <cell r="C35">
            <v>1</v>
          </cell>
          <cell r="D35" t="str">
            <v>P</v>
          </cell>
          <cell r="E35">
            <v>0</v>
          </cell>
          <cell r="F35">
            <v>0</v>
          </cell>
          <cell r="G35">
            <v>22058400.659999996</v>
          </cell>
          <cell r="H35">
            <v>36764001.43</v>
          </cell>
          <cell r="I35">
            <v>14440238.379999999</v>
          </cell>
          <cell r="J35">
            <v>0</v>
          </cell>
          <cell r="K35">
            <v>0</v>
          </cell>
          <cell r="L35">
            <v>0</v>
          </cell>
          <cell r="M35">
            <v>22017035</v>
          </cell>
        </row>
        <row r="36">
          <cell r="A36" t="str">
            <v>tota2</v>
          </cell>
          <cell r="B36">
            <v>0</v>
          </cell>
          <cell r="C36">
            <v>0</v>
          </cell>
          <cell r="D36" t="str">
            <v>E</v>
          </cell>
          <cell r="E36">
            <v>0</v>
          </cell>
          <cell r="F36">
            <v>0</v>
          </cell>
          <cell r="G36">
            <v>22058400.659999996</v>
          </cell>
          <cell r="H36">
            <v>36764001.43</v>
          </cell>
          <cell r="I36">
            <v>14440238.379999999</v>
          </cell>
        </row>
        <row r="37">
          <cell r="A37" t="str">
            <v>Estimado 2004</v>
          </cell>
          <cell r="B37">
            <v>126000000</v>
          </cell>
          <cell r="C37">
            <v>0</v>
          </cell>
          <cell r="D37">
            <v>0</v>
          </cell>
          <cell r="E37">
            <v>0</v>
          </cell>
          <cell r="F37">
            <v>0</v>
          </cell>
          <cell r="G37">
            <v>22058400.66</v>
          </cell>
          <cell r="H37">
            <v>36764001.43</v>
          </cell>
          <cell r="I37">
            <v>14440238.379999999</v>
          </cell>
          <cell r="J37">
            <v>0</v>
          </cell>
          <cell r="K37">
            <v>0</v>
          </cell>
          <cell r="L37">
            <v>0</v>
          </cell>
          <cell r="M37">
            <v>14766363</v>
          </cell>
        </row>
        <row r="38">
          <cell r="B38">
            <v>95279675.469999999</v>
          </cell>
          <cell r="C38">
            <v>0</v>
          </cell>
          <cell r="D38">
            <v>0</v>
          </cell>
          <cell r="E38">
            <v>0</v>
          </cell>
          <cell r="F38">
            <v>0</v>
          </cell>
          <cell r="G38">
            <v>0</v>
          </cell>
          <cell r="H38">
            <v>0</v>
          </cell>
          <cell r="I38">
            <v>0</v>
          </cell>
          <cell r="J38">
            <v>0</v>
          </cell>
          <cell r="K38">
            <v>0</v>
          </cell>
          <cell r="L38">
            <v>0</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D42">
            <v>0</v>
          </cell>
          <cell r="E42">
            <v>2004</v>
          </cell>
        </row>
        <row r="43">
          <cell r="B43" t="str">
            <v>COL$</v>
          </cell>
          <cell r="C43" t="str">
            <v>%</v>
          </cell>
          <cell r="D43">
            <v>0</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E44">
            <v>0</v>
          </cell>
          <cell r="F44">
            <v>0</v>
          </cell>
          <cell r="G44">
            <v>0</v>
          </cell>
          <cell r="H44">
            <v>0</v>
          </cell>
          <cell r="I44">
            <v>0</v>
          </cell>
          <cell r="J44">
            <v>0</v>
          </cell>
          <cell r="K44">
            <v>0</v>
          </cell>
          <cell r="L44">
            <v>0</v>
          </cell>
          <cell r="M44">
            <v>0</v>
          </cell>
          <cell r="N44">
            <v>0</v>
          </cell>
          <cell r="O44">
            <v>0</v>
          </cell>
          <cell r="P44">
            <v>112000000</v>
          </cell>
        </row>
        <row r="45">
          <cell r="A45" t="str">
            <v>const2</v>
          </cell>
          <cell r="B45">
            <v>0</v>
          </cell>
          <cell r="C45">
            <v>0</v>
          </cell>
          <cell r="D45" t="str">
            <v>E</v>
          </cell>
        </row>
        <row r="46">
          <cell r="A46" t="str">
            <v>CIVIL</v>
          </cell>
          <cell r="B46">
            <v>28000000</v>
          </cell>
          <cell r="C46">
            <v>0.25</v>
          </cell>
          <cell r="D46" t="str">
            <v>P</v>
          </cell>
          <cell r="E46">
            <v>0</v>
          </cell>
          <cell r="F46">
            <v>0</v>
          </cell>
          <cell r="G46">
            <v>0</v>
          </cell>
          <cell r="H46">
            <v>0</v>
          </cell>
          <cell r="I46">
            <v>0</v>
          </cell>
          <cell r="J46">
            <v>0</v>
          </cell>
          <cell r="K46">
            <v>0</v>
          </cell>
          <cell r="L46">
            <v>0</v>
          </cell>
          <cell r="M46">
            <v>0</v>
          </cell>
          <cell r="N46">
            <v>0</v>
          </cell>
          <cell r="O46">
            <v>0</v>
          </cell>
          <cell r="P46">
            <v>28000000</v>
          </cell>
        </row>
        <row r="47">
          <cell r="A47" t="str">
            <v>civi2</v>
          </cell>
          <cell r="B47">
            <v>0</v>
          </cell>
          <cell r="C47">
            <v>0</v>
          </cell>
          <cell r="D47" t="str">
            <v>E</v>
          </cell>
        </row>
        <row r="48">
          <cell r="A48" t="str">
            <v>ELÉCTRICA</v>
          </cell>
          <cell r="B48">
            <v>28000000</v>
          </cell>
          <cell r="C48">
            <v>0.25</v>
          </cell>
          <cell r="D48" t="str">
            <v>P</v>
          </cell>
          <cell r="E48">
            <v>0</v>
          </cell>
          <cell r="F48">
            <v>0</v>
          </cell>
          <cell r="G48">
            <v>0</v>
          </cell>
          <cell r="H48">
            <v>0</v>
          </cell>
          <cell r="I48">
            <v>0</v>
          </cell>
          <cell r="J48">
            <v>0</v>
          </cell>
          <cell r="K48">
            <v>0</v>
          </cell>
          <cell r="L48">
            <v>0</v>
          </cell>
          <cell r="M48">
            <v>0</v>
          </cell>
          <cell r="N48">
            <v>0</v>
          </cell>
          <cell r="O48">
            <v>0</v>
          </cell>
          <cell r="P48">
            <v>28000000</v>
          </cell>
        </row>
        <row r="49">
          <cell r="A49" t="str">
            <v>eléc2</v>
          </cell>
          <cell r="B49">
            <v>0</v>
          </cell>
          <cell r="C49">
            <v>0</v>
          </cell>
          <cell r="D49" t="str">
            <v>E</v>
          </cell>
        </row>
        <row r="50">
          <cell r="A50" t="str">
            <v>MECÁNICA</v>
          </cell>
          <cell r="B50">
            <v>28000000</v>
          </cell>
          <cell r="C50">
            <v>0.25</v>
          </cell>
          <cell r="D50" t="str">
            <v>P</v>
          </cell>
          <cell r="E50">
            <v>0</v>
          </cell>
          <cell r="F50">
            <v>0</v>
          </cell>
          <cell r="G50">
            <v>0</v>
          </cell>
          <cell r="H50">
            <v>0</v>
          </cell>
          <cell r="I50">
            <v>0</v>
          </cell>
          <cell r="J50">
            <v>0</v>
          </cell>
          <cell r="K50">
            <v>0</v>
          </cell>
          <cell r="L50">
            <v>0</v>
          </cell>
          <cell r="M50">
            <v>0</v>
          </cell>
          <cell r="N50">
            <v>0</v>
          </cell>
          <cell r="O50">
            <v>0</v>
          </cell>
          <cell r="P50">
            <v>28000000</v>
          </cell>
        </row>
        <row r="51">
          <cell r="A51" t="str">
            <v>mecá2</v>
          </cell>
          <cell r="B51">
            <v>0</v>
          </cell>
          <cell r="C51">
            <v>0</v>
          </cell>
          <cell r="D51" t="str">
            <v>E</v>
          </cell>
        </row>
        <row r="52">
          <cell r="A52" t="str">
            <v>INSTRUMENTACIÓN</v>
          </cell>
          <cell r="B52">
            <v>28000000</v>
          </cell>
          <cell r="C52">
            <v>0.25</v>
          </cell>
          <cell r="D52" t="str">
            <v>P</v>
          </cell>
          <cell r="E52">
            <v>0</v>
          </cell>
          <cell r="F52">
            <v>0</v>
          </cell>
          <cell r="G52">
            <v>0</v>
          </cell>
          <cell r="H52">
            <v>0</v>
          </cell>
          <cell r="I52">
            <v>0</v>
          </cell>
          <cell r="J52">
            <v>0</v>
          </cell>
          <cell r="K52">
            <v>0</v>
          </cell>
          <cell r="L52">
            <v>0</v>
          </cell>
          <cell r="M52">
            <v>0</v>
          </cell>
          <cell r="N52">
            <v>0</v>
          </cell>
          <cell r="O52">
            <v>0</v>
          </cell>
          <cell r="P52">
            <v>28000000</v>
          </cell>
        </row>
        <row r="53">
          <cell r="A53" t="str">
            <v>inst2</v>
          </cell>
          <cell r="B53">
            <v>0</v>
          </cell>
          <cell r="C53">
            <v>0</v>
          </cell>
          <cell r="D53" t="str">
            <v>E</v>
          </cell>
        </row>
        <row r="54">
          <cell r="A54" t="str">
            <v>TOTALES</v>
          </cell>
          <cell r="B54">
            <v>112000000</v>
          </cell>
          <cell r="C54">
            <v>1</v>
          </cell>
          <cell r="D54" t="str">
            <v>P</v>
          </cell>
          <cell r="E54">
            <v>0</v>
          </cell>
          <cell r="F54">
            <v>0</v>
          </cell>
          <cell r="G54">
            <v>0</v>
          </cell>
          <cell r="H54">
            <v>0</v>
          </cell>
          <cell r="I54">
            <v>0</v>
          </cell>
          <cell r="J54">
            <v>0</v>
          </cell>
          <cell r="K54">
            <v>0</v>
          </cell>
          <cell r="L54">
            <v>0</v>
          </cell>
          <cell r="M54">
            <v>0</v>
          </cell>
          <cell r="N54">
            <v>0</v>
          </cell>
          <cell r="O54">
            <v>0</v>
          </cell>
          <cell r="P54">
            <v>112000000</v>
          </cell>
        </row>
        <row r="55">
          <cell r="A55" t="str">
            <v>tota2</v>
          </cell>
          <cell r="B55">
            <v>0</v>
          </cell>
          <cell r="C55">
            <v>0</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C59">
            <v>0</v>
          </cell>
          <cell r="D59">
            <v>0</v>
          </cell>
          <cell r="E59">
            <v>0</v>
          </cell>
          <cell r="F59">
            <v>0</v>
          </cell>
          <cell r="G59">
            <v>0</v>
          </cell>
          <cell r="H59" t="str">
            <v>Instrumentos y controles S.A.</v>
          </cell>
        </row>
        <row r="60">
          <cell r="A60" t="str">
            <v>INSTRUCCIÓN</v>
          </cell>
        </row>
        <row r="61">
          <cell r="A61" t="str">
            <v>DESCRIPCION</v>
          </cell>
          <cell r="B61" t="str">
            <v xml:space="preserve">VALOR </v>
          </cell>
          <cell r="C61" t="str">
            <v>PESO</v>
          </cell>
          <cell r="D61">
            <v>0</v>
          </cell>
          <cell r="E61">
            <v>2004</v>
          </cell>
        </row>
        <row r="62">
          <cell r="B62" t="str">
            <v>COL$</v>
          </cell>
          <cell r="C62" t="str">
            <v>%</v>
          </cell>
          <cell r="D62">
            <v>0</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E63">
            <v>0</v>
          </cell>
          <cell r="F63">
            <v>0</v>
          </cell>
          <cell r="G63">
            <v>0</v>
          </cell>
          <cell r="H63">
            <v>9466760</v>
          </cell>
        </row>
        <row r="64">
          <cell r="A64" t="str">
            <v>inge2</v>
          </cell>
          <cell r="B64">
            <v>0</v>
          </cell>
          <cell r="C64">
            <v>0</v>
          </cell>
          <cell r="D64" t="str">
            <v>E</v>
          </cell>
          <cell r="E64">
            <v>0</v>
          </cell>
          <cell r="F64">
            <v>0</v>
          </cell>
          <cell r="G64">
            <v>0</v>
          </cell>
          <cell r="H64">
            <v>9466760</v>
          </cell>
        </row>
        <row r="65">
          <cell r="A65" t="str">
            <v>DETALLADA</v>
          </cell>
          <cell r="B65">
            <v>9466760</v>
          </cell>
          <cell r="C65">
            <v>1</v>
          </cell>
          <cell r="D65" t="str">
            <v>P</v>
          </cell>
          <cell r="E65">
            <v>0</v>
          </cell>
          <cell r="F65">
            <v>0</v>
          </cell>
          <cell r="G65">
            <v>0</v>
          </cell>
          <cell r="H65">
            <v>9466760</v>
          </cell>
        </row>
        <row r="66">
          <cell r="A66" t="str">
            <v>deta2</v>
          </cell>
          <cell r="B66">
            <v>0</v>
          </cell>
          <cell r="C66">
            <v>0</v>
          </cell>
          <cell r="D66" t="str">
            <v>E</v>
          </cell>
          <cell r="E66">
            <v>0</v>
          </cell>
          <cell r="F66">
            <v>0</v>
          </cell>
          <cell r="G66">
            <v>0</v>
          </cell>
          <cell r="H66">
            <v>9466760</v>
          </cell>
        </row>
        <row r="67">
          <cell r="A67" t="str">
            <v>TOTALES</v>
          </cell>
          <cell r="B67">
            <v>9466760</v>
          </cell>
          <cell r="C67">
            <v>1</v>
          </cell>
          <cell r="D67" t="str">
            <v>P</v>
          </cell>
          <cell r="E67">
            <v>0</v>
          </cell>
          <cell r="F67">
            <v>0</v>
          </cell>
          <cell r="G67">
            <v>0</v>
          </cell>
          <cell r="H67">
            <v>9466760</v>
          </cell>
        </row>
        <row r="68">
          <cell r="A68" t="str">
            <v>tota2</v>
          </cell>
          <cell r="B68">
            <v>0</v>
          </cell>
          <cell r="C68">
            <v>0</v>
          </cell>
          <cell r="D68" t="str">
            <v>E</v>
          </cell>
          <cell r="E68">
            <v>0</v>
          </cell>
          <cell r="F68">
            <v>0</v>
          </cell>
          <cell r="G68">
            <v>0</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C72">
            <v>0</v>
          </cell>
          <cell r="D72">
            <v>0</v>
          </cell>
          <cell r="E72">
            <v>0</v>
          </cell>
          <cell r="F72">
            <v>0</v>
          </cell>
          <cell r="G72">
            <v>0</v>
          </cell>
          <cell r="H72" t="str">
            <v>OIL GEAR</v>
          </cell>
        </row>
        <row r="73">
          <cell r="A73" t="str">
            <v>INSTRUCCIÓN</v>
          </cell>
        </row>
        <row r="74">
          <cell r="A74" t="str">
            <v>DESCRIPCION</v>
          </cell>
          <cell r="B74" t="str">
            <v xml:space="preserve">VALOR </v>
          </cell>
          <cell r="C74" t="str">
            <v>PESO</v>
          </cell>
          <cell r="D74">
            <v>0</v>
          </cell>
          <cell r="E74">
            <v>2004</v>
          </cell>
        </row>
        <row r="75">
          <cell r="B75" t="str">
            <v>COL$</v>
          </cell>
          <cell r="C75" t="str">
            <v>%</v>
          </cell>
          <cell r="D75">
            <v>0</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E76">
            <v>0</v>
          </cell>
          <cell r="F76">
            <v>0</v>
          </cell>
          <cell r="G76">
            <v>0</v>
          </cell>
          <cell r="H76">
            <v>35400000</v>
          </cell>
        </row>
        <row r="77">
          <cell r="A77" t="str">
            <v>inge2</v>
          </cell>
          <cell r="B77">
            <v>0</v>
          </cell>
          <cell r="C77">
            <v>0</v>
          </cell>
          <cell r="D77" t="str">
            <v>E</v>
          </cell>
          <cell r="E77">
            <v>0</v>
          </cell>
          <cell r="F77">
            <v>0</v>
          </cell>
          <cell r="G77">
            <v>0</v>
          </cell>
          <cell r="H77">
            <v>35400000</v>
          </cell>
        </row>
        <row r="78">
          <cell r="A78" t="str">
            <v>DETALLADA</v>
          </cell>
          <cell r="B78">
            <v>35400000</v>
          </cell>
          <cell r="C78">
            <v>3.7393997523968072</v>
          </cell>
          <cell r="D78" t="str">
            <v>P</v>
          </cell>
          <cell r="E78">
            <v>0</v>
          </cell>
          <cell r="F78">
            <v>0</v>
          </cell>
          <cell r="G78">
            <v>0</v>
          </cell>
          <cell r="H78">
            <v>35400000</v>
          </cell>
        </row>
        <row r="79">
          <cell r="A79" t="str">
            <v>deta2</v>
          </cell>
          <cell r="B79">
            <v>0</v>
          </cell>
          <cell r="C79">
            <v>0</v>
          </cell>
          <cell r="D79" t="str">
            <v>E</v>
          </cell>
          <cell r="E79">
            <v>0</v>
          </cell>
          <cell r="F79">
            <v>0</v>
          </cell>
          <cell r="G79">
            <v>0</v>
          </cell>
          <cell r="H79">
            <v>35400000</v>
          </cell>
        </row>
        <row r="80">
          <cell r="A80" t="str">
            <v>TOTALES</v>
          </cell>
          <cell r="B80">
            <v>35400000</v>
          </cell>
          <cell r="C80">
            <v>1</v>
          </cell>
          <cell r="D80" t="str">
            <v>P</v>
          </cell>
          <cell r="E80">
            <v>0</v>
          </cell>
          <cell r="F80">
            <v>0</v>
          </cell>
          <cell r="G80">
            <v>0</v>
          </cell>
          <cell r="H80">
            <v>35400000</v>
          </cell>
        </row>
        <row r="81">
          <cell r="A81" t="str">
            <v>tota2</v>
          </cell>
          <cell r="B81">
            <v>0</v>
          </cell>
          <cell r="C81">
            <v>0</v>
          </cell>
          <cell r="D81" t="str">
            <v>E</v>
          </cell>
          <cell r="E81">
            <v>0</v>
          </cell>
          <cell r="F81">
            <v>0</v>
          </cell>
          <cell r="G81">
            <v>0</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C85">
            <v>0</v>
          </cell>
          <cell r="D85">
            <v>0</v>
          </cell>
          <cell r="E85">
            <v>0</v>
          </cell>
          <cell r="F85">
            <v>0</v>
          </cell>
          <cell r="G85" t="str">
            <v>TECS</v>
          </cell>
        </row>
        <row r="86">
          <cell r="A86" t="str">
            <v>INSTRUCCIÓN</v>
          </cell>
        </row>
        <row r="87">
          <cell r="A87" t="str">
            <v>DESCRIPCION</v>
          </cell>
          <cell r="B87" t="str">
            <v xml:space="preserve">VALOR </v>
          </cell>
          <cell r="C87" t="str">
            <v>PESO</v>
          </cell>
          <cell r="D87">
            <v>0</v>
          </cell>
          <cell r="E87">
            <v>2004</v>
          </cell>
        </row>
        <row r="88">
          <cell r="B88" t="str">
            <v>COL$</v>
          </cell>
          <cell r="C88" t="str">
            <v>%</v>
          </cell>
          <cell r="D88">
            <v>0</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E89">
            <v>0</v>
          </cell>
          <cell r="F89">
            <v>0</v>
          </cell>
          <cell r="G89">
            <v>0</v>
          </cell>
          <cell r="H89">
            <v>91000000</v>
          </cell>
        </row>
        <row r="90">
          <cell r="A90" t="str">
            <v>comp2</v>
          </cell>
          <cell r="B90">
            <v>0</v>
          </cell>
          <cell r="C90">
            <v>0</v>
          </cell>
          <cell r="D90" t="str">
            <v>E</v>
          </cell>
          <cell r="E90">
            <v>0</v>
          </cell>
          <cell r="F90">
            <v>0</v>
          </cell>
          <cell r="G90">
            <v>0</v>
          </cell>
          <cell r="H90">
            <v>91000000</v>
          </cell>
        </row>
        <row r="91">
          <cell r="A91" t="str">
            <v>NACIONALES</v>
          </cell>
          <cell r="B91">
            <v>91000000</v>
          </cell>
          <cell r="C91">
            <v>0.37299161524482771</v>
          </cell>
          <cell r="D91" t="str">
            <v>P</v>
          </cell>
          <cell r="E91">
            <v>0</v>
          </cell>
          <cell r="F91">
            <v>0</v>
          </cell>
          <cell r="G91">
            <v>0</v>
          </cell>
          <cell r="H91">
            <v>91000000</v>
          </cell>
        </row>
        <row r="92">
          <cell r="A92" t="str">
            <v>naci2</v>
          </cell>
          <cell r="B92">
            <v>0</v>
          </cell>
          <cell r="C92">
            <v>0</v>
          </cell>
          <cell r="D92" t="str">
            <v>E</v>
          </cell>
          <cell r="E92">
            <v>0</v>
          </cell>
          <cell r="F92">
            <v>0</v>
          </cell>
          <cell r="G92">
            <v>0</v>
          </cell>
          <cell r="H92">
            <v>91000000</v>
          </cell>
        </row>
        <row r="93">
          <cell r="A93" t="str">
            <v>CONSTRUCCIÓN</v>
          </cell>
          <cell r="B93">
            <v>131375774</v>
          </cell>
          <cell r="C93">
            <v>0.53848419943186188</v>
          </cell>
          <cell r="D93" t="str">
            <v>P</v>
          </cell>
          <cell r="E93">
            <v>0</v>
          </cell>
          <cell r="F93">
            <v>0</v>
          </cell>
          <cell r="G93">
            <v>0</v>
          </cell>
          <cell r="H93">
            <v>0</v>
          </cell>
          <cell r="I93">
            <v>0</v>
          </cell>
          <cell r="J93">
            <v>56202432.000000007</v>
          </cell>
          <cell r="K93">
            <v>0</v>
          </cell>
          <cell r="L93">
            <v>75173341.999999985</v>
          </cell>
          <cell r="M93">
            <v>0</v>
          </cell>
          <cell r="N93">
            <v>0</v>
          </cell>
          <cell r="O93">
            <v>0</v>
          </cell>
          <cell r="P93">
            <v>0</v>
          </cell>
        </row>
        <row r="94">
          <cell r="A94" t="str">
            <v>const2</v>
          </cell>
          <cell r="B94">
            <v>0</v>
          </cell>
          <cell r="C94">
            <v>0</v>
          </cell>
          <cell r="D94" t="str">
            <v>E</v>
          </cell>
          <cell r="E94">
            <v>0</v>
          </cell>
          <cell r="F94">
            <v>0</v>
          </cell>
          <cell r="G94">
            <v>0</v>
          </cell>
          <cell r="H94">
            <v>0</v>
          </cell>
          <cell r="I94">
            <v>0</v>
          </cell>
          <cell r="J94">
            <v>56202432.000000007</v>
          </cell>
          <cell r="K94">
            <v>0</v>
          </cell>
          <cell r="L94">
            <v>75173341.999999985</v>
          </cell>
        </row>
        <row r="95">
          <cell r="A95" t="str">
            <v>CIVIL</v>
          </cell>
          <cell r="B95">
            <v>61375774</v>
          </cell>
          <cell r="C95">
            <v>0.25156757232045601</v>
          </cell>
          <cell r="D95" t="str">
            <v>P</v>
          </cell>
          <cell r="E95">
            <v>0</v>
          </cell>
          <cell r="F95">
            <v>0</v>
          </cell>
          <cell r="G95">
            <v>0</v>
          </cell>
          <cell r="H95">
            <v>0</v>
          </cell>
          <cell r="I95">
            <v>0</v>
          </cell>
          <cell r="J95">
            <v>26256498.132466707</v>
          </cell>
          <cell r="K95">
            <v>0</v>
          </cell>
          <cell r="L95">
            <v>35119275.867533296</v>
          </cell>
        </row>
        <row r="96">
          <cell r="A96" t="str">
            <v>civi2</v>
          </cell>
          <cell r="B96">
            <v>0</v>
          </cell>
          <cell r="C96">
            <v>0</v>
          </cell>
          <cell r="D96" t="str">
            <v>E</v>
          </cell>
          <cell r="E96">
            <v>0</v>
          </cell>
          <cell r="F96">
            <v>0</v>
          </cell>
          <cell r="G96">
            <v>0</v>
          </cell>
          <cell r="H96">
            <v>0</v>
          </cell>
          <cell r="I96">
            <v>0</v>
          </cell>
          <cell r="J96">
            <v>26256498.132466707</v>
          </cell>
          <cell r="K96">
            <v>0</v>
          </cell>
          <cell r="L96">
            <v>35119275.867533296</v>
          </cell>
        </row>
        <row r="97">
          <cell r="A97" t="str">
            <v>ELÉCTRICA</v>
          </cell>
          <cell r="B97">
            <v>22000000</v>
          </cell>
          <cell r="C97">
            <v>9.0173797092156144E-2</v>
          </cell>
          <cell r="D97" t="str">
            <v>P</v>
          </cell>
          <cell r="E97">
            <v>0</v>
          </cell>
          <cell r="F97">
            <v>0</v>
          </cell>
          <cell r="G97">
            <v>0</v>
          </cell>
          <cell r="H97">
            <v>0</v>
          </cell>
          <cell r="I97">
            <v>0</v>
          </cell>
          <cell r="J97">
            <v>9411579.2155104652</v>
          </cell>
          <cell r="K97">
            <v>0</v>
          </cell>
          <cell r="L97">
            <v>12588420.784489535</v>
          </cell>
        </row>
        <row r="98">
          <cell r="A98" t="str">
            <v>eléc2</v>
          </cell>
          <cell r="B98">
            <v>0</v>
          </cell>
          <cell r="C98">
            <v>0</v>
          </cell>
          <cell r="D98" t="str">
            <v>E</v>
          </cell>
          <cell r="E98">
            <v>0</v>
          </cell>
          <cell r="F98">
            <v>0</v>
          </cell>
          <cell r="G98">
            <v>0</v>
          </cell>
          <cell r="H98">
            <v>0</v>
          </cell>
          <cell r="I98">
            <v>0</v>
          </cell>
          <cell r="J98">
            <v>9411579.2155104652</v>
          </cell>
          <cell r="K98">
            <v>0</v>
          </cell>
          <cell r="L98">
            <v>12588420.784489535</v>
          </cell>
        </row>
        <row r="99">
          <cell r="A99" t="str">
            <v>MECÁNICA</v>
          </cell>
          <cell r="B99">
            <v>35000000</v>
          </cell>
          <cell r="C99">
            <v>0.14345831355570296</v>
          </cell>
          <cell r="D99" t="str">
            <v>P</v>
          </cell>
          <cell r="E99">
            <v>0</v>
          </cell>
          <cell r="F99">
            <v>0</v>
          </cell>
          <cell r="G99">
            <v>0</v>
          </cell>
          <cell r="H99">
            <v>0</v>
          </cell>
          <cell r="I99">
            <v>0</v>
          </cell>
          <cell r="J99">
            <v>14972966.93376665</v>
          </cell>
          <cell r="K99">
            <v>0</v>
          </cell>
          <cell r="L99">
            <v>20027033.066233352</v>
          </cell>
        </row>
        <row r="100">
          <cell r="A100" t="str">
            <v>mecá2</v>
          </cell>
          <cell r="B100">
            <v>0</v>
          </cell>
          <cell r="C100">
            <v>0</v>
          </cell>
          <cell r="D100" t="str">
            <v>E</v>
          </cell>
          <cell r="E100">
            <v>0</v>
          </cell>
          <cell r="F100">
            <v>0</v>
          </cell>
          <cell r="G100">
            <v>0</v>
          </cell>
          <cell r="H100">
            <v>0</v>
          </cell>
          <cell r="I100">
            <v>0</v>
          </cell>
          <cell r="J100">
            <v>14972966.93376665</v>
          </cell>
          <cell r="K100">
            <v>0</v>
          </cell>
          <cell r="L100">
            <v>20027033.066233352</v>
          </cell>
        </row>
        <row r="101">
          <cell r="A101" t="str">
            <v>INSTRUMENTACIÓN</v>
          </cell>
          <cell r="B101">
            <v>13000000</v>
          </cell>
          <cell r="C101">
            <v>5.3284516463546816E-2</v>
          </cell>
          <cell r="D101" t="str">
            <v>P</v>
          </cell>
          <cell r="E101">
            <v>0</v>
          </cell>
          <cell r="F101">
            <v>0</v>
          </cell>
          <cell r="G101">
            <v>0</v>
          </cell>
          <cell r="H101">
            <v>0</v>
          </cell>
          <cell r="I101">
            <v>0</v>
          </cell>
          <cell r="J101">
            <v>5561387.7182561839</v>
          </cell>
          <cell r="K101">
            <v>0</v>
          </cell>
          <cell r="L101">
            <v>7438612.2817438161</v>
          </cell>
        </row>
        <row r="102">
          <cell r="A102" t="str">
            <v>inst2</v>
          </cell>
          <cell r="B102">
            <v>0</v>
          </cell>
          <cell r="C102">
            <v>0</v>
          </cell>
          <cell r="D102" t="str">
            <v>E</v>
          </cell>
          <cell r="E102">
            <v>0</v>
          </cell>
          <cell r="F102">
            <v>0</v>
          </cell>
          <cell r="G102">
            <v>0</v>
          </cell>
          <cell r="H102">
            <v>0</v>
          </cell>
          <cell r="I102">
            <v>0</v>
          </cell>
          <cell r="J102">
            <v>5561387.7182561839</v>
          </cell>
          <cell r="K102">
            <v>0</v>
          </cell>
          <cell r="L102">
            <v>7438612.2817438161</v>
          </cell>
        </row>
        <row r="103">
          <cell r="A103" t="str">
            <v>CIERRE</v>
          </cell>
          <cell r="B103">
            <v>21597538.752000004</v>
          </cell>
          <cell r="C103">
            <v>8.8524185323310342E-2</v>
          </cell>
          <cell r="D103" t="str">
            <v>P</v>
          </cell>
          <cell r="E103">
            <v>0</v>
          </cell>
          <cell r="F103">
            <v>0</v>
          </cell>
          <cell r="G103">
            <v>0</v>
          </cell>
          <cell r="H103">
            <v>0</v>
          </cell>
          <cell r="I103">
            <v>0</v>
          </cell>
          <cell r="J103">
            <v>0</v>
          </cell>
          <cell r="K103">
            <v>0</v>
          </cell>
          <cell r="L103">
            <v>0</v>
          </cell>
          <cell r="M103">
            <v>0</v>
          </cell>
          <cell r="N103">
            <v>0</v>
          </cell>
          <cell r="O103">
            <v>0</v>
          </cell>
          <cell r="P103">
            <v>21597538.752000004</v>
          </cell>
        </row>
        <row r="104">
          <cell r="A104" t="str">
            <v>cierr2</v>
          </cell>
          <cell r="B104">
            <v>0</v>
          </cell>
          <cell r="C104">
            <v>0</v>
          </cell>
          <cell r="D104" t="str">
            <v>E</v>
          </cell>
        </row>
        <row r="105">
          <cell r="A105" t="str">
            <v>TOTALES</v>
          </cell>
          <cell r="B105">
            <v>243973312.752</v>
          </cell>
          <cell r="C105">
            <v>0.91147581467668959</v>
          </cell>
          <cell r="D105" t="str">
            <v>P</v>
          </cell>
          <cell r="E105">
            <v>0</v>
          </cell>
          <cell r="F105">
            <v>0</v>
          </cell>
          <cell r="G105">
            <v>0</v>
          </cell>
          <cell r="H105">
            <v>91000000</v>
          </cell>
          <cell r="I105">
            <v>0</v>
          </cell>
          <cell r="J105">
            <v>56202432.000000007</v>
          </cell>
          <cell r="K105">
            <v>0</v>
          </cell>
          <cell r="L105">
            <v>75173341.999999985</v>
          </cell>
          <cell r="M105">
            <v>0</v>
          </cell>
          <cell r="N105">
            <v>0</v>
          </cell>
          <cell r="O105">
            <v>0</v>
          </cell>
          <cell r="P105">
            <v>21597538.752000004</v>
          </cell>
        </row>
        <row r="106">
          <cell r="A106" t="str">
            <v>tota2</v>
          </cell>
          <cell r="B106">
            <v>0</v>
          </cell>
          <cell r="C106">
            <v>0</v>
          </cell>
          <cell r="D106" t="str">
            <v>E</v>
          </cell>
          <cell r="E106">
            <v>0</v>
          </cell>
          <cell r="F106">
            <v>0</v>
          </cell>
          <cell r="G106">
            <v>0</v>
          </cell>
          <cell r="H106">
            <v>91000000</v>
          </cell>
          <cell r="I106">
            <v>0</v>
          </cell>
          <cell r="J106">
            <v>56202432.000000007</v>
          </cell>
          <cell r="K106">
            <v>0</v>
          </cell>
          <cell r="L106">
            <v>75173341.999999985</v>
          </cell>
        </row>
        <row r="107">
          <cell r="A107" t="str">
            <v>Estimado 2004</v>
          </cell>
          <cell r="B107">
            <v>140000000</v>
          </cell>
          <cell r="C107">
            <v>0</v>
          </cell>
          <cell r="D107">
            <v>0</v>
          </cell>
          <cell r="E107">
            <v>0</v>
          </cell>
          <cell r="F107">
            <v>0</v>
          </cell>
          <cell r="G107">
            <v>0</v>
          </cell>
          <cell r="H107">
            <v>0</v>
          </cell>
          <cell r="I107">
            <v>0</v>
          </cell>
          <cell r="J107">
            <v>56202432</v>
          </cell>
          <cell r="K107">
            <v>0</v>
          </cell>
          <cell r="L107">
            <v>75173342</v>
          </cell>
          <cell r="M107">
            <v>0</v>
          </cell>
          <cell r="N107">
            <v>0</v>
          </cell>
          <cell r="O107">
            <v>0</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C110">
            <v>0</v>
          </cell>
          <cell r="D110">
            <v>0</v>
          </cell>
          <cell r="E110">
            <v>0</v>
          </cell>
          <cell r="F110">
            <v>0</v>
          </cell>
          <cell r="G110">
            <v>0</v>
          </cell>
          <cell r="H110" t="str">
            <v>SP-2269B MOTOR Y BOMBA</v>
          </cell>
        </row>
        <row r="111">
          <cell r="A111" t="str">
            <v>INSTRUCCIÓN</v>
          </cell>
        </row>
        <row r="112">
          <cell r="A112" t="str">
            <v>DESCRIPCION</v>
          </cell>
          <cell r="B112" t="str">
            <v xml:space="preserve">VALOR </v>
          </cell>
          <cell r="C112" t="str">
            <v>PESO</v>
          </cell>
          <cell r="D112">
            <v>0</v>
          </cell>
          <cell r="E112">
            <v>2004</v>
          </cell>
        </row>
        <row r="113">
          <cell r="B113" t="str">
            <v>COL$</v>
          </cell>
          <cell r="C113" t="str">
            <v>%</v>
          </cell>
          <cell r="D113">
            <v>0</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E114">
            <v>0</v>
          </cell>
          <cell r="F114">
            <v>0</v>
          </cell>
          <cell r="G114">
            <v>0</v>
          </cell>
          <cell r="H114">
            <v>0</v>
          </cell>
          <cell r="I114">
            <v>0</v>
          </cell>
          <cell r="J114">
            <v>0</v>
          </cell>
          <cell r="K114">
            <v>0</v>
          </cell>
          <cell r="L114">
            <v>0</v>
          </cell>
          <cell r="M114">
            <v>0</v>
          </cell>
          <cell r="N114">
            <v>15000000</v>
          </cell>
        </row>
        <row r="115">
          <cell r="A115" t="str">
            <v>inge2</v>
          </cell>
          <cell r="B115">
            <v>0</v>
          </cell>
          <cell r="C115">
            <v>0</v>
          </cell>
          <cell r="D115" t="str">
            <v>E</v>
          </cell>
        </row>
        <row r="116">
          <cell r="A116" t="str">
            <v>DETALLADA</v>
          </cell>
          <cell r="B116">
            <v>15000000</v>
          </cell>
          <cell r="C116">
            <v>6.2240663900414939E-2</v>
          </cell>
          <cell r="D116" t="str">
            <v>P</v>
          </cell>
          <cell r="E116">
            <v>0</v>
          </cell>
          <cell r="F116">
            <v>0</v>
          </cell>
          <cell r="G116">
            <v>0</v>
          </cell>
          <cell r="H116">
            <v>0</v>
          </cell>
          <cell r="I116">
            <v>0</v>
          </cell>
          <cell r="J116">
            <v>0</v>
          </cell>
          <cell r="K116">
            <v>0</v>
          </cell>
          <cell r="L116">
            <v>0</v>
          </cell>
          <cell r="M116">
            <v>0</v>
          </cell>
          <cell r="N116">
            <v>15000000</v>
          </cell>
        </row>
        <row r="117">
          <cell r="A117" t="str">
            <v>deta2</v>
          </cell>
          <cell r="B117">
            <v>0</v>
          </cell>
          <cell r="C117">
            <v>0</v>
          </cell>
          <cell r="D117" t="str">
            <v>E</v>
          </cell>
        </row>
        <row r="118">
          <cell r="A118" t="str">
            <v>CONSTRUCCIÓN</v>
          </cell>
          <cell r="B118">
            <v>203000000</v>
          </cell>
          <cell r="C118">
            <v>0.84232365145228216</v>
          </cell>
          <cell r="D118" t="str">
            <v>P</v>
          </cell>
          <cell r="E118">
            <v>0</v>
          </cell>
          <cell r="F118">
            <v>0</v>
          </cell>
          <cell r="G118">
            <v>0</v>
          </cell>
          <cell r="H118">
            <v>0</v>
          </cell>
          <cell r="I118">
            <v>0</v>
          </cell>
          <cell r="J118">
            <v>0</v>
          </cell>
          <cell r="K118">
            <v>0</v>
          </cell>
          <cell r="L118">
            <v>0</v>
          </cell>
          <cell r="M118">
            <v>0</v>
          </cell>
          <cell r="N118">
            <v>101500000</v>
          </cell>
          <cell r="O118">
            <v>101500000</v>
          </cell>
        </row>
        <row r="119">
          <cell r="A119" t="str">
            <v>const2</v>
          </cell>
          <cell r="B119">
            <v>0</v>
          </cell>
          <cell r="C119">
            <v>0</v>
          </cell>
          <cell r="D119" t="str">
            <v>E</v>
          </cell>
        </row>
        <row r="120">
          <cell r="A120" t="str">
            <v>CIVIL</v>
          </cell>
          <cell r="B120">
            <v>33000000</v>
          </cell>
          <cell r="C120">
            <v>0.13692946058091288</v>
          </cell>
          <cell r="D120" t="str">
            <v>P</v>
          </cell>
          <cell r="E120">
            <v>0</v>
          </cell>
          <cell r="F120">
            <v>0</v>
          </cell>
          <cell r="G120">
            <v>0</v>
          </cell>
          <cell r="H120">
            <v>0</v>
          </cell>
          <cell r="I120">
            <v>0</v>
          </cell>
          <cell r="J120">
            <v>0</v>
          </cell>
          <cell r="K120">
            <v>0</v>
          </cell>
          <cell r="L120">
            <v>0</v>
          </cell>
          <cell r="M120">
            <v>0</v>
          </cell>
          <cell r="N120">
            <v>16500000</v>
          </cell>
          <cell r="O120">
            <v>16500000</v>
          </cell>
        </row>
        <row r="121">
          <cell r="A121" t="str">
            <v>civi2</v>
          </cell>
          <cell r="B121">
            <v>0</v>
          </cell>
          <cell r="C121">
            <v>0</v>
          </cell>
          <cell r="D121" t="str">
            <v>E</v>
          </cell>
        </row>
        <row r="122">
          <cell r="A122" t="str">
            <v>ELÉCTRICA</v>
          </cell>
          <cell r="B122">
            <v>10000000</v>
          </cell>
          <cell r="C122">
            <v>4.1493775933609957E-2</v>
          </cell>
          <cell r="D122" t="str">
            <v>P</v>
          </cell>
          <cell r="E122">
            <v>0</v>
          </cell>
          <cell r="F122">
            <v>0</v>
          </cell>
          <cell r="G122">
            <v>0</v>
          </cell>
          <cell r="H122">
            <v>0</v>
          </cell>
          <cell r="I122">
            <v>0</v>
          </cell>
          <cell r="J122">
            <v>0</v>
          </cell>
          <cell r="K122">
            <v>0</v>
          </cell>
          <cell r="L122">
            <v>0</v>
          </cell>
          <cell r="M122">
            <v>0</v>
          </cell>
          <cell r="N122">
            <v>5000000</v>
          </cell>
          <cell r="O122">
            <v>5000000</v>
          </cell>
        </row>
        <row r="123">
          <cell r="A123" t="str">
            <v>eléc2</v>
          </cell>
          <cell r="B123">
            <v>0</v>
          </cell>
          <cell r="C123">
            <v>0</v>
          </cell>
          <cell r="D123" t="str">
            <v>E</v>
          </cell>
        </row>
        <row r="124">
          <cell r="A124" t="str">
            <v>MECÁNICA</v>
          </cell>
          <cell r="B124">
            <v>150000000</v>
          </cell>
          <cell r="C124">
            <v>0.62240663900414939</v>
          </cell>
          <cell r="D124" t="str">
            <v>P</v>
          </cell>
          <cell r="E124">
            <v>0</v>
          </cell>
          <cell r="F124">
            <v>0</v>
          </cell>
          <cell r="G124">
            <v>0</v>
          </cell>
          <cell r="H124">
            <v>0</v>
          </cell>
          <cell r="I124">
            <v>0</v>
          </cell>
          <cell r="J124">
            <v>0</v>
          </cell>
          <cell r="K124">
            <v>0</v>
          </cell>
          <cell r="L124">
            <v>0</v>
          </cell>
          <cell r="M124">
            <v>0</v>
          </cell>
          <cell r="N124">
            <v>75000000</v>
          </cell>
          <cell r="O124">
            <v>75000000</v>
          </cell>
        </row>
        <row r="125">
          <cell r="A125" t="str">
            <v>mecá2</v>
          </cell>
          <cell r="B125">
            <v>0</v>
          </cell>
          <cell r="C125">
            <v>0</v>
          </cell>
          <cell r="D125" t="str">
            <v>E</v>
          </cell>
        </row>
        <row r="126">
          <cell r="A126" t="str">
            <v>INSTRUMENTACIÓN</v>
          </cell>
          <cell r="B126">
            <v>10000000</v>
          </cell>
          <cell r="C126">
            <v>4.1493775933609957E-2</v>
          </cell>
          <cell r="D126" t="str">
            <v>P</v>
          </cell>
          <cell r="E126">
            <v>0</v>
          </cell>
          <cell r="F126">
            <v>0</v>
          </cell>
          <cell r="G126">
            <v>0</v>
          </cell>
          <cell r="H126">
            <v>0</v>
          </cell>
          <cell r="I126">
            <v>0</v>
          </cell>
          <cell r="J126">
            <v>0</v>
          </cell>
          <cell r="K126">
            <v>0</v>
          </cell>
          <cell r="L126">
            <v>0</v>
          </cell>
          <cell r="M126">
            <v>0</v>
          </cell>
          <cell r="N126">
            <v>5000000</v>
          </cell>
          <cell r="O126">
            <v>5000000</v>
          </cell>
        </row>
        <row r="127">
          <cell r="A127" t="str">
            <v>inst2</v>
          </cell>
          <cell r="B127">
            <v>0</v>
          </cell>
          <cell r="C127">
            <v>0</v>
          </cell>
          <cell r="D127" t="str">
            <v>E</v>
          </cell>
        </row>
        <row r="128">
          <cell r="A128" t="str">
            <v>CIERRE</v>
          </cell>
          <cell r="B128">
            <v>23000000</v>
          </cell>
          <cell r="C128">
            <v>9.5435684647302899E-2</v>
          </cell>
          <cell r="D128" t="str">
            <v>P</v>
          </cell>
          <cell r="E128">
            <v>0</v>
          </cell>
          <cell r="F128">
            <v>0</v>
          </cell>
          <cell r="G128">
            <v>0</v>
          </cell>
          <cell r="H128">
            <v>0</v>
          </cell>
          <cell r="I128">
            <v>0</v>
          </cell>
          <cell r="J128">
            <v>0</v>
          </cell>
          <cell r="K128">
            <v>0</v>
          </cell>
          <cell r="L128">
            <v>0</v>
          </cell>
          <cell r="M128">
            <v>0</v>
          </cell>
          <cell r="N128">
            <v>0</v>
          </cell>
          <cell r="O128">
            <v>0</v>
          </cell>
          <cell r="P128">
            <v>23000000</v>
          </cell>
        </row>
        <row r="129">
          <cell r="A129" t="str">
            <v>cierr2</v>
          </cell>
          <cell r="B129">
            <v>0</v>
          </cell>
          <cell r="C129">
            <v>0</v>
          </cell>
          <cell r="D129" t="str">
            <v>E</v>
          </cell>
        </row>
        <row r="130">
          <cell r="A130" t="str">
            <v>TOTALES</v>
          </cell>
          <cell r="B130">
            <v>241000000</v>
          </cell>
          <cell r="C130">
            <v>1</v>
          </cell>
          <cell r="D130" t="str">
            <v>P</v>
          </cell>
          <cell r="E130">
            <v>0</v>
          </cell>
          <cell r="F130">
            <v>0</v>
          </cell>
          <cell r="G130">
            <v>0</v>
          </cell>
          <cell r="H130">
            <v>0</v>
          </cell>
          <cell r="I130">
            <v>0</v>
          </cell>
          <cell r="J130">
            <v>0</v>
          </cell>
          <cell r="K130">
            <v>0</v>
          </cell>
          <cell r="L130">
            <v>0</v>
          </cell>
          <cell r="M130">
            <v>0</v>
          </cell>
          <cell r="N130">
            <v>116500000</v>
          </cell>
          <cell r="O130">
            <v>101500000</v>
          </cell>
          <cell r="P130">
            <v>23000000</v>
          </cell>
        </row>
        <row r="131">
          <cell r="A131" t="str">
            <v>tota2</v>
          </cell>
          <cell r="B131">
            <v>0</v>
          </cell>
          <cell r="C131">
            <v>0</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D137">
            <v>0</v>
          </cell>
          <cell r="E137">
            <v>2004</v>
          </cell>
        </row>
        <row r="138">
          <cell r="B138" t="str">
            <v>COL$</v>
          </cell>
          <cell r="C138" t="str">
            <v>%</v>
          </cell>
          <cell r="D138">
            <v>0</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E139">
            <v>0</v>
          </cell>
          <cell r="F139">
            <v>0</v>
          </cell>
          <cell r="G139">
            <v>0</v>
          </cell>
          <cell r="H139">
            <v>0</v>
          </cell>
          <cell r="I139">
            <v>0</v>
          </cell>
          <cell r="J139">
            <v>0</v>
          </cell>
          <cell r="K139">
            <v>0</v>
          </cell>
          <cell r="L139">
            <v>0</v>
          </cell>
          <cell r="M139">
            <v>0</v>
          </cell>
          <cell r="N139">
            <v>0</v>
          </cell>
          <cell r="O139">
            <v>0</v>
          </cell>
          <cell r="P139">
            <v>360000000</v>
          </cell>
        </row>
        <row r="140">
          <cell r="A140" t="str">
            <v>inge2</v>
          </cell>
          <cell r="B140">
            <v>0</v>
          </cell>
          <cell r="C140">
            <v>0</v>
          </cell>
          <cell r="D140" t="str">
            <v>E</v>
          </cell>
        </row>
        <row r="141">
          <cell r="A141" t="str">
            <v>DETALLADA</v>
          </cell>
          <cell r="B141">
            <v>360000000</v>
          </cell>
          <cell r="C141">
            <v>1</v>
          </cell>
          <cell r="D141" t="str">
            <v>P</v>
          </cell>
          <cell r="E141">
            <v>0</v>
          </cell>
          <cell r="F141">
            <v>0</v>
          </cell>
          <cell r="G141">
            <v>0</v>
          </cell>
          <cell r="H141">
            <v>0</v>
          </cell>
          <cell r="I141">
            <v>0</v>
          </cell>
          <cell r="J141">
            <v>0</v>
          </cell>
          <cell r="K141">
            <v>0</v>
          </cell>
          <cell r="L141">
            <v>0</v>
          </cell>
          <cell r="M141">
            <v>0</v>
          </cell>
          <cell r="N141">
            <v>0</v>
          </cell>
          <cell r="O141">
            <v>0</v>
          </cell>
          <cell r="P141">
            <v>360000000</v>
          </cell>
        </row>
        <row r="142">
          <cell r="A142" t="str">
            <v>deta2</v>
          </cell>
          <cell r="B142">
            <v>0</v>
          </cell>
          <cell r="C142">
            <v>0</v>
          </cell>
          <cell r="D142" t="str">
            <v>E</v>
          </cell>
        </row>
        <row r="143">
          <cell r="A143" t="str">
            <v>TOTALES</v>
          </cell>
          <cell r="B143">
            <v>360000000</v>
          </cell>
          <cell r="C143">
            <v>1</v>
          </cell>
          <cell r="D143" t="str">
            <v>P</v>
          </cell>
          <cell r="E143">
            <v>0</v>
          </cell>
          <cell r="F143">
            <v>0</v>
          </cell>
          <cell r="G143">
            <v>0</v>
          </cell>
          <cell r="H143">
            <v>0</v>
          </cell>
          <cell r="I143">
            <v>0</v>
          </cell>
          <cell r="J143">
            <v>0</v>
          </cell>
          <cell r="K143">
            <v>0</v>
          </cell>
          <cell r="L143">
            <v>0</v>
          </cell>
          <cell r="M143">
            <v>0</v>
          </cell>
          <cell r="N143">
            <v>0</v>
          </cell>
          <cell r="O143">
            <v>0</v>
          </cell>
          <cell r="P143">
            <v>360000000</v>
          </cell>
        </row>
        <row r="144">
          <cell r="A144" t="str">
            <v>tota2</v>
          </cell>
          <cell r="B144">
            <v>0</v>
          </cell>
          <cell r="C144">
            <v>0</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D150">
            <v>0</v>
          </cell>
          <cell r="E150">
            <v>2004</v>
          </cell>
        </row>
        <row r="151">
          <cell r="B151" t="str">
            <v>COL$</v>
          </cell>
          <cell r="C151" t="str">
            <v>%</v>
          </cell>
          <cell r="D151">
            <v>0</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E152">
            <v>0</v>
          </cell>
          <cell r="F152">
            <v>0</v>
          </cell>
          <cell r="G152">
            <v>0</v>
          </cell>
          <cell r="H152">
            <v>0</v>
          </cell>
          <cell r="I152">
            <v>0</v>
          </cell>
          <cell r="J152">
            <v>0</v>
          </cell>
          <cell r="K152">
            <v>0</v>
          </cell>
          <cell r="L152">
            <v>0</v>
          </cell>
          <cell r="M152">
            <v>0</v>
          </cell>
          <cell r="N152">
            <v>764400000</v>
          </cell>
        </row>
        <row r="153">
          <cell r="A153" t="str">
            <v>comp2</v>
          </cell>
          <cell r="B153">
            <v>0</v>
          </cell>
          <cell r="C153">
            <v>0</v>
          </cell>
          <cell r="D153" t="str">
            <v>E</v>
          </cell>
        </row>
        <row r="154">
          <cell r="A154" t="str">
            <v>NACIONALES</v>
          </cell>
          <cell r="B154">
            <v>764400000</v>
          </cell>
          <cell r="C154">
            <v>1</v>
          </cell>
          <cell r="D154" t="str">
            <v>P</v>
          </cell>
          <cell r="E154">
            <v>0</v>
          </cell>
          <cell r="F154">
            <v>0</v>
          </cell>
          <cell r="G154">
            <v>0</v>
          </cell>
          <cell r="H154">
            <v>0</v>
          </cell>
          <cell r="I154">
            <v>0</v>
          </cell>
          <cell r="J154">
            <v>0</v>
          </cell>
          <cell r="K154">
            <v>0</v>
          </cell>
          <cell r="L154">
            <v>0</v>
          </cell>
          <cell r="M154">
            <v>0</v>
          </cell>
          <cell r="N154">
            <v>764400000</v>
          </cell>
        </row>
        <row r="155">
          <cell r="A155" t="str">
            <v>naci2</v>
          </cell>
          <cell r="B155">
            <v>0</v>
          </cell>
          <cell r="C155">
            <v>0</v>
          </cell>
          <cell r="D155" t="str">
            <v>E</v>
          </cell>
        </row>
        <row r="156">
          <cell r="A156" t="str">
            <v>TOTALES</v>
          </cell>
          <cell r="B156">
            <v>764400000</v>
          </cell>
          <cell r="C156">
            <v>1</v>
          </cell>
          <cell r="D156" t="str">
            <v>P</v>
          </cell>
          <cell r="E156">
            <v>0</v>
          </cell>
          <cell r="F156">
            <v>0</v>
          </cell>
          <cell r="G156">
            <v>0</v>
          </cell>
          <cell r="H156">
            <v>0</v>
          </cell>
          <cell r="I156">
            <v>0</v>
          </cell>
          <cell r="J156">
            <v>0</v>
          </cell>
          <cell r="K156">
            <v>0</v>
          </cell>
          <cell r="L156">
            <v>0</v>
          </cell>
          <cell r="M156">
            <v>0</v>
          </cell>
          <cell r="N156">
            <v>764400000</v>
          </cell>
        </row>
        <row r="157">
          <cell r="A157" t="str">
            <v>tota2</v>
          </cell>
          <cell r="B157">
            <v>0</v>
          </cell>
          <cell r="C157">
            <v>0</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D163">
            <v>0</v>
          </cell>
          <cell r="E163">
            <v>2004</v>
          </cell>
        </row>
        <row r="164">
          <cell r="B164" t="str">
            <v>COL$</v>
          </cell>
          <cell r="C164" t="str">
            <v>%</v>
          </cell>
          <cell r="D164">
            <v>0</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E165">
            <v>0</v>
          </cell>
          <cell r="F165">
            <v>0</v>
          </cell>
          <cell r="G165">
            <v>0</v>
          </cell>
          <cell r="H165">
            <v>0</v>
          </cell>
          <cell r="I165">
            <v>0</v>
          </cell>
          <cell r="J165">
            <v>94941840</v>
          </cell>
        </row>
        <row r="166">
          <cell r="A166" t="str">
            <v>comp2</v>
          </cell>
          <cell r="B166">
            <v>0</v>
          </cell>
          <cell r="C166">
            <v>0</v>
          </cell>
          <cell r="D166" t="str">
            <v>E</v>
          </cell>
          <cell r="E166">
            <v>0</v>
          </cell>
          <cell r="F166">
            <v>0</v>
          </cell>
          <cell r="G166">
            <v>0</v>
          </cell>
          <cell r="H166">
            <v>0</v>
          </cell>
          <cell r="I166">
            <v>0</v>
          </cell>
          <cell r="J166">
            <v>94941840</v>
          </cell>
        </row>
        <row r="167">
          <cell r="A167" t="str">
            <v>EXTERIOR</v>
          </cell>
          <cell r="B167">
            <v>94941840</v>
          </cell>
          <cell r="C167">
            <v>1</v>
          </cell>
          <cell r="D167" t="str">
            <v>P</v>
          </cell>
          <cell r="E167">
            <v>0</v>
          </cell>
          <cell r="F167">
            <v>0</v>
          </cell>
          <cell r="G167">
            <v>0</v>
          </cell>
          <cell r="H167">
            <v>0</v>
          </cell>
          <cell r="I167">
            <v>0</v>
          </cell>
          <cell r="J167">
            <v>94941840</v>
          </cell>
        </row>
        <row r="168">
          <cell r="A168" t="str">
            <v>exte2</v>
          </cell>
          <cell r="B168">
            <v>0</v>
          </cell>
          <cell r="C168">
            <v>0</v>
          </cell>
          <cell r="D168" t="str">
            <v>E</v>
          </cell>
          <cell r="E168">
            <v>0</v>
          </cell>
          <cell r="F168">
            <v>0</v>
          </cell>
          <cell r="G168">
            <v>0</v>
          </cell>
          <cell r="H168">
            <v>0</v>
          </cell>
          <cell r="I168">
            <v>0</v>
          </cell>
          <cell r="J168">
            <v>94941840</v>
          </cell>
        </row>
        <row r="169">
          <cell r="A169" t="str">
            <v>TOTALES</v>
          </cell>
          <cell r="B169">
            <v>94941840</v>
          </cell>
          <cell r="C169">
            <v>1</v>
          </cell>
          <cell r="D169" t="str">
            <v>P</v>
          </cell>
          <cell r="E169">
            <v>0</v>
          </cell>
          <cell r="F169">
            <v>0</v>
          </cell>
          <cell r="G169">
            <v>0</v>
          </cell>
          <cell r="H169">
            <v>0</v>
          </cell>
          <cell r="I169">
            <v>0</v>
          </cell>
          <cell r="J169">
            <v>94941840</v>
          </cell>
        </row>
        <row r="170">
          <cell r="A170" t="str">
            <v>tota2</v>
          </cell>
          <cell r="B170">
            <v>0</v>
          </cell>
          <cell r="C170">
            <v>0</v>
          </cell>
          <cell r="D170" t="str">
            <v>E</v>
          </cell>
          <cell r="E170">
            <v>0</v>
          </cell>
          <cell r="F170">
            <v>0</v>
          </cell>
          <cell r="G170">
            <v>0</v>
          </cell>
          <cell r="H170">
            <v>0</v>
          </cell>
          <cell r="I170">
            <v>0</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D176">
            <v>0</v>
          </cell>
          <cell r="E176">
            <v>2004</v>
          </cell>
        </row>
        <row r="177">
          <cell r="B177" t="str">
            <v>COL$</v>
          </cell>
          <cell r="C177" t="str">
            <v>%</v>
          </cell>
          <cell r="D177">
            <v>0</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E178">
            <v>0</v>
          </cell>
          <cell r="F178">
            <v>0</v>
          </cell>
          <cell r="G178">
            <v>0</v>
          </cell>
          <cell r="H178">
            <v>0</v>
          </cell>
          <cell r="I178">
            <v>0</v>
          </cell>
          <cell r="J178">
            <v>0</v>
          </cell>
          <cell r="K178">
            <v>0</v>
          </cell>
          <cell r="L178">
            <v>0</v>
          </cell>
          <cell r="M178">
            <v>0</v>
          </cell>
          <cell r="N178">
            <v>0</v>
          </cell>
          <cell r="O178">
            <v>0</v>
          </cell>
          <cell r="P178">
            <v>37353579.919999994</v>
          </cell>
        </row>
        <row r="179">
          <cell r="A179" t="str">
            <v>comp2</v>
          </cell>
          <cell r="B179">
            <v>0</v>
          </cell>
          <cell r="C179">
            <v>0</v>
          </cell>
          <cell r="D179" t="str">
            <v>E</v>
          </cell>
          <cell r="E179">
            <v>0</v>
          </cell>
          <cell r="F179">
            <v>0</v>
          </cell>
          <cell r="G179">
            <v>0</v>
          </cell>
          <cell r="H179">
            <v>0</v>
          </cell>
          <cell r="I179">
            <v>0</v>
          </cell>
          <cell r="J179">
            <v>0</v>
          </cell>
          <cell r="K179">
            <v>0</v>
          </cell>
          <cell r="L179">
            <v>0</v>
          </cell>
          <cell r="M179">
            <v>0</v>
          </cell>
          <cell r="N179">
            <v>0</v>
          </cell>
          <cell r="O179">
            <v>0</v>
          </cell>
          <cell r="P179">
            <v>37353579.919999994</v>
          </cell>
        </row>
        <row r="180">
          <cell r="A180" t="str">
            <v>EXTERIOR</v>
          </cell>
          <cell r="B180">
            <v>37353579.919999994</v>
          </cell>
          <cell r="C180">
            <v>1</v>
          </cell>
          <cell r="D180" t="str">
            <v>P</v>
          </cell>
          <cell r="E180">
            <v>0</v>
          </cell>
          <cell r="F180">
            <v>0</v>
          </cell>
          <cell r="G180">
            <v>0</v>
          </cell>
          <cell r="H180">
            <v>0</v>
          </cell>
          <cell r="I180">
            <v>0</v>
          </cell>
          <cell r="J180">
            <v>0</v>
          </cell>
          <cell r="K180">
            <v>0</v>
          </cell>
          <cell r="L180">
            <v>0</v>
          </cell>
          <cell r="M180">
            <v>0</v>
          </cell>
          <cell r="N180">
            <v>0</v>
          </cell>
          <cell r="O180">
            <v>0</v>
          </cell>
          <cell r="P180">
            <v>37353579.919999994</v>
          </cell>
        </row>
        <row r="181">
          <cell r="A181" t="str">
            <v>exte2</v>
          </cell>
          <cell r="B181">
            <v>0</v>
          </cell>
          <cell r="C181">
            <v>0</v>
          </cell>
          <cell r="D181" t="str">
            <v>E</v>
          </cell>
          <cell r="E181">
            <v>0</v>
          </cell>
          <cell r="F181">
            <v>0</v>
          </cell>
          <cell r="G181">
            <v>0</v>
          </cell>
          <cell r="H181">
            <v>0</v>
          </cell>
          <cell r="I181">
            <v>0</v>
          </cell>
          <cell r="J181">
            <v>0</v>
          </cell>
          <cell r="K181">
            <v>0</v>
          </cell>
          <cell r="L181">
            <v>0</v>
          </cell>
          <cell r="M181">
            <v>0</v>
          </cell>
          <cell r="N181">
            <v>0</v>
          </cell>
          <cell r="O181">
            <v>0</v>
          </cell>
          <cell r="P181">
            <v>37353579.919999994</v>
          </cell>
        </row>
        <row r="182">
          <cell r="A182" t="str">
            <v>TOTALES</v>
          </cell>
          <cell r="B182">
            <v>37353579.919999994</v>
          </cell>
          <cell r="C182">
            <v>1</v>
          </cell>
          <cell r="D182" t="str">
            <v>P</v>
          </cell>
          <cell r="E182">
            <v>0</v>
          </cell>
          <cell r="F182">
            <v>0</v>
          </cell>
          <cell r="G182">
            <v>0</v>
          </cell>
          <cell r="H182">
            <v>0</v>
          </cell>
          <cell r="I182">
            <v>0</v>
          </cell>
          <cell r="J182">
            <v>0</v>
          </cell>
          <cell r="K182">
            <v>0</v>
          </cell>
          <cell r="L182">
            <v>0</v>
          </cell>
          <cell r="M182">
            <v>0</v>
          </cell>
          <cell r="N182">
            <v>0</v>
          </cell>
          <cell r="O182">
            <v>0</v>
          </cell>
          <cell r="P182">
            <v>37353579.919999994</v>
          </cell>
        </row>
        <row r="183">
          <cell r="A183" t="str">
            <v>tota2</v>
          </cell>
          <cell r="B183">
            <v>0</v>
          </cell>
          <cell r="C183">
            <v>0</v>
          </cell>
          <cell r="D183" t="str">
            <v>E</v>
          </cell>
          <cell r="E183">
            <v>0</v>
          </cell>
          <cell r="F183">
            <v>0</v>
          </cell>
          <cell r="G183">
            <v>0</v>
          </cell>
          <cell r="H183">
            <v>0</v>
          </cell>
          <cell r="I183">
            <v>0</v>
          </cell>
          <cell r="J183">
            <v>0</v>
          </cell>
          <cell r="K183">
            <v>0</v>
          </cell>
          <cell r="L183">
            <v>0</v>
          </cell>
          <cell r="M183">
            <v>0</v>
          </cell>
          <cell r="N183">
            <v>0</v>
          </cell>
          <cell r="O183">
            <v>0</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D189">
            <v>0</v>
          </cell>
          <cell r="E189">
            <v>2004</v>
          </cell>
        </row>
        <row r="190">
          <cell r="B190" t="str">
            <v>COL$</v>
          </cell>
          <cell r="C190" t="str">
            <v>%</v>
          </cell>
          <cell r="D190">
            <v>0</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Ejecutado%"/>
      <sheetName val="Ejecutado$"/>
      <sheetName val="Programado$"/>
      <sheetName val="BASE-LISTAS"/>
      <sheetName val="Pta a tierra"/>
      <sheetName val="Validaciones"/>
      <sheetName val="otros"/>
      <sheetName val="PRESUPUESTO"/>
      <sheetName val="AISLAMIENTO CATEGORIAS II Y III"/>
    </sheetNames>
    <sheetDataSet>
      <sheetData sheetId="0">
        <row r="8">
          <cell r="F8" t="str">
            <v>PRICES</v>
          </cell>
        </row>
      </sheetData>
      <sheetData sheetId="1" refreshError="1">
        <row r="8">
          <cell r="F8" t="str">
            <v>PRICES</v>
          </cell>
          <cell r="G8">
            <v>0</v>
          </cell>
          <cell r="H8">
            <v>0</v>
          </cell>
          <cell r="I8">
            <v>0</v>
          </cell>
          <cell r="J8">
            <v>0</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G46">
            <v>0</v>
          </cell>
          <cell r="H46">
            <v>0</v>
          </cell>
          <cell r="I46">
            <v>0</v>
          </cell>
          <cell r="J46">
            <v>0</v>
          </cell>
          <cell r="K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 val="medelo_(2)"/>
      <sheetName val="steel"/>
      <sheetName val="Cronograma"/>
      <sheetName val="BASE-LISTAS"/>
      <sheetName val="AIU"/>
      <sheetName val="otros"/>
      <sheetName val="PRESUPUESTO"/>
      <sheetName val="LISTADO"/>
    </sheetNames>
    <sheetDataSet>
      <sheetData sheetId="0" refreshError="1">
        <row r="37">
          <cell r="D37">
            <v>60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IDO_(2)"/>
      <sheetName val="PENDIENTES_X_COBRAR"/>
      <sheetName val="AVP_(2)"/>
      <sheetName val="CUADRO_DE_CANTIDADES"/>
      <sheetName val="AJUSTE_CANTIDADES"/>
      <sheetName val="HOMOLOGACION_DE_CANTIDADES"/>
      <sheetName val="DATOS CONTRATO"/>
      <sheetName val="TARIFAS"/>
      <sheetName val="INSUMOS"/>
      <sheetName val="ELECTRICO"/>
      <sheetName val="Vuelta"/>
      <sheetName val="Equipo"/>
      <sheetName val="Hoja3"/>
      <sheetName val="ESTADO RED"/>
      <sheetName val="CARRETERAS"/>
      <sheetName val="GENERALIDADES "/>
      <sheetName val="Res-Accide-10"/>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TARIFAS"/>
      <sheetName val="liquidacion"/>
      <sheetName val="todos"/>
      <sheetName val="PR 1"/>
      <sheetName val="BITACORA"/>
      <sheetName val="Tablas"/>
      <sheetName val="Ejecutado%"/>
      <sheetName val="Ejecutado$"/>
      <sheetName val="Programado$"/>
      <sheetName val="Info-Portaf"/>
    </sheetNames>
    <sheetDataSet>
      <sheetData sheetId="0" refreshError="1">
        <row r="9">
          <cell r="C9" t="str">
            <v>ITEM</v>
          </cell>
          <cell r="D9">
            <v>0</v>
          </cell>
          <cell r="E9">
            <v>0</v>
          </cell>
          <cell r="F9" t="str">
            <v>|</v>
          </cell>
        </row>
        <row r="10">
          <cell r="D10" t="str">
            <v>EARTH MOVING</v>
          </cell>
          <cell r="E10">
            <v>0</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E20">
            <v>0</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E45">
            <v>0</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E73">
            <v>0</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E101">
            <v>0</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E109">
            <v>0</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E136">
            <v>0</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E148">
            <v>0</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E160">
            <v>0</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E208">
            <v>0</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E231">
            <v>0</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E266">
            <v>0</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E289">
            <v>0</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E297">
            <v>0</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E307">
            <v>0</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E354">
            <v>0</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E390">
            <v>0</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E426">
            <v>0</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E439">
            <v>0</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E487">
            <v>0</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E542">
            <v>0</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E563">
            <v>0</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E636">
            <v>0</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E709">
            <v>0</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E788">
            <v>0</v>
          </cell>
          <cell r="F788" t="str">
            <v>|</v>
          </cell>
        </row>
        <row r="789">
          <cell r="F789" t="str">
            <v>|</v>
          </cell>
        </row>
        <row r="790">
          <cell r="D790" t="str">
            <v xml:space="preserve">BUILDINGS ( CONCRETE BLAST PROOF TYPE - LSP) </v>
          </cell>
          <cell r="E790">
            <v>0</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 val="EMPRESA"/>
      <sheetName val="Pta a tierra"/>
      <sheetName val="RECURSOS"/>
      <sheetName val="ORITO 02 "/>
      <sheetName val="Hoja1"/>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O31">
            <v>0</v>
          </cell>
          <cell r="P31">
            <v>0</v>
          </cell>
          <cell r="Q31">
            <v>0</v>
          </cell>
          <cell r="R31">
            <v>0</v>
          </cell>
          <cell r="S31">
            <v>0</v>
          </cell>
          <cell r="T31">
            <v>0</v>
          </cell>
          <cell r="U31">
            <v>0</v>
          </cell>
          <cell r="V31">
            <v>0</v>
          </cell>
          <cell r="W31" t="str">
            <v>Directas</v>
          </cell>
          <cell r="X31">
            <v>0</v>
          </cell>
          <cell r="Y31">
            <v>0</v>
          </cell>
          <cell r="Z31">
            <v>0</v>
          </cell>
          <cell r="AA31">
            <v>0</v>
          </cell>
          <cell r="AB31">
            <v>0</v>
          </cell>
          <cell r="AC31">
            <v>0</v>
          </cell>
          <cell r="AD31">
            <v>0</v>
          </cell>
          <cell r="AE31">
            <v>0</v>
          </cell>
          <cell r="AF31">
            <v>0</v>
          </cell>
          <cell r="AG31">
            <v>0</v>
          </cell>
          <cell r="AH31">
            <v>0</v>
          </cell>
          <cell r="AI31" t="str">
            <v>Indirectas</v>
          </cell>
        </row>
        <row r="32">
          <cell r="W32" t="str">
            <v>Programadas</v>
          </cell>
          <cell r="X32">
            <v>0</v>
          </cell>
          <cell r="Y32">
            <v>0</v>
          </cell>
          <cell r="Z32">
            <v>0</v>
          </cell>
          <cell r="AA32" t="str">
            <v>Ejecutadas</v>
          </cell>
          <cell r="AB32">
            <v>0</v>
          </cell>
          <cell r="AC32">
            <v>0</v>
          </cell>
          <cell r="AD32">
            <v>0</v>
          </cell>
          <cell r="AE32" t="str">
            <v>Lluvias</v>
          </cell>
          <cell r="AF32">
            <v>0</v>
          </cell>
          <cell r="AG32">
            <v>0</v>
          </cell>
          <cell r="AH32">
            <v>0</v>
          </cell>
          <cell r="AI32" t="str">
            <v>Programadas</v>
          </cell>
          <cell r="AJ32">
            <v>0</v>
          </cell>
          <cell r="AK32">
            <v>0</v>
          </cell>
          <cell r="AL32">
            <v>0</v>
          </cell>
          <cell r="AM32" t="str">
            <v>Ejecutadas</v>
          </cell>
        </row>
        <row r="34">
          <cell r="N34" t="str">
            <v>GCB</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row>
        <row r="35">
          <cell r="N35" t="str">
            <v>Todo Montajes LTDA</v>
          </cell>
          <cell r="O35">
            <v>0</v>
          </cell>
          <cell r="P35">
            <v>0</v>
          </cell>
          <cell r="Q35">
            <v>0</v>
          </cell>
          <cell r="R35">
            <v>0</v>
          </cell>
          <cell r="S35">
            <v>0</v>
          </cell>
          <cell r="T35">
            <v>0</v>
          </cell>
          <cell r="U35">
            <v>0</v>
          </cell>
          <cell r="V35">
            <v>0</v>
          </cell>
          <cell r="W35">
            <v>21453</v>
          </cell>
          <cell r="X35">
            <v>0</v>
          </cell>
          <cell r="Y35">
            <v>0</v>
          </cell>
          <cell r="Z35">
            <v>0</v>
          </cell>
          <cell r="AA35">
            <v>37268.5</v>
          </cell>
          <cell r="AB35">
            <v>0</v>
          </cell>
          <cell r="AC35">
            <v>0</v>
          </cell>
          <cell r="AD35">
            <v>0</v>
          </cell>
          <cell r="AE35">
            <v>4</v>
          </cell>
          <cell r="AF35">
            <v>0</v>
          </cell>
          <cell r="AG35">
            <v>0</v>
          </cell>
          <cell r="AH35">
            <v>0</v>
          </cell>
          <cell r="AI35">
            <v>2640</v>
          </cell>
          <cell r="AJ35">
            <v>0</v>
          </cell>
          <cell r="AK35">
            <v>0</v>
          </cell>
          <cell r="AL35">
            <v>0</v>
          </cell>
          <cell r="AM35">
            <v>3340.5</v>
          </cell>
        </row>
        <row r="36">
          <cell r="N36" t="str">
            <v>A.M.I.  LTDA.</v>
          </cell>
          <cell r="O36">
            <v>0</v>
          </cell>
          <cell r="P36">
            <v>0</v>
          </cell>
          <cell r="Q36">
            <v>0</v>
          </cell>
          <cell r="R36">
            <v>0</v>
          </cell>
          <cell r="S36">
            <v>0</v>
          </cell>
          <cell r="T36">
            <v>0</v>
          </cell>
          <cell r="U36">
            <v>0</v>
          </cell>
          <cell r="V36">
            <v>0</v>
          </cell>
          <cell r="W36">
            <v>5403</v>
          </cell>
          <cell r="X36">
            <v>0</v>
          </cell>
          <cell r="Y36">
            <v>0</v>
          </cell>
          <cell r="Z36">
            <v>0</v>
          </cell>
          <cell r="AA36">
            <v>13072</v>
          </cell>
          <cell r="AB36">
            <v>0</v>
          </cell>
          <cell r="AC36">
            <v>0</v>
          </cell>
          <cell r="AD36">
            <v>0</v>
          </cell>
          <cell r="AE36">
            <v>0</v>
          </cell>
          <cell r="AF36">
            <v>0</v>
          </cell>
          <cell r="AG36">
            <v>0</v>
          </cell>
          <cell r="AH36">
            <v>0</v>
          </cell>
          <cell r="AI36">
            <v>2928</v>
          </cell>
          <cell r="AJ36">
            <v>0</v>
          </cell>
          <cell r="AK36">
            <v>0</v>
          </cell>
          <cell r="AL36">
            <v>0</v>
          </cell>
          <cell r="AM36">
            <v>4044</v>
          </cell>
        </row>
        <row r="37">
          <cell r="N37" t="str">
            <v>Consultoría / Intervent.(CCA)</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7680</v>
          </cell>
          <cell r="AJ37">
            <v>0</v>
          </cell>
          <cell r="AK37">
            <v>0</v>
          </cell>
          <cell r="AL37">
            <v>0</v>
          </cell>
          <cell r="AM37">
            <v>7386</v>
          </cell>
        </row>
        <row r="40">
          <cell r="N40" t="str">
            <v>Totales</v>
          </cell>
          <cell r="O40">
            <v>0</v>
          </cell>
          <cell r="P40">
            <v>0</v>
          </cell>
          <cell r="Q40">
            <v>0</v>
          </cell>
          <cell r="R40">
            <v>0</v>
          </cell>
          <cell r="S40">
            <v>0</v>
          </cell>
          <cell r="T40">
            <v>0</v>
          </cell>
          <cell r="U40">
            <v>0</v>
          </cell>
          <cell r="V40">
            <v>0</v>
          </cell>
          <cell r="W40">
            <v>26856</v>
          </cell>
          <cell r="X40">
            <v>0</v>
          </cell>
          <cell r="Y40">
            <v>0</v>
          </cell>
          <cell r="Z40">
            <v>0</v>
          </cell>
          <cell r="AA40">
            <v>50340.5</v>
          </cell>
          <cell r="AB40">
            <v>0</v>
          </cell>
          <cell r="AC40">
            <v>0</v>
          </cell>
          <cell r="AD40">
            <v>0</v>
          </cell>
          <cell r="AE40">
            <v>4</v>
          </cell>
          <cell r="AF40">
            <v>0</v>
          </cell>
          <cell r="AG40">
            <v>0</v>
          </cell>
          <cell r="AH40">
            <v>0</v>
          </cell>
          <cell r="AI40">
            <v>13248</v>
          </cell>
          <cell r="AJ40">
            <v>0</v>
          </cell>
          <cell r="AK40">
            <v>0</v>
          </cell>
          <cell r="AL40">
            <v>0</v>
          </cell>
          <cell r="AM40">
            <v>14770.5</v>
          </cell>
        </row>
        <row r="42">
          <cell r="C42" t="str">
            <v>Fechas</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t="str">
            <v>Inicio de Trabajos</v>
          </cell>
          <cell r="U42">
            <v>0</v>
          </cell>
          <cell r="V42">
            <v>0</v>
          </cell>
          <cell r="W42">
            <v>0</v>
          </cell>
          <cell r="X42">
            <v>0</v>
          </cell>
          <cell r="Y42">
            <v>0</v>
          </cell>
          <cell r="Z42">
            <v>0</v>
          </cell>
          <cell r="AA42">
            <v>0</v>
          </cell>
          <cell r="AB42">
            <v>0</v>
          </cell>
          <cell r="AC42">
            <v>0</v>
          </cell>
          <cell r="AD42">
            <v>0</v>
          </cell>
          <cell r="AE42">
            <v>0</v>
          </cell>
          <cell r="AF42" t="str">
            <v>Terminación  Trabajos</v>
          </cell>
          <cell r="AG42">
            <v>0</v>
          </cell>
          <cell r="AH42">
            <v>0</v>
          </cell>
          <cell r="AI42">
            <v>0</v>
          </cell>
          <cell r="AJ42">
            <v>0</v>
          </cell>
          <cell r="AK42">
            <v>0</v>
          </cell>
          <cell r="AL42">
            <v>0</v>
          </cell>
          <cell r="AM42">
            <v>0</v>
          </cell>
          <cell r="AN42">
            <v>0</v>
          </cell>
          <cell r="AO42">
            <v>0</v>
          </cell>
          <cell r="AP42">
            <v>0</v>
          </cell>
          <cell r="AQ42">
            <v>0</v>
          </cell>
          <cell r="AR42" t="str">
            <v>Desviación R.C(Horas)</v>
          </cell>
        </row>
        <row r="43">
          <cell r="T43" t="str">
            <v>Programado</v>
          </cell>
          <cell r="U43">
            <v>0</v>
          </cell>
          <cell r="V43">
            <v>0</v>
          </cell>
          <cell r="W43">
            <v>0</v>
          </cell>
          <cell r="X43">
            <v>0</v>
          </cell>
          <cell r="Y43">
            <v>0</v>
          </cell>
          <cell r="Z43" t="str">
            <v>Real</v>
          </cell>
          <cell r="AA43">
            <v>0</v>
          </cell>
          <cell r="AB43">
            <v>0</v>
          </cell>
          <cell r="AC43">
            <v>0</v>
          </cell>
          <cell r="AD43">
            <v>0</v>
          </cell>
          <cell r="AE43">
            <v>0</v>
          </cell>
          <cell r="AF43" t="str">
            <v>Programado</v>
          </cell>
          <cell r="AG43">
            <v>0</v>
          </cell>
          <cell r="AH43">
            <v>0</v>
          </cell>
          <cell r="AI43">
            <v>0</v>
          </cell>
          <cell r="AJ43">
            <v>0</v>
          </cell>
          <cell r="AK43">
            <v>0</v>
          </cell>
          <cell r="AL43" t="str">
            <v>Real</v>
          </cell>
        </row>
        <row r="45">
          <cell r="C45" t="str">
            <v>Apagada</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38362.25</v>
          </cell>
          <cell r="U45">
            <v>0</v>
          </cell>
          <cell r="V45">
            <v>0</v>
          </cell>
          <cell r="W45">
            <v>0</v>
          </cell>
          <cell r="X45">
            <v>0</v>
          </cell>
          <cell r="Y45">
            <v>0</v>
          </cell>
          <cell r="Z45">
            <v>38362</v>
          </cell>
          <cell r="AA45">
            <v>0</v>
          </cell>
          <cell r="AB45">
            <v>0</v>
          </cell>
          <cell r="AC45">
            <v>0</v>
          </cell>
          <cell r="AD45">
            <v>0</v>
          </cell>
          <cell r="AE45">
            <v>0</v>
          </cell>
          <cell r="AF45">
            <v>38364.25</v>
          </cell>
          <cell r="AG45">
            <v>0</v>
          </cell>
          <cell r="AH45">
            <v>0</v>
          </cell>
          <cell r="AI45">
            <v>0</v>
          </cell>
          <cell r="AJ45">
            <v>0</v>
          </cell>
          <cell r="AK45">
            <v>0</v>
          </cell>
          <cell r="AL45">
            <v>38363.75</v>
          </cell>
          <cell r="AM45">
            <v>0</v>
          </cell>
          <cell r="AN45">
            <v>0</v>
          </cell>
          <cell r="AO45">
            <v>0</v>
          </cell>
          <cell r="AP45">
            <v>0</v>
          </cell>
          <cell r="AQ45">
            <v>0</v>
          </cell>
          <cell r="AR45">
            <v>12</v>
          </cell>
        </row>
        <row r="46">
          <cell r="C46" t="str">
            <v>Trabajos Mantenimiento</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38364.25</v>
          </cell>
          <cell r="U46">
            <v>0</v>
          </cell>
          <cell r="V46">
            <v>0</v>
          </cell>
          <cell r="W46">
            <v>0</v>
          </cell>
          <cell r="X46">
            <v>0</v>
          </cell>
          <cell r="Y46">
            <v>0</v>
          </cell>
          <cell r="Z46">
            <v>38363.75</v>
          </cell>
          <cell r="AA46">
            <v>0</v>
          </cell>
          <cell r="AB46">
            <v>0</v>
          </cell>
          <cell r="AC46">
            <v>0</v>
          </cell>
          <cell r="AD46">
            <v>0</v>
          </cell>
          <cell r="AE46">
            <v>0</v>
          </cell>
          <cell r="AF46">
            <v>38389.25</v>
          </cell>
          <cell r="AG46">
            <v>0</v>
          </cell>
          <cell r="AH46">
            <v>0</v>
          </cell>
          <cell r="AI46">
            <v>0</v>
          </cell>
          <cell r="AJ46">
            <v>0</v>
          </cell>
          <cell r="AK46">
            <v>0</v>
          </cell>
          <cell r="AL46">
            <v>38387</v>
          </cell>
          <cell r="AM46">
            <v>0</v>
          </cell>
          <cell r="AN46">
            <v>0</v>
          </cell>
          <cell r="AO46">
            <v>0</v>
          </cell>
          <cell r="AP46">
            <v>0</v>
          </cell>
          <cell r="AQ46">
            <v>0</v>
          </cell>
          <cell r="AR46">
            <v>54</v>
          </cell>
        </row>
        <row r="47">
          <cell r="C47" t="str">
            <v>Arrancada</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38389.25</v>
          </cell>
          <cell r="U47">
            <v>0</v>
          </cell>
          <cell r="V47">
            <v>0</v>
          </cell>
          <cell r="W47">
            <v>0</v>
          </cell>
          <cell r="X47">
            <v>0</v>
          </cell>
          <cell r="Y47">
            <v>0</v>
          </cell>
          <cell r="Z47">
            <v>38387</v>
          </cell>
          <cell r="AA47">
            <v>0</v>
          </cell>
          <cell r="AB47">
            <v>0</v>
          </cell>
          <cell r="AC47">
            <v>0</v>
          </cell>
          <cell r="AD47">
            <v>0</v>
          </cell>
          <cell r="AE47">
            <v>0</v>
          </cell>
          <cell r="AF47">
            <v>38391.25</v>
          </cell>
          <cell r="AG47">
            <v>0</v>
          </cell>
          <cell r="AH47">
            <v>0</v>
          </cell>
          <cell r="AI47">
            <v>0</v>
          </cell>
          <cell r="AJ47">
            <v>0</v>
          </cell>
          <cell r="AK47">
            <v>0</v>
          </cell>
          <cell r="AL47">
            <v>38387.833333333336</v>
          </cell>
          <cell r="AM47">
            <v>0</v>
          </cell>
          <cell r="AN47">
            <v>0</v>
          </cell>
          <cell r="AO47">
            <v>0</v>
          </cell>
          <cell r="AP47">
            <v>0</v>
          </cell>
          <cell r="AQ47">
            <v>0</v>
          </cell>
          <cell r="AR47">
            <v>82</v>
          </cell>
        </row>
        <row r="49">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38362.25</v>
          </cell>
          <cell r="U49">
            <v>0</v>
          </cell>
          <cell r="V49">
            <v>0</v>
          </cell>
          <cell r="W49">
            <v>0</v>
          </cell>
          <cell r="X49">
            <v>0</v>
          </cell>
          <cell r="Y49">
            <v>0</v>
          </cell>
          <cell r="Z49">
            <v>38362</v>
          </cell>
          <cell r="AA49">
            <v>0</v>
          </cell>
          <cell r="AB49">
            <v>0</v>
          </cell>
          <cell r="AC49">
            <v>0</v>
          </cell>
          <cell r="AD49">
            <v>0</v>
          </cell>
          <cell r="AE49">
            <v>0</v>
          </cell>
          <cell r="AF49">
            <v>38391.25</v>
          </cell>
          <cell r="AG49">
            <v>0</v>
          </cell>
          <cell r="AH49">
            <v>0</v>
          </cell>
          <cell r="AI49">
            <v>0</v>
          </cell>
          <cell r="AJ49">
            <v>0</v>
          </cell>
          <cell r="AK49">
            <v>0</v>
          </cell>
          <cell r="AL49">
            <v>38387.833333333336</v>
          </cell>
          <cell r="AM49">
            <v>0</v>
          </cell>
          <cell r="AN49">
            <v>0</v>
          </cell>
          <cell r="AO49">
            <v>0</v>
          </cell>
          <cell r="AP49">
            <v>0</v>
          </cell>
          <cell r="AQ49">
            <v>0</v>
          </cell>
          <cell r="AR49" t="str">
            <v>_+ 82</v>
          </cell>
        </row>
        <row r="51">
          <cell r="E51" t="str">
            <v>Costo Trabajos Contratados</v>
          </cell>
          <cell r="F51">
            <v>0</v>
          </cell>
          <cell r="G51">
            <v>0</v>
          </cell>
          <cell r="H51">
            <v>0</v>
          </cell>
          <cell r="I51">
            <v>0</v>
          </cell>
          <cell r="J51">
            <v>0</v>
          </cell>
          <cell r="K51">
            <v>0</v>
          </cell>
          <cell r="L51" t="str">
            <v>Contratado</v>
          </cell>
          <cell r="M51">
            <v>0</v>
          </cell>
          <cell r="N51">
            <v>0</v>
          </cell>
          <cell r="O51">
            <v>0</v>
          </cell>
          <cell r="P51">
            <v>0</v>
          </cell>
          <cell r="Q51">
            <v>0</v>
          </cell>
          <cell r="R51">
            <v>0</v>
          </cell>
          <cell r="S51">
            <v>0</v>
          </cell>
          <cell r="T51">
            <v>0</v>
          </cell>
          <cell r="U51" t="str">
            <v>Presupuestado</v>
          </cell>
          <cell r="V51">
            <v>0</v>
          </cell>
          <cell r="W51">
            <v>0</v>
          </cell>
          <cell r="X51">
            <v>0</v>
          </cell>
          <cell r="Y51">
            <v>0</v>
          </cell>
          <cell r="Z51">
            <v>0</v>
          </cell>
          <cell r="AA51" t="str">
            <v>Ejecutado</v>
          </cell>
          <cell r="AB51">
            <v>0</v>
          </cell>
          <cell r="AC51">
            <v>0</v>
          </cell>
          <cell r="AD51">
            <v>0</v>
          </cell>
          <cell r="AE51">
            <v>0</v>
          </cell>
          <cell r="AF51">
            <v>0</v>
          </cell>
          <cell r="AG51" t="str">
            <v>Adicionales</v>
          </cell>
          <cell r="AH51">
            <v>0</v>
          </cell>
          <cell r="AI51">
            <v>0</v>
          </cell>
          <cell r="AJ51">
            <v>0</v>
          </cell>
          <cell r="AK51">
            <v>0</v>
          </cell>
          <cell r="AL51">
            <v>0</v>
          </cell>
          <cell r="AM51" t="str">
            <v>Total</v>
          </cell>
        </row>
        <row r="53">
          <cell r="E53" t="str">
            <v>Todo Montajes LTDA</v>
          </cell>
          <cell r="F53">
            <v>0</v>
          </cell>
          <cell r="G53">
            <v>0</v>
          </cell>
          <cell r="H53">
            <v>0</v>
          </cell>
          <cell r="I53">
            <v>0</v>
          </cell>
          <cell r="J53">
            <v>0</v>
          </cell>
          <cell r="K53">
            <v>0</v>
          </cell>
          <cell r="L53">
            <v>858377938</v>
          </cell>
          <cell r="M53">
            <v>0</v>
          </cell>
          <cell r="N53">
            <v>0</v>
          </cell>
          <cell r="O53">
            <v>0</v>
          </cell>
          <cell r="P53">
            <v>0</v>
          </cell>
          <cell r="Q53">
            <v>0</v>
          </cell>
          <cell r="R53">
            <v>0</v>
          </cell>
          <cell r="S53">
            <v>0</v>
          </cell>
          <cell r="T53">
            <v>0</v>
          </cell>
          <cell r="U53">
            <v>803013810</v>
          </cell>
          <cell r="V53">
            <v>0</v>
          </cell>
          <cell r="W53">
            <v>0</v>
          </cell>
          <cell r="X53">
            <v>0</v>
          </cell>
          <cell r="Y53">
            <v>0</v>
          </cell>
          <cell r="Z53">
            <v>0</v>
          </cell>
          <cell r="AA53">
            <v>571084773</v>
          </cell>
          <cell r="AB53">
            <v>0</v>
          </cell>
          <cell r="AC53">
            <v>0</v>
          </cell>
          <cell r="AD53">
            <v>0</v>
          </cell>
          <cell r="AE53">
            <v>0</v>
          </cell>
          <cell r="AF53">
            <v>0</v>
          </cell>
          <cell r="AG53">
            <v>190000000</v>
          </cell>
          <cell r="AH53">
            <v>0</v>
          </cell>
          <cell r="AI53">
            <v>0</v>
          </cell>
          <cell r="AJ53">
            <v>0</v>
          </cell>
          <cell r="AK53">
            <v>0</v>
          </cell>
          <cell r="AL53">
            <v>0</v>
          </cell>
          <cell r="AM53">
            <v>761084773</v>
          </cell>
        </row>
        <row r="54">
          <cell r="E54" t="str">
            <v>A.M.I.  LTDA.</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359910156</v>
          </cell>
          <cell r="V54">
            <v>0</v>
          </cell>
          <cell r="W54">
            <v>0</v>
          </cell>
          <cell r="X54">
            <v>0</v>
          </cell>
          <cell r="Y54">
            <v>0</v>
          </cell>
          <cell r="Z54">
            <v>0</v>
          </cell>
          <cell r="AA54">
            <v>237973732</v>
          </cell>
          <cell r="AB54">
            <v>0</v>
          </cell>
          <cell r="AC54">
            <v>0</v>
          </cell>
          <cell r="AD54">
            <v>0</v>
          </cell>
          <cell r="AE54">
            <v>0</v>
          </cell>
          <cell r="AF54">
            <v>0</v>
          </cell>
          <cell r="AG54">
            <v>25462600</v>
          </cell>
          <cell r="AH54">
            <v>0</v>
          </cell>
          <cell r="AI54">
            <v>0</v>
          </cell>
          <cell r="AJ54">
            <v>0</v>
          </cell>
          <cell r="AK54">
            <v>0</v>
          </cell>
          <cell r="AL54">
            <v>0</v>
          </cell>
          <cell r="AM54">
            <v>263436332</v>
          </cell>
        </row>
        <row r="55">
          <cell r="L55">
            <v>360219781</v>
          </cell>
        </row>
        <row r="57">
          <cell r="E57" t="str">
            <v>Totales</v>
          </cell>
          <cell r="F57">
            <v>0</v>
          </cell>
          <cell r="G57">
            <v>0</v>
          </cell>
          <cell r="H57">
            <v>0</v>
          </cell>
          <cell r="I57">
            <v>0</v>
          </cell>
          <cell r="J57">
            <v>0</v>
          </cell>
          <cell r="K57">
            <v>0</v>
          </cell>
          <cell r="L57">
            <v>1218597719</v>
          </cell>
          <cell r="M57">
            <v>0</v>
          </cell>
          <cell r="N57">
            <v>0</v>
          </cell>
          <cell r="O57">
            <v>0</v>
          </cell>
          <cell r="P57">
            <v>0</v>
          </cell>
          <cell r="Q57">
            <v>0</v>
          </cell>
          <cell r="R57">
            <v>0</v>
          </cell>
          <cell r="S57">
            <v>0</v>
          </cell>
          <cell r="T57">
            <v>0</v>
          </cell>
          <cell r="U57">
            <v>1162923966</v>
          </cell>
          <cell r="V57">
            <v>0</v>
          </cell>
          <cell r="W57">
            <v>0</v>
          </cell>
          <cell r="X57">
            <v>0</v>
          </cell>
          <cell r="Y57">
            <v>0</v>
          </cell>
          <cell r="Z57">
            <v>0</v>
          </cell>
          <cell r="AA57">
            <v>809058505</v>
          </cell>
          <cell r="AB57">
            <v>0</v>
          </cell>
          <cell r="AC57">
            <v>0</v>
          </cell>
          <cell r="AD57">
            <v>0</v>
          </cell>
          <cell r="AE57">
            <v>0</v>
          </cell>
          <cell r="AF57">
            <v>0</v>
          </cell>
          <cell r="AG57">
            <v>215462600</v>
          </cell>
          <cell r="AH57">
            <v>0</v>
          </cell>
          <cell r="AI57">
            <v>0</v>
          </cell>
          <cell r="AJ57">
            <v>0</v>
          </cell>
          <cell r="AK57">
            <v>0</v>
          </cell>
          <cell r="AL57">
            <v>0</v>
          </cell>
          <cell r="AM57">
            <v>1024521105</v>
          </cell>
        </row>
        <row r="59">
          <cell r="C59" t="str">
            <v>SEGURIDAD</v>
          </cell>
          <cell r="D59">
            <v>0</v>
          </cell>
          <cell r="E59">
            <v>0</v>
          </cell>
          <cell r="F59">
            <v>0</v>
          </cell>
          <cell r="G59">
            <v>0</v>
          </cell>
          <cell r="H59">
            <v>0</v>
          </cell>
          <cell r="I59">
            <v>0</v>
          </cell>
          <cell r="J59">
            <v>0</v>
          </cell>
          <cell r="K59">
            <v>0</v>
          </cell>
          <cell r="L59">
            <v>0</v>
          </cell>
          <cell r="M59">
            <v>0</v>
          </cell>
          <cell r="N59">
            <v>0</v>
          </cell>
          <cell r="O59" t="str">
            <v>Accidentes</v>
          </cell>
          <cell r="P59">
            <v>0</v>
          </cell>
          <cell r="Q59">
            <v>0</v>
          </cell>
          <cell r="R59">
            <v>0</v>
          </cell>
          <cell r="S59" t="str">
            <v>Incidentes</v>
          </cell>
          <cell r="T59">
            <v>0</v>
          </cell>
          <cell r="U59">
            <v>0</v>
          </cell>
          <cell r="V59" t="str">
            <v>Atenciones de Enfermería</v>
          </cell>
          <cell r="W59">
            <v>0</v>
          </cell>
          <cell r="X59">
            <v>0</v>
          </cell>
          <cell r="Y59" t="str">
            <v>Visitas de Seguridad</v>
          </cell>
          <cell r="Z59">
            <v>0</v>
          </cell>
          <cell r="AA59">
            <v>0</v>
          </cell>
          <cell r="AB59" t="str">
            <v>Auditorías de Seguridad</v>
          </cell>
          <cell r="AC59">
            <v>0</v>
          </cell>
          <cell r="AD59">
            <v>0</v>
          </cell>
          <cell r="AE59" t="str">
            <v>Fallas de Control</v>
          </cell>
          <cell r="AF59">
            <v>0</v>
          </cell>
          <cell r="AG59" t="str">
            <v>Capacitación (HH)</v>
          </cell>
          <cell r="AH59">
            <v>0</v>
          </cell>
          <cell r="AI59">
            <v>0</v>
          </cell>
          <cell r="AJ59" t="str">
            <v>Recomendaciones</v>
          </cell>
          <cell r="AK59">
            <v>0</v>
          </cell>
          <cell r="AL59">
            <v>0</v>
          </cell>
          <cell r="AM59">
            <v>0</v>
          </cell>
          <cell r="AN59">
            <v>0</v>
          </cell>
          <cell r="AO59" t="str">
            <v>Índices</v>
          </cell>
        </row>
        <row r="60">
          <cell r="O60" t="str">
            <v>ASP</v>
          </cell>
          <cell r="P60">
            <v>0</v>
          </cell>
          <cell r="Q60" t="str">
            <v>ACP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t="str">
            <v>Emitidas</v>
          </cell>
          <cell r="AK60">
            <v>0</v>
          </cell>
          <cell r="AL60" t="str">
            <v>Ejecutadas</v>
          </cell>
          <cell r="AM60">
            <v>0</v>
          </cell>
          <cell r="AN60">
            <v>0</v>
          </cell>
          <cell r="AO60" t="str">
            <v>Frecuencia</v>
          </cell>
          <cell r="AP60">
            <v>0</v>
          </cell>
          <cell r="AQ60">
            <v>0</v>
          </cell>
          <cell r="AR60" t="str">
            <v>Severidad</v>
          </cell>
        </row>
        <row r="62">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1</v>
          </cell>
          <cell r="T62">
            <v>0</v>
          </cell>
          <cell r="U62">
            <v>0</v>
          </cell>
          <cell r="V62">
            <v>27</v>
          </cell>
          <cell r="W62">
            <v>0</v>
          </cell>
          <cell r="X62">
            <v>0</v>
          </cell>
          <cell r="Y62">
            <v>81</v>
          </cell>
          <cell r="Z62">
            <v>0</v>
          </cell>
          <cell r="AA62">
            <v>0</v>
          </cell>
          <cell r="AB62">
            <v>3</v>
          </cell>
          <cell r="AC62">
            <v>0</v>
          </cell>
          <cell r="AD62">
            <v>0</v>
          </cell>
          <cell r="AE62">
            <v>7</v>
          </cell>
          <cell r="AF62">
            <v>0</v>
          </cell>
          <cell r="AG62">
            <v>9</v>
          </cell>
          <cell r="AH62">
            <v>0</v>
          </cell>
          <cell r="AI62">
            <v>0</v>
          </cell>
          <cell r="AJ62">
            <v>158</v>
          </cell>
          <cell r="AK62">
            <v>0</v>
          </cell>
          <cell r="AL62">
            <v>0.95</v>
          </cell>
          <cell r="AM62">
            <v>0</v>
          </cell>
          <cell r="AN62">
            <v>0</v>
          </cell>
          <cell r="AO62">
            <v>0</v>
          </cell>
          <cell r="AP62">
            <v>0</v>
          </cell>
          <cell r="AQ62">
            <v>0</v>
          </cell>
          <cell r="AR62">
            <v>0</v>
          </cell>
        </row>
        <row r="63">
          <cell r="C63" t="str">
            <v>Todo Montajes LTDA</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10</v>
          </cell>
          <cell r="T63">
            <v>0</v>
          </cell>
          <cell r="U63">
            <v>0</v>
          </cell>
          <cell r="V63">
            <v>377</v>
          </cell>
          <cell r="W63">
            <v>0</v>
          </cell>
          <cell r="X63">
            <v>0</v>
          </cell>
          <cell r="Y63">
            <v>5</v>
          </cell>
          <cell r="Z63">
            <v>0</v>
          </cell>
          <cell r="AA63">
            <v>0</v>
          </cell>
          <cell r="AB63">
            <v>0</v>
          </cell>
          <cell r="AC63">
            <v>0</v>
          </cell>
          <cell r="AD63">
            <v>0</v>
          </cell>
          <cell r="AE63">
            <v>48</v>
          </cell>
          <cell r="AF63">
            <v>0</v>
          </cell>
          <cell r="AG63">
            <v>1157.7</v>
          </cell>
          <cell r="AH63">
            <v>0</v>
          </cell>
          <cell r="AI63">
            <v>0</v>
          </cell>
          <cell r="AJ63">
            <v>10</v>
          </cell>
          <cell r="AK63">
            <v>0</v>
          </cell>
          <cell r="AL63">
            <v>1</v>
          </cell>
          <cell r="AM63">
            <v>0</v>
          </cell>
          <cell r="AN63">
            <v>0</v>
          </cell>
          <cell r="AO63">
            <v>0</v>
          </cell>
          <cell r="AP63">
            <v>0</v>
          </cell>
          <cell r="AQ63">
            <v>0</v>
          </cell>
          <cell r="AR63">
            <v>0</v>
          </cell>
        </row>
        <row r="64">
          <cell r="C64" t="str">
            <v>A.M.I.  LTDA.</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1</v>
          </cell>
          <cell r="T64">
            <v>0</v>
          </cell>
          <cell r="U64">
            <v>0</v>
          </cell>
          <cell r="V64">
            <v>126</v>
          </cell>
          <cell r="W64">
            <v>0</v>
          </cell>
          <cell r="X64">
            <v>0</v>
          </cell>
          <cell r="Y64">
            <v>11</v>
          </cell>
          <cell r="Z64">
            <v>0</v>
          </cell>
          <cell r="AA64">
            <v>0</v>
          </cell>
          <cell r="AB64">
            <v>1</v>
          </cell>
          <cell r="AC64">
            <v>0</v>
          </cell>
          <cell r="AD64">
            <v>0</v>
          </cell>
          <cell r="AE64">
            <v>5</v>
          </cell>
          <cell r="AF64">
            <v>0</v>
          </cell>
          <cell r="AG64">
            <v>612.29999999999995</v>
          </cell>
          <cell r="AH64">
            <v>0</v>
          </cell>
          <cell r="AI64">
            <v>0</v>
          </cell>
          <cell r="AJ64">
            <v>25</v>
          </cell>
          <cell r="AK64">
            <v>0</v>
          </cell>
          <cell r="AL64">
            <v>1</v>
          </cell>
          <cell r="AM64">
            <v>0</v>
          </cell>
          <cell r="AN64">
            <v>0</v>
          </cell>
          <cell r="AO64">
            <v>0</v>
          </cell>
          <cell r="AP64">
            <v>0</v>
          </cell>
          <cell r="AQ64">
            <v>0</v>
          </cell>
          <cell r="AR64">
            <v>0</v>
          </cell>
        </row>
        <row r="65">
          <cell r="C65" t="str">
            <v>CCA</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1</v>
          </cell>
          <cell r="T65">
            <v>0</v>
          </cell>
          <cell r="U65">
            <v>0</v>
          </cell>
          <cell r="V65">
            <v>14</v>
          </cell>
          <cell r="W65">
            <v>0</v>
          </cell>
          <cell r="X65">
            <v>0</v>
          </cell>
          <cell r="Y65">
            <v>26</v>
          </cell>
          <cell r="Z65">
            <v>0</v>
          </cell>
          <cell r="AA65">
            <v>0</v>
          </cell>
          <cell r="AB65">
            <v>5</v>
          </cell>
          <cell r="AC65">
            <v>0</v>
          </cell>
          <cell r="AD65">
            <v>0</v>
          </cell>
          <cell r="AE65">
            <v>2</v>
          </cell>
          <cell r="AF65">
            <v>0</v>
          </cell>
          <cell r="AG65">
            <v>283</v>
          </cell>
          <cell r="AH65">
            <v>0</v>
          </cell>
          <cell r="AI65">
            <v>0</v>
          </cell>
          <cell r="AJ65">
            <v>38</v>
          </cell>
          <cell r="AK65">
            <v>0</v>
          </cell>
          <cell r="AL65">
            <v>0.98</v>
          </cell>
          <cell r="AM65">
            <v>0</v>
          </cell>
          <cell r="AN65">
            <v>0</v>
          </cell>
          <cell r="AO65">
            <v>0</v>
          </cell>
          <cell r="AP65">
            <v>0</v>
          </cell>
          <cell r="AQ65">
            <v>0</v>
          </cell>
          <cell r="AR65">
            <v>0</v>
          </cell>
        </row>
        <row r="67">
          <cell r="C67" t="str">
            <v>Unibon</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13</v>
          </cell>
          <cell r="T67">
            <v>0</v>
          </cell>
          <cell r="U67">
            <v>0</v>
          </cell>
          <cell r="V67">
            <v>544</v>
          </cell>
          <cell r="W67">
            <v>0</v>
          </cell>
          <cell r="X67">
            <v>0</v>
          </cell>
          <cell r="Y67">
            <v>123</v>
          </cell>
          <cell r="Z67">
            <v>0</v>
          </cell>
          <cell r="AA67">
            <v>0</v>
          </cell>
          <cell r="AB67">
            <v>9</v>
          </cell>
          <cell r="AC67">
            <v>0</v>
          </cell>
          <cell r="AD67">
            <v>0</v>
          </cell>
          <cell r="AE67">
            <v>62</v>
          </cell>
          <cell r="AF67">
            <v>0</v>
          </cell>
          <cell r="AG67">
            <v>2062</v>
          </cell>
          <cell r="AH67">
            <v>0</v>
          </cell>
          <cell r="AI67">
            <v>0</v>
          </cell>
          <cell r="AJ67">
            <v>231</v>
          </cell>
          <cell r="AK67">
            <v>0</v>
          </cell>
          <cell r="AL67">
            <v>0.96251082251082254</v>
          </cell>
          <cell r="AM67">
            <v>0</v>
          </cell>
          <cell r="AN67">
            <v>0</v>
          </cell>
          <cell r="AO67">
            <v>0</v>
          </cell>
          <cell r="AP67">
            <v>0</v>
          </cell>
          <cell r="AQ67">
            <v>0</v>
          </cell>
          <cell r="AR67">
            <v>0</v>
          </cell>
        </row>
        <row r="70">
          <cell r="B70" t="str">
            <v>INDICADORES DE ACCIDENTALIDAD</v>
          </cell>
        </row>
        <row r="71">
          <cell r="B71" t="str">
            <v>Índice de Frecuencia</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t="str">
            <v>Índice de Severidad</v>
          </cell>
        </row>
        <row r="88">
          <cell r="B88" t="str">
            <v>PRINCIPALES TRABAJOS REALIZADOS DURANTE LA PARADA</v>
          </cell>
        </row>
        <row r="90">
          <cell r="B90" t="str">
            <v>U-200</v>
          </cell>
          <cell r="C90">
            <v>0</v>
          </cell>
          <cell r="D90">
            <v>0</v>
          </cell>
          <cell r="E90">
            <v>0</v>
          </cell>
          <cell r="F90">
            <v>0</v>
          </cell>
          <cell r="G90">
            <v>0</v>
          </cell>
          <cell r="H90">
            <v>0</v>
          </cell>
          <cell r="I90">
            <v>0</v>
          </cell>
          <cell r="J90">
            <v>0</v>
          </cell>
          <cell r="K90">
            <v>0</v>
          </cell>
          <cell r="L90">
            <v>0</v>
          </cell>
          <cell r="M90" t="str">
            <v xml:space="preserve">Dentro de la Topping U - 200 </v>
          </cell>
        </row>
        <row r="92">
          <cell r="C92" t="str">
            <v>TOPPING U-200</v>
          </cell>
        </row>
        <row r="93">
          <cell r="C93" t="str">
            <v>Fechas</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t="str">
            <v>Inicio de Trabajos</v>
          </cell>
          <cell r="U93">
            <v>0</v>
          </cell>
          <cell r="V93">
            <v>0</v>
          </cell>
          <cell r="W93">
            <v>0</v>
          </cell>
          <cell r="X93">
            <v>0</v>
          </cell>
          <cell r="Y93">
            <v>0</v>
          </cell>
          <cell r="Z93">
            <v>0</v>
          </cell>
          <cell r="AA93">
            <v>0</v>
          </cell>
          <cell r="AB93">
            <v>0</v>
          </cell>
          <cell r="AC93">
            <v>0</v>
          </cell>
          <cell r="AD93">
            <v>0</v>
          </cell>
          <cell r="AE93">
            <v>0</v>
          </cell>
          <cell r="AF93" t="str">
            <v>Terminación  Trabajos</v>
          </cell>
          <cell r="AG93">
            <v>0</v>
          </cell>
          <cell r="AH93">
            <v>0</v>
          </cell>
          <cell r="AI93">
            <v>0</v>
          </cell>
          <cell r="AJ93">
            <v>0</v>
          </cell>
          <cell r="AK93">
            <v>0</v>
          </cell>
          <cell r="AL93">
            <v>0</v>
          </cell>
          <cell r="AM93">
            <v>0</v>
          </cell>
          <cell r="AN93">
            <v>0</v>
          </cell>
          <cell r="AO93">
            <v>0</v>
          </cell>
          <cell r="AP93">
            <v>0</v>
          </cell>
          <cell r="AQ93">
            <v>0</v>
          </cell>
          <cell r="AR93" t="str">
            <v>Desviación R.C(Horas)</v>
          </cell>
        </row>
        <row r="94">
          <cell r="T94" t="str">
            <v>Programado</v>
          </cell>
          <cell r="U94">
            <v>0</v>
          </cell>
          <cell r="V94">
            <v>0</v>
          </cell>
          <cell r="W94">
            <v>0</v>
          </cell>
          <cell r="X94">
            <v>0</v>
          </cell>
          <cell r="Y94">
            <v>0</v>
          </cell>
          <cell r="Z94" t="str">
            <v>Real</v>
          </cell>
          <cell r="AA94">
            <v>0</v>
          </cell>
          <cell r="AB94">
            <v>0</v>
          </cell>
          <cell r="AC94">
            <v>0</v>
          </cell>
          <cell r="AD94">
            <v>0</v>
          </cell>
          <cell r="AE94">
            <v>0</v>
          </cell>
          <cell r="AF94" t="str">
            <v>Programado</v>
          </cell>
          <cell r="AG94">
            <v>0</v>
          </cell>
          <cell r="AH94">
            <v>0</v>
          </cell>
          <cell r="AI94">
            <v>0</v>
          </cell>
          <cell r="AJ94">
            <v>0</v>
          </cell>
          <cell r="AK94">
            <v>0</v>
          </cell>
          <cell r="AL94" t="str">
            <v>Real</v>
          </cell>
        </row>
        <row r="96">
          <cell r="C96" t="str">
            <v>Apagada</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38362.25</v>
          </cell>
          <cell r="U96">
            <v>0</v>
          </cell>
          <cell r="V96">
            <v>0</v>
          </cell>
          <cell r="W96">
            <v>0</v>
          </cell>
          <cell r="X96">
            <v>0</v>
          </cell>
          <cell r="Y96">
            <v>0</v>
          </cell>
          <cell r="Z96">
            <v>38362</v>
          </cell>
          <cell r="AA96">
            <v>0</v>
          </cell>
          <cell r="AB96">
            <v>0</v>
          </cell>
          <cell r="AC96">
            <v>0</v>
          </cell>
          <cell r="AD96">
            <v>0</v>
          </cell>
          <cell r="AE96">
            <v>0</v>
          </cell>
          <cell r="AF96">
            <v>38364.25</v>
          </cell>
          <cell r="AG96">
            <v>0</v>
          </cell>
          <cell r="AH96">
            <v>0</v>
          </cell>
          <cell r="AI96">
            <v>0</v>
          </cell>
          <cell r="AJ96">
            <v>0</v>
          </cell>
          <cell r="AK96">
            <v>0</v>
          </cell>
          <cell r="AL96">
            <v>38363.75</v>
          </cell>
          <cell r="AM96">
            <v>0</v>
          </cell>
          <cell r="AN96">
            <v>0</v>
          </cell>
          <cell r="AO96">
            <v>0</v>
          </cell>
          <cell r="AP96">
            <v>0</v>
          </cell>
          <cell r="AQ96">
            <v>0</v>
          </cell>
          <cell r="AR96">
            <v>12</v>
          </cell>
        </row>
        <row r="97">
          <cell r="C97" t="str">
            <v>Trabajos Mantenimiento</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38364.25</v>
          </cell>
          <cell r="U97">
            <v>0</v>
          </cell>
          <cell r="V97">
            <v>0</v>
          </cell>
          <cell r="W97">
            <v>0</v>
          </cell>
          <cell r="X97">
            <v>0</v>
          </cell>
          <cell r="Y97">
            <v>0</v>
          </cell>
          <cell r="Z97">
            <v>38363.75</v>
          </cell>
          <cell r="AA97">
            <v>0</v>
          </cell>
          <cell r="AB97">
            <v>0</v>
          </cell>
          <cell r="AC97">
            <v>0</v>
          </cell>
          <cell r="AD97">
            <v>0</v>
          </cell>
          <cell r="AE97">
            <v>0</v>
          </cell>
          <cell r="AF97">
            <v>38377.25</v>
          </cell>
          <cell r="AG97">
            <v>0</v>
          </cell>
          <cell r="AH97">
            <v>0</v>
          </cell>
          <cell r="AI97">
            <v>0</v>
          </cell>
          <cell r="AJ97">
            <v>0</v>
          </cell>
          <cell r="AK97">
            <v>0</v>
          </cell>
          <cell r="AL97">
            <v>38376.25</v>
          </cell>
          <cell r="AM97">
            <v>0</v>
          </cell>
          <cell r="AN97">
            <v>0</v>
          </cell>
          <cell r="AO97">
            <v>0</v>
          </cell>
          <cell r="AP97">
            <v>0</v>
          </cell>
          <cell r="AQ97">
            <v>0</v>
          </cell>
          <cell r="AR97">
            <v>12</v>
          </cell>
        </row>
        <row r="98">
          <cell r="C98" t="str">
            <v>Arrancada</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38377.25</v>
          </cell>
          <cell r="U98">
            <v>0</v>
          </cell>
          <cell r="V98">
            <v>0</v>
          </cell>
          <cell r="W98">
            <v>0</v>
          </cell>
          <cell r="X98">
            <v>0</v>
          </cell>
          <cell r="Y98">
            <v>0</v>
          </cell>
          <cell r="Z98">
            <v>38376.25</v>
          </cell>
          <cell r="AA98">
            <v>0</v>
          </cell>
          <cell r="AB98">
            <v>0</v>
          </cell>
          <cell r="AC98">
            <v>0</v>
          </cell>
          <cell r="AD98">
            <v>0</v>
          </cell>
          <cell r="AE98">
            <v>0</v>
          </cell>
          <cell r="AF98">
            <v>38379.25</v>
          </cell>
          <cell r="AG98">
            <v>0</v>
          </cell>
          <cell r="AH98">
            <v>0</v>
          </cell>
          <cell r="AI98">
            <v>0</v>
          </cell>
          <cell r="AJ98">
            <v>0</v>
          </cell>
          <cell r="AK98">
            <v>0</v>
          </cell>
          <cell r="AL98">
            <v>38377.666666666664</v>
          </cell>
          <cell r="AM98">
            <v>0</v>
          </cell>
          <cell r="AN98">
            <v>0</v>
          </cell>
          <cell r="AO98">
            <v>0</v>
          </cell>
          <cell r="AP98">
            <v>0</v>
          </cell>
          <cell r="AQ98">
            <v>0</v>
          </cell>
          <cell r="AR98">
            <v>38</v>
          </cell>
        </row>
        <row r="100">
          <cell r="C100" t="str">
            <v>TOPPING U-200</v>
          </cell>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38362.25</v>
          </cell>
          <cell r="U100">
            <v>0</v>
          </cell>
          <cell r="V100">
            <v>0</v>
          </cell>
          <cell r="W100">
            <v>0</v>
          </cell>
          <cell r="X100">
            <v>0</v>
          </cell>
          <cell r="Y100">
            <v>0</v>
          </cell>
          <cell r="Z100">
            <v>38362</v>
          </cell>
          <cell r="AA100">
            <v>0</v>
          </cell>
          <cell r="AB100">
            <v>0</v>
          </cell>
          <cell r="AC100">
            <v>0</v>
          </cell>
          <cell r="AD100">
            <v>0</v>
          </cell>
          <cell r="AE100">
            <v>0</v>
          </cell>
          <cell r="AF100">
            <v>38379.25</v>
          </cell>
          <cell r="AG100">
            <v>0</v>
          </cell>
          <cell r="AH100">
            <v>0</v>
          </cell>
          <cell r="AI100">
            <v>0</v>
          </cell>
          <cell r="AJ100">
            <v>0</v>
          </cell>
          <cell r="AK100">
            <v>0</v>
          </cell>
          <cell r="AL100">
            <v>38377.666666666664</v>
          </cell>
          <cell r="AM100">
            <v>0</v>
          </cell>
          <cell r="AN100">
            <v>0</v>
          </cell>
          <cell r="AO100">
            <v>0</v>
          </cell>
          <cell r="AP100">
            <v>0</v>
          </cell>
          <cell r="AQ100">
            <v>0</v>
          </cell>
          <cell r="AR100" t="str">
            <v>_+ 38</v>
          </cell>
        </row>
        <row r="122">
          <cell r="B122" t="str">
            <v>VISCO 1</v>
          </cell>
          <cell r="C122">
            <v>0</v>
          </cell>
          <cell r="D122">
            <v>0</v>
          </cell>
          <cell r="E122">
            <v>0</v>
          </cell>
          <cell r="F122">
            <v>0</v>
          </cell>
          <cell r="G122">
            <v>0</v>
          </cell>
          <cell r="H122">
            <v>0</v>
          </cell>
          <cell r="I122">
            <v>0</v>
          </cell>
          <cell r="J122">
            <v>0</v>
          </cell>
          <cell r="K122">
            <v>0</v>
          </cell>
          <cell r="L122">
            <v>0</v>
          </cell>
          <cell r="M122" t="str">
            <v xml:space="preserve">Dentro de la Topping U - 200 </v>
          </cell>
        </row>
        <row r="125">
          <cell r="C125" t="str">
            <v>VISCORREDUCTORA 1</v>
          </cell>
        </row>
        <row r="126">
          <cell r="C126" t="str">
            <v>Fechas</v>
          </cell>
          <cell r="D126">
            <v>0</v>
          </cell>
          <cell r="E126">
            <v>0</v>
          </cell>
          <cell r="F126">
            <v>0</v>
          </cell>
          <cell r="G126">
            <v>0</v>
          </cell>
          <cell r="H126">
            <v>0</v>
          </cell>
          <cell r="I126">
            <v>0</v>
          </cell>
          <cell r="J126">
            <v>0</v>
          </cell>
          <cell r="K126">
            <v>0</v>
          </cell>
          <cell r="L126">
            <v>0</v>
          </cell>
          <cell r="M126">
            <v>0</v>
          </cell>
          <cell r="N126" t="str">
            <v>Inicio de Trabajos</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t="str">
            <v>Terminación  Trabajos</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t="str">
            <v>Desviación R.C(Horas)</v>
          </cell>
        </row>
        <row r="127">
          <cell r="N127" t="str">
            <v>Programado</v>
          </cell>
          <cell r="O127">
            <v>0</v>
          </cell>
          <cell r="P127">
            <v>0</v>
          </cell>
          <cell r="Q127">
            <v>0</v>
          </cell>
          <cell r="R127">
            <v>0</v>
          </cell>
          <cell r="S127" t="str">
            <v>Reprogramado</v>
          </cell>
          <cell r="T127">
            <v>0</v>
          </cell>
          <cell r="U127">
            <v>0</v>
          </cell>
          <cell r="V127">
            <v>0</v>
          </cell>
          <cell r="W127">
            <v>0</v>
          </cell>
          <cell r="X127" t="str">
            <v>Real</v>
          </cell>
          <cell r="Y127">
            <v>0</v>
          </cell>
          <cell r="Z127">
            <v>0</v>
          </cell>
          <cell r="AA127">
            <v>0</v>
          </cell>
          <cell r="AB127">
            <v>0</v>
          </cell>
          <cell r="AC127" t="str">
            <v>Programado</v>
          </cell>
          <cell r="AD127">
            <v>0</v>
          </cell>
          <cell r="AE127">
            <v>0</v>
          </cell>
          <cell r="AF127">
            <v>0</v>
          </cell>
          <cell r="AG127">
            <v>0</v>
          </cell>
          <cell r="AH127" t="str">
            <v>Reprogramado</v>
          </cell>
          <cell r="AI127">
            <v>0</v>
          </cell>
          <cell r="AJ127">
            <v>0</v>
          </cell>
          <cell r="AK127">
            <v>0</v>
          </cell>
          <cell r="AL127">
            <v>0</v>
          </cell>
          <cell r="AM127" t="str">
            <v>Real</v>
          </cell>
        </row>
        <row r="129">
          <cell r="C129" t="str">
            <v>Apagada</v>
          </cell>
          <cell r="D129">
            <v>0</v>
          </cell>
          <cell r="E129">
            <v>0</v>
          </cell>
          <cell r="F129">
            <v>0</v>
          </cell>
          <cell r="G129">
            <v>0</v>
          </cell>
          <cell r="H129">
            <v>0</v>
          </cell>
          <cell r="I129">
            <v>0</v>
          </cell>
          <cell r="J129">
            <v>0</v>
          </cell>
          <cell r="K129">
            <v>0</v>
          </cell>
          <cell r="L129">
            <v>0</v>
          </cell>
          <cell r="M129">
            <v>0</v>
          </cell>
          <cell r="N129">
            <v>38370.25</v>
          </cell>
          <cell r="O129">
            <v>0</v>
          </cell>
          <cell r="P129">
            <v>0</v>
          </cell>
          <cell r="Q129">
            <v>0</v>
          </cell>
          <cell r="R129">
            <v>0</v>
          </cell>
          <cell r="S129">
            <v>38371.25</v>
          </cell>
          <cell r="T129">
            <v>0</v>
          </cell>
          <cell r="U129">
            <v>0</v>
          </cell>
          <cell r="V129">
            <v>0</v>
          </cell>
          <cell r="W129">
            <v>0</v>
          </cell>
          <cell r="X129">
            <v>38371</v>
          </cell>
          <cell r="Y129">
            <v>0</v>
          </cell>
          <cell r="Z129">
            <v>0</v>
          </cell>
          <cell r="AA129">
            <v>0</v>
          </cell>
          <cell r="AB129">
            <v>0</v>
          </cell>
          <cell r="AC129">
            <v>38372.25</v>
          </cell>
          <cell r="AD129">
            <v>0</v>
          </cell>
          <cell r="AE129">
            <v>0</v>
          </cell>
          <cell r="AF129">
            <v>0</v>
          </cell>
          <cell r="AG129">
            <v>0</v>
          </cell>
          <cell r="AH129">
            <v>38373.25</v>
          </cell>
          <cell r="AI129">
            <v>0</v>
          </cell>
          <cell r="AJ129">
            <v>0</v>
          </cell>
          <cell r="AK129">
            <v>0</v>
          </cell>
          <cell r="AL129">
            <v>0</v>
          </cell>
          <cell r="AM129">
            <v>38373.25</v>
          </cell>
          <cell r="AN129">
            <v>0</v>
          </cell>
          <cell r="AO129">
            <v>0</v>
          </cell>
          <cell r="AP129">
            <v>0</v>
          </cell>
          <cell r="AQ129">
            <v>0</v>
          </cell>
          <cell r="AR129">
            <v>0</v>
          </cell>
        </row>
        <row r="130">
          <cell r="C130" t="str">
            <v>Trab. Mant.</v>
          </cell>
          <cell r="D130">
            <v>0</v>
          </cell>
          <cell r="E130">
            <v>0</v>
          </cell>
          <cell r="F130">
            <v>0</v>
          </cell>
          <cell r="G130">
            <v>0</v>
          </cell>
          <cell r="H130">
            <v>0</v>
          </cell>
          <cell r="I130">
            <v>0</v>
          </cell>
          <cell r="J130">
            <v>0</v>
          </cell>
          <cell r="K130">
            <v>0</v>
          </cell>
          <cell r="L130">
            <v>0</v>
          </cell>
          <cell r="M130">
            <v>0</v>
          </cell>
          <cell r="N130">
            <v>38372.25</v>
          </cell>
          <cell r="O130">
            <v>0</v>
          </cell>
          <cell r="P130">
            <v>0</v>
          </cell>
          <cell r="Q130">
            <v>0</v>
          </cell>
          <cell r="R130">
            <v>0</v>
          </cell>
          <cell r="S130">
            <v>38373.25</v>
          </cell>
          <cell r="T130">
            <v>0</v>
          </cell>
          <cell r="U130">
            <v>0</v>
          </cell>
          <cell r="V130">
            <v>0</v>
          </cell>
          <cell r="W130">
            <v>0</v>
          </cell>
          <cell r="X130">
            <v>38373.25</v>
          </cell>
          <cell r="Y130">
            <v>0</v>
          </cell>
          <cell r="Z130">
            <v>0</v>
          </cell>
          <cell r="AA130">
            <v>0</v>
          </cell>
          <cell r="AB130">
            <v>0</v>
          </cell>
          <cell r="AC130">
            <v>38388.25</v>
          </cell>
          <cell r="AD130">
            <v>0</v>
          </cell>
          <cell r="AE130">
            <v>0</v>
          </cell>
          <cell r="AF130">
            <v>0</v>
          </cell>
          <cell r="AG130">
            <v>0</v>
          </cell>
          <cell r="AH130">
            <v>38389.25</v>
          </cell>
          <cell r="AI130">
            <v>0</v>
          </cell>
          <cell r="AJ130">
            <v>0</v>
          </cell>
          <cell r="AK130">
            <v>0</v>
          </cell>
          <cell r="AL130">
            <v>0</v>
          </cell>
          <cell r="AM130">
            <v>38387</v>
          </cell>
          <cell r="AN130">
            <v>0</v>
          </cell>
          <cell r="AO130">
            <v>0</v>
          </cell>
          <cell r="AP130">
            <v>0</v>
          </cell>
          <cell r="AQ130">
            <v>0</v>
          </cell>
          <cell r="AR130">
            <v>54</v>
          </cell>
        </row>
        <row r="131">
          <cell r="C131" t="str">
            <v>Arrancada</v>
          </cell>
          <cell r="D131">
            <v>0</v>
          </cell>
          <cell r="E131">
            <v>0</v>
          </cell>
          <cell r="F131">
            <v>0</v>
          </cell>
          <cell r="G131">
            <v>0</v>
          </cell>
          <cell r="H131">
            <v>0</v>
          </cell>
          <cell r="I131">
            <v>0</v>
          </cell>
          <cell r="J131">
            <v>0</v>
          </cell>
          <cell r="K131">
            <v>0</v>
          </cell>
          <cell r="L131">
            <v>0</v>
          </cell>
          <cell r="M131">
            <v>0</v>
          </cell>
          <cell r="N131">
            <v>38388.25</v>
          </cell>
          <cell r="O131">
            <v>0</v>
          </cell>
          <cell r="P131">
            <v>0</v>
          </cell>
          <cell r="Q131">
            <v>0</v>
          </cell>
          <cell r="R131">
            <v>0</v>
          </cell>
          <cell r="S131">
            <v>38389.25</v>
          </cell>
          <cell r="T131">
            <v>0</v>
          </cell>
          <cell r="U131">
            <v>0</v>
          </cell>
          <cell r="V131">
            <v>0</v>
          </cell>
          <cell r="W131">
            <v>0</v>
          </cell>
          <cell r="X131">
            <v>38387</v>
          </cell>
          <cell r="Y131">
            <v>0</v>
          </cell>
          <cell r="Z131">
            <v>0</v>
          </cell>
          <cell r="AA131">
            <v>0</v>
          </cell>
          <cell r="AB131">
            <v>0</v>
          </cell>
          <cell r="AC131">
            <v>38390.25</v>
          </cell>
          <cell r="AD131">
            <v>0</v>
          </cell>
          <cell r="AE131">
            <v>0</v>
          </cell>
          <cell r="AF131">
            <v>0</v>
          </cell>
          <cell r="AG131">
            <v>0</v>
          </cell>
          <cell r="AH131">
            <v>38391.25</v>
          </cell>
          <cell r="AI131">
            <v>0</v>
          </cell>
          <cell r="AJ131">
            <v>0</v>
          </cell>
          <cell r="AK131">
            <v>0</v>
          </cell>
          <cell r="AL131">
            <v>0</v>
          </cell>
          <cell r="AM131">
            <v>38387.833333333336</v>
          </cell>
          <cell r="AN131">
            <v>0</v>
          </cell>
          <cell r="AO131">
            <v>0</v>
          </cell>
          <cell r="AP131">
            <v>0</v>
          </cell>
          <cell r="AQ131">
            <v>0</v>
          </cell>
          <cell r="AR131">
            <v>82</v>
          </cell>
        </row>
        <row r="133">
          <cell r="C133" t="str">
            <v>VISCORREDUCTORA 1</v>
          </cell>
          <cell r="D133">
            <v>0</v>
          </cell>
          <cell r="E133">
            <v>0</v>
          </cell>
          <cell r="F133">
            <v>0</v>
          </cell>
          <cell r="G133">
            <v>0</v>
          </cell>
          <cell r="H133">
            <v>0</v>
          </cell>
          <cell r="I133">
            <v>0</v>
          </cell>
          <cell r="J133">
            <v>0</v>
          </cell>
          <cell r="K133">
            <v>0</v>
          </cell>
          <cell r="L133">
            <v>0</v>
          </cell>
          <cell r="M133">
            <v>0</v>
          </cell>
          <cell r="N133">
            <v>38370.25</v>
          </cell>
          <cell r="O133">
            <v>0</v>
          </cell>
          <cell r="P133">
            <v>0</v>
          </cell>
          <cell r="Q133">
            <v>0</v>
          </cell>
          <cell r="R133">
            <v>0</v>
          </cell>
          <cell r="S133">
            <v>38371.25</v>
          </cell>
          <cell r="T133">
            <v>0</v>
          </cell>
          <cell r="U133">
            <v>0</v>
          </cell>
          <cell r="V133">
            <v>0</v>
          </cell>
          <cell r="W133">
            <v>0</v>
          </cell>
          <cell r="X133">
            <v>38371</v>
          </cell>
          <cell r="Y133">
            <v>0</v>
          </cell>
          <cell r="Z133">
            <v>0</v>
          </cell>
          <cell r="AA133">
            <v>0</v>
          </cell>
          <cell r="AB133">
            <v>0</v>
          </cell>
          <cell r="AC133">
            <v>38390.25</v>
          </cell>
          <cell r="AD133">
            <v>0</v>
          </cell>
          <cell r="AE133">
            <v>0</v>
          </cell>
          <cell r="AF133">
            <v>0</v>
          </cell>
          <cell r="AG133">
            <v>0</v>
          </cell>
          <cell r="AH133">
            <v>38391.25</v>
          </cell>
          <cell r="AI133">
            <v>0</v>
          </cell>
          <cell r="AJ133">
            <v>0</v>
          </cell>
          <cell r="AK133">
            <v>0</v>
          </cell>
          <cell r="AL133">
            <v>0</v>
          </cell>
          <cell r="AM133">
            <v>38387.833333333336</v>
          </cell>
          <cell r="AN133">
            <v>0</v>
          </cell>
          <cell r="AO133">
            <v>0</v>
          </cell>
          <cell r="AP133">
            <v>0</v>
          </cell>
          <cell r="AQ133">
            <v>0</v>
          </cell>
          <cell r="AR133" t="str">
            <v>_+ 82</v>
          </cell>
        </row>
      </sheetData>
      <sheetData sheetId="8"/>
      <sheetData sheetId="9"/>
      <sheetData sheetId="10"/>
      <sheetData sheetId="11"/>
      <sheetData sheetId="12"/>
      <sheetData sheetId="13">
        <row r="3">
          <cell r="B3" t="str">
            <v>INFORME EJECUTIVO</v>
          </cell>
        </row>
      </sheetData>
      <sheetData sheetId="14" refreshError="1"/>
      <sheetData sheetId="15" refreshError="1"/>
      <sheetData sheetId="16" refreshError="1"/>
      <sheetData sheetId="17" refreshError="1"/>
      <sheetData sheetId="18"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Itemes_Renovación"/>
      <sheetName val="PROGRAMACION "/>
      <sheetName val="Hoja1"/>
      <sheetName val="BASE"/>
      <sheetName val="PROGRAMACION_"/>
      <sheetName val="EMPRESA"/>
      <sheetName val="Análisis de precios"/>
      <sheetName val="RELACI~1"/>
      <sheetName val="RELACI~1.XLS"/>
      <sheetName val="\\Phenom_x3\d\ADMINISTRACIÓN VI"/>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Datos"/>
      <sheetName val="210.2.2"/>
      <sheetName val="Estructura"/>
      <sheetName val="General"/>
      <sheetName val="GENERALIDADES "/>
      <sheetName val="PREACTA"/>
      <sheetName val="inst"/>
      <sheetName val="Formular"/>
      <sheetName val="Recursos"/>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4"/>
      <sheetName val="Análisis_de_precios4"/>
      <sheetName val="BASEDuitama-La_Palmera4"/>
      <sheetName val="PROGR_VER024"/>
      <sheetName val="Itemes_Renovación4"/>
      <sheetName val="Duitama-La_Palmera2"/>
      <sheetName val="Análisis_de_precios2"/>
      <sheetName val="BASEDuitama-La_Palmera2"/>
      <sheetName val="PROGR_VER022"/>
      <sheetName val="Itemes_Renovación2"/>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Hoja1"/>
      <sheetName val="CONTRATO"/>
      <sheetName val="LIQUIDA-NOMINA"/>
      <sheetName val="EMPRESA"/>
      <sheetName val="NOMINA 1"/>
      <sheetName val="GRAFICOS"/>
      <sheetName val="PlanCero"/>
      <sheetName val="puente verdum"/>
      <sheetName val="MC SF GAVIONES"/>
      <sheetName val="PPTO"/>
      <sheetName val="Cálculo"/>
      <sheetName val="Actual Data (MAP)"/>
      <sheetName val="Actual Data (STX)"/>
      <sheetName val="Pivot"/>
      <sheetName val="ANALISIS"/>
      <sheetName val="Info-Portaf"/>
      <sheetName val="precios-básicos2002"/>
      <sheetName val="ITEMS"/>
      <sheetName val="GENERALIDADES_"/>
      <sheetName val="OBRAS DE DRENAJE"/>
      <sheetName val="PROPUESTA ECONÓMICA"/>
      <sheetName val="PRESUPUESTO OFICIAL "/>
      <sheetName val="201.7"/>
      <sheetName val="231.1"/>
      <sheetName val="320.1.2"/>
      <sheetName val="330.1"/>
      <sheetName val="330.4"/>
      <sheetName val="420.2"/>
      <sheetName val="421.1"/>
      <sheetName val="450.1P"/>
      <sheetName val="450.4P"/>
      <sheetName val="450.10P"/>
      <sheetName val="457.3"/>
      <sheetName val="460.1.2"/>
      <sheetName val="464.1P"/>
      <sheetName val="465.1"/>
      <sheetName val="600.1.1"/>
      <sheetName val="610.2"/>
      <sheetName val="630.3"/>
      <sheetName val="630.4"/>
      <sheetName val="630.5"/>
      <sheetName val="640.1"/>
      <sheetName val="661.2"/>
      <sheetName val="671.1"/>
      <sheetName val="681.1"/>
      <sheetName val="700.1"/>
      <sheetName val="700.3"/>
      <sheetName val="710.1.1"/>
      <sheetName val="701.1"/>
      <sheetName val="1212.51"/>
      <sheetName val="1212.52"/>
      <sheetName val="1"/>
      <sheetName val="PTO"/>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630.6"/>
    </sheetNames>
    <sheetDataSet>
      <sheetData sheetId="0" refreshError="1"/>
      <sheetData sheetId="1" refreshError="1">
        <row r="4">
          <cell r="C4">
            <v>200.1</v>
          </cell>
          <cell r="D4">
            <v>200</v>
          </cell>
          <cell r="E4">
            <v>0</v>
          </cell>
          <cell r="F4" t="str">
            <v>Desmonte y limpieza en bosque</v>
          </cell>
          <cell r="G4" t="str">
            <v>Ha</v>
          </cell>
          <cell r="H4" t="str">
            <v>No incluye excavación o descapote</v>
          </cell>
        </row>
        <row r="5">
          <cell r="C5">
            <v>200.2</v>
          </cell>
          <cell r="D5">
            <v>200</v>
          </cell>
          <cell r="E5">
            <v>0</v>
          </cell>
          <cell r="F5" t="str">
            <v>Desmonte y limpieza en zonas no boscosas</v>
          </cell>
          <cell r="G5" t="str">
            <v>Ha</v>
          </cell>
        </row>
        <row r="6">
          <cell r="C6">
            <v>201.1</v>
          </cell>
          <cell r="D6">
            <v>201</v>
          </cell>
          <cell r="E6">
            <v>0</v>
          </cell>
          <cell r="F6" t="str">
            <v>Demolición de edificaciones</v>
          </cell>
          <cell r="G6" t="str">
            <v>Global</v>
          </cell>
        </row>
        <row r="7">
          <cell r="C7">
            <v>201.2</v>
          </cell>
          <cell r="D7">
            <v>201</v>
          </cell>
          <cell r="E7">
            <v>0</v>
          </cell>
          <cell r="F7" t="str">
            <v>Demolición de estructuras</v>
          </cell>
          <cell r="G7" t="str">
            <v>Global</v>
          </cell>
        </row>
        <row r="8">
          <cell r="C8">
            <v>201.3</v>
          </cell>
          <cell r="D8">
            <v>201</v>
          </cell>
          <cell r="E8">
            <v>0</v>
          </cell>
          <cell r="F8" t="str">
            <v>Demolición de pavimentos, pisos, andén y bordillos de concreto</v>
          </cell>
          <cell r="G8" t="str">
            <v>Global</v>
          </cell>
        </row>
        <row r="9">
          <cell r="C9">
            <v>201.4</v>
          </cell>
          <cell r="D9">
            <v>201</v>
          </cell>
          <cell r="E9">
            <v>0</v>
          </cell>
          <cell r="F9" t="str">
            <v>Demolición de obstáculos</v>
          </cell>
          <cell r="G9" t="str">
            <v>Global</v>
          </cell>
        </row>
        <row r="10">
          <cell r="C10">
            <v>201.5</v>
          </cell>
          <cell r="D10">
            <v>201</v>
          </cell>
          <cell r="E10">
            <v>0</v>
          </cell>
          <cell r="F10" t="str">
            <v>Demolición de edificaciones</v>
          </cell>
          <cell r="G10" t="str">
            <v>Un</v>
          </cell>
        </row>
        <row r="11">
          <cell r="C11">
            <v>201.6</v>
          </cell>
          <cell r="D11">
            <v>201</v>
          </cell>
          <cell r="E11">
            <v>0</v>
          </cell>
          <cell r="F11" t="str">
            <v>Demolición de estructuras</v>
          </cell>
          <cell r="G11" t="str">
            <v>Un</v>
          </cell>
        </row>
        <row r="12">
          <cell r="C12">
            <v>201.7</v>
          </cell>
          <cell r="D12">
            <v>201</v>
          </cell>
          <cell r="E12">
            <v>0</v>
          </cell>
          <cell r="F12" t="str">
            <v>Demolición de pavimentos, pisos, andén y bordillos de concreto</v>
          </cell>
          <cell r="G12" t="str">
            <v>m2</v>
          </cell>
        </row>
        <row r="13">
          <cell r="C13">
            <v>201.8</v>
          </cell>
          <cell r="D13">
            <v>201</v>
          </cell>
          <cell r="E13">
            <v>0</v>
          </cell>
          <cell r="F13" t="str">
            <v>Desmontaje y traslado de estructuras metálicas</v>
          </cell>
          <cell r="G13" t="str">
            <v>Un</v>
          </cell>
        </row>
        <row r="14">
          <cell r="C14">
            <v>201.9</v>
          </cell>
          <cell r="D14">
            <v>201</v>
          </cell>
          <cell r="E14">
            <v>0</v>
          </cell>
          <cell r="F14" t="str">
            <v>Remoción de especies vegetales</v>
          </cell>
          <cell r="G14" t="str">
            <v>Un</v>
          </cell>
        </row>
        <row r="15">
          <cell r="C15" t="str">
            <v>201.10</v>
          </cell>
          <cell r="D15">
            <v>201</v>
          </cell>
          <cell r="E15">
            <v>0</v>
          </cell>
          <cell r="F15" t="str">
            <v>Remoción de obstáculos</v>
          </cell>
          <cell r="G15" t="str">
            <v>Un</v>
          </cell>
        </row>
        <row r="16">
          <cell r="C16">
            <v>201.11</v>
          </cell>
          <cell r="D16">
            <v>201</v>
          </cell>
          <cell r="E16">
            <v>0</v>
          </cell>
          <cell r="F16" t="str">
            <v>Remoción de servicios existentes</v>
          </cell>
          <cell r="G16" t="str">
            <v>Un</v>
          </cell>
        </row>
        <row r="17">
          <cell r="C17">
            <v>201.12</v>
          </cell>
          <cell r="D17">
            <v>201</v>
          </cell>
          <cell r="E17">
            <v>0</v>
          </cell>
          <cell r="F17" t="str">
            <v>Remoción de alcantarillas</v>
          </cell>
          <cell r="G17" t="str">
            <v>ml</v>
          </cell>
        </row>
        <row r="18">
          <cell r="C18">
            <v>201.13</v>
          </cell>
          <cell r="D18">
            <v>201</v>
          </cell>
          <cell r="E18">
            <v>0</v>
          </cell>
          <cell r="F18" t="str">
            <v>Remoción de cercas de alambre</v>
          </cell>
          <cell r="G18" t="str">
            <v>ml</v>
          </cell>
        </row>
        <row r="19">
          <cell r="C19">
            <v>201.14</v>
          </cell>
          <cell r="D19">
            <v>201</v>
          </cell>
          <cell r="E19">
            <v>0</v>
          </cell>
          <cell r="F19" t="str">
            <v>Remoción de servicios existentes</v>
          </cell>
          <cell r="G19" t="str">
            <v>ml</v>
          </cell>
        </row>
        <row r="20">
          <cell r="C20">
            <v>201.15</v>
          </cell>
          <cell r="D20">
            <v>201</v>
          </cell>
          <cell r="E20">
            <v>0</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E22">
            <v>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E23">
            <v>0</v>
          </cell>
          <cell r="F23" t="str">
            <v>Excavación en roca de la explanación, canales y préstamos</v>
          </cell>
          <cell r="G23" t="str">
            <v>m3</v>
          </cell>
        </row>
        <row r="24">
          <cell r="C24">
            <v>210.3</v>
          </cell>
          <cell r="D24">
            <v>210</v>
          </cell>
          <cell r="E24">
            <v>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E26">
            <v>0</v>
          </cell>
          <cell r="F26" t="str">
            <v>Remoción de derrumbes</v>
          </cell>
          <cell r="G26" t="str">
            <v>m3</v>
          </cell>
          <cell r="H26" t="str">
            <v>No incluye el transporte a distancias mayores a 100 ml</v>
          </cell>
        </row>
        <row r="27">
          <cell r="C27">
            <v>220</v>
          </cell>
          <cell r="D27">
            <v>220</v>
          </cell>
          <cell r="E27">
            <v>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E29">
            <v>0</v>
          </cell>
          <cell r="F29" t="str">
            <v>Pedraplén compacto</v>
          </cell>
          <cell r="G29" t="str">
            <v>m3</v>
          </cell>
          <cell r="H29" t="str">
            <v>No incluye la corona, el suministro de materiales y el transporte</v>
          </cell>
        </row>
        <row r="30">
          <cell r="C30">
            <v>221.2</v>
          </cell>
          <cell r="D30">
            <v>221</v>
          </cell>
          <cell r="E30">
            <v>0</v>
          </cell>
          <cell r="F30" t="str">
            <v>Pedraplén suelto</v>
          </cell>
          <cell r="G30" t="str">
            <v>m3</v>
          </cell>
        </row>
        <row r="31">
          <cell r="C31">
            <v>230.1</v>
          </cell>
          <cell r="D31">
            <v>230</v>
          </cell>
          <cell r="E31">
            <v>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E32">
            <v>0</v>
          </cell>
          <cell r="F32" t="str">
            <v>Mejoramiento de la subrasante empleando únicamente material adicionado</v>
          </cell>
          <cell r="G32" t="str">
            <v>m3</v>
          </cell>
        </row>
        <row r="33">
          <cell r="C33">
            <v>310</v>
          </cell>
          <cell r="D33">
            <v>310</v>
          </cell>
          <cell r="E33">
            <v>0</v>
          </cell>
          <cell r="F33" t="str">
            <v>Conformación de la calzada existente</v>
          </cell>
          <cell r="G33" t="str">
            <v>m2</v>
          </cell>
          <cell r="H33" t="str">
            <v>No incluye suministro transporte y colocación de los materiales de afirmado y subbase.</v>
          </cell>
        </row>
        <row r="34">
          <cell r="C34">
            <v>311</v>
          </cell>
          <cell r="D34">
            <v>311</v>
          </cell>
          <cell r="E34">
            <v>0</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D37">
            <v>0</v>
          </cell>
          <cell r="E37" t="str">
            <v>312P</v>
          </cell>
          <cell r="F37" t="str">
            <v>Relleno con material de afirmado para realce de cunetas</v>
          </cell>
          <cell r="G37" t="str">
            <v>m3</v>
          </cell>
        </row>
        <row r="38">
          <cell r="C38">
            <v>320.10000000000002</v>
          </cell>
          <cell r="D38">
            <v>320</v>
          </cell>
          <cell r="E38">
            <v>0</v>
          </cell>
          <cell r="F38" t="str">
            <v>Subbase granular de C.B.R.&gt; 20%</v>
          </cell>
          <cell r="G38" t="str">
            <v>m3</v>
          </cell>
          <cell r="H38" t="str">
            <v>No incluye producto estabilizante</v>
          </cell>
        </row>
        <row r="39">
          <cell r="C39">
            <v>320.2</v>
          </cell>
          <cell r="D39">
            <v>320</v>
          </cell>
          <cell r="E39">
            <v>0</v>
          </cell>
          <cell r="F39" t="str">
            <v>Subbase granular de C.B.R.&gt; 30%</v>
          </cell>
          <cell r="G39" t="str">
            <v>m3</v>
          </cell>
        </row>
        <row r="40">
          <cell r="C40">
            <v>320.3</v>
          </cell>
          <cell r="D40">
            <v>320</v>
          </cell>
          <cell r="E40">
            <v>0</v>
          </cell>
          <cell r="F40" t="str">
            <v>Subbase granular de C.B.R.&gt; 40%</v>
          </cell>
          <cell r="G40" t="str">
            <v>m3</v>
          </cell>
        </row>
        <row r="41">
          <cell r="C41">
            <v>320.39999999999998</v>
          </cell>
          <cell r="D41">
            <v>320</v>
          </cell>
          <cell r="E41">
            <v>0</v>
          </cell>
          <cell r="F41" t="str">
            <v>Subbase granular para bacheo</v>
          </cell>
          <cell r="G41" t="str">
            <v>m3</v>
          </cell>
        </row>
        <row r="42">
          <cell r="C42">
            <v>330.1</v>
          </cell>
          <cell r="D42">
            <v>330</v>
          </cell>
          <cell r="E42">
            <v>0</v>
          </cell>
          <cell r="F42" t="str">
            <v>Base granular</v>
          </cell>
          <cell r="G42" t="str">
            <v>m3</v>
          </cell>
          <cell r="H42" t="str">
            <v>No incluye producto estabilizante</v>
          </cell>
        </row>
        <row r="43">
          <cell r="C43">
            <v>330.2</v>
          </cell>
          <cell r="D43">
            <v>330</v>
          </cell>
          <cell r="E43">
            <v>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E45">
            <v>0</v>
          </cell>
          <cell r="F45" t="str">
            <v>Base estabilizada con emulsión asfáltica tipo BEE-1</v>
          </cell>
          <cell r="G45" t="str">
            <v>m3</v>
          </cell>
          <cell r="H45" t="str">
            <v>No incluye la emulsión asfáltica</v>
          </cell>
        </row>
        <row r="46">
          <cell r="C46">
            <v>340.2</v>
          </cell>
          <cell r="D46">
            <v>340</v>
          </cell>
          <cell r="E46">
            <v>0</v>
          </cell>
          <cell r="F46" t="str">
            <v>Base estabilizada con emulsión asfáltica tipo BEE-2</v>
          </cell>
          <cell r="G46" t="str">
            <v>m3</v>
          </cell>
        </row>
        <row r="47">
          <cell r="C47">
            <v>340.3</v>
          </cell>
          <cell r="D47">
            <v>340</v>
          </cell>
          <cell r="E47">
            <v>0</v>
          </cell>
          <cell r="F47" t="str">
            <v>Base estabilizada con emulsión asfáltica tipo BEE-3</v>
          </cell>
          <cell r="G47" t="str">
            <v>m3</v>
          </cell>
        </row>
        <row r="48">
          <cell r="C48">
            <v>341.1</v>
          </cell>
          <cell r="D48">
            <v>341</v>
          </cell>
          <cell r="E48">
            <v>0</v>
          </cell>
          <cell r="F48" t="str">
            <v>Base estabilizada con cemento</v>
          </cell>
          <cell r="G48" t="str">
            <v>m3</v>
          </cell>
        </row>
        <row r="49">
          <cell r="C49">
            <v>341.2</v>
          </cell>
          <cell r="D49">
            <v>341</v>
          </cell>
          <cell r="E49">
            <v>0</v>
          </cell>
          <cell r="F49" t="str">
            <v>Cemento</v>
          </cell>
          <cell r="G49" t="str">
            <v>Kg</v>
          </cell>
        </row>
        <row r="50">
          <cell r="C50">
            <v>342.1</v>
          </cell>
          <cell r="D50">
            <v>342</v>
          </cell>
          <cell r="E50">
            <v>0</v>
          </cell>
          <cell r="F50" t="str">
            <v>Base estabilizada con compuestos multienzimáticos orgánicos tipo BEMO-1</v>
          </cell>
          <cell r="G50" t="str">
            <v>m3</v>
          </cell>
        </row>
        <row r="51">
          <cell r="C51">
            <v>342.2</v>
          </cell>
          <cell r="D51">
            <v>342</v>
          </cell>
          <cell r="E51">
            <v>0</v>
          </cell>
          <cell r="F51" t="str">
            <v>Base estabilizada con compuestos multienzimáticos orgánicos tipo BEMO-2</v>
          </cell>
          <cell r="G51" t="str">
            <v>m3</v>
          </cell>
        </row>
        <row r="52">
          <cell r="C52">
            <v>342.3</v>
          </cell>
          <cell r="D52">
            <v>342</v>
          </cell>
          <cell r="E52">
            <v>0</v>
          </cell>
          <cell r="F52" t="str">
            <v>Compuesto multienzimático orgánico</v>
          </cell>
          <cell r="G52" t="str">
            <v>Cl</v>
          </cell>
        </row>
        <row r="53">
          <cell r="C53">
            <v>410</v>
          </cell>
          <cell r="D53">
            <v>410</v>
          </cell>
          <cell r="E53">
            <v>0</v>
          </cell>
          <cell r="F53" t="str">
            <v>Cemento asfáltico</v>
          </cell>
          <cell r="G53" t="str">
            <v>Kg</v>
          </cell>
        </row>
        <row r="54">
          <cell r="C54">
            <v>411.1</v>
          </cell>
          <cell r="D54">
            <v>411</v>
          </cell>
          <cell r="E54">
            <v>0</v>
          </cell>
          <cell r="F54" t="str">
            <v>Emulsión asfáltica de rotura media CRM</v>
          </cell>
          <cell r="G54" t="str">
            <v>Lt</v>
          </cell>
        </row>
        <row r="55">
          <cell r="C55">
            <v>411.2</v>
          </cell>
          <cell r="D55">
            <v>411</v>
          </cell>
          <cell r="E55">
            <v>0</v>
          </cell>
          <cell r="F55" t="str">
            <v>Emulsión asfáltica de rotura lenta CRL-1</v>
          </cell>
          <cell r="G55" t="str">
            <v>Lt</v>
          </cell>
        </row>
        <row r="56">
          <cell r="C56">
            <v>411.3</v>
          </cell>
          <cell r="D56">
            <v>411</v>
          </cell>
          <cell r="E56">
            <v>0</v>
          </cell>
          <cell r="F56" t="str">
            <v>Emulsión asfáltica de rotura lenta CRL-1h</v>
          </cell>
          <cell r="G56" t="str">
            <v>Lt</v>
          </cell>
        </row>
        <row r="57">
          <cell r="C57">
            <v>413</v>
          </cell>
          <cell r="D57">
            <v>413</v>
          </cell>
          <cell r="E57">
            <v>0</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E59">
            <v>0</v>
          </cell>
          <cell r="F59" t="str">
            <v>Imprimación</v>
          </cell>
          <cell r="G59" t="str">
            <v>m2</v>
          </cell>
        </row>
        <row r="60">
          <cell r="C60">
            <v>421</v>
          </cell>
          <cell r="D60">
            <v>421</v>
          </cell>
          <cell r="E60">
            <v>0</v>
          </cell>
          <cell r="F60" t="str">
            <v>Riego de liga</v>
          </cell>
          <cell r="G60" t="str">
            <v>m2</v>
          </cell>
        </row>
        <row r="61">
          <cell r="C61">
            <v>421.1</v>
          </cell>
          <cell r="D61">
            <v>421</v>
          </cell>
          <cell r="E61">
            <v>0</v>
          </cell>
          <cell r="F61" t="str">
            <v>Riego de liga (cemento asfáltico)</v>
          </cell>
          <cell r="G61" t="str">
            <v>m2</v>
          </cell>
        </row>
        <row r="62">
          <cell r="C62">
            <v>421.2</v>
          </cell>
          <cell r="D62">
            <v>421</v>
          </cell>
          <cell r="E62">
            <v>0</v>
          </cell>
          <cell r="F62" t="str">
            <v>Riego de liga (emulsión asfáltica)</v>
          </cell>
          <cell r="G62" t="str">
            <v>m2</v>
          </cell>
        </row>
        <row r="63">
          <cell r="C63">
            <v>430</v>
          </cell>
          <cell r="D63">
            <v>430</v>
          </cell>
          <cell r="E63">
            <v>0</v>
          </cell>
          <cell r="F63" t="str">
            <v>Tratamiento superficial simple</v>
          </cell>
          <cell r="G63" t="str">
            <v>m2</v>
          </cell>
        </row>
        <row r="64">
          <cell r="C64">
            <v>431</v>
          </cell>
          <cell r="D64">
            <v>431</v>
          </cell>
          <cell r="E64">
            <v>0</v>
          </cell>
          <cell r="F64" t="str">
            <v>Tratamiento superficial doble</v>
          </cell>
          <cell r="G64" t="str">
            <v>m2</v>
          </cell>
        </row>
        <row r="65">
          <cell r="C65">
            <v>432</v>
          </cell>
          <cell r="D65">
            <v>432</v>
          </cell>
          <cell r="E65">
            <v>0</v>
          </cell>
          <cell r="F65" t="str">
            <v>Sello de arena - asfalto</v>
          </cell>
          <cell r="G65" t="str">
            <v>m2</v>
          </cell>
        </row>
        <row r="66">
          <cell r="C66">
            <v>433</v>
          </cell>
          <cell r="D66">
            <v>433</v>
          </cell>
          <cell r="E66">
            <v>0</v>
          </cell>
          <cell r="F66" t="str">
            <v>Lechada asfáltica</v>
          </cell>
          <cell r="G66" t="str">
            <v>m2</v>
          </cell>
        </row>
        <row r="67">
          <cell r="C67">
            <v>434</v>
          </cell>
          <cell r="D67">
            <v>0</v>
          </cell>
          <cell r="E67" t="str">
            <v>434P</v>
          </cell>
          <cell r="F67" t="str">
            <v>Sello de grietas</v>
          </cell>
          <cell r="G67" t="str">
            <v>ml</v>
          </cell>
        </row>
        <row r="68">
          <cell r="C68">
            <v>435</v>
          </cell>
          <cell r="D68">
            <v>0</v>
          </cell>
          <cell r="E68" t="str">
            <v>435P</v>
          </cell>
          <cell r="F68" t="str">
            <v>Sello de juntas de pavimento de concreto hidráulico</v>
          </cell>
          <cell r="G68" t="str">
            <v>ml</v>
          </cell>
        </row>
        <row r="69">
          <cell r="C69">
            <v>440.1</v>
          </cell>
          <cell r="D69">
            <v>440</v>
          </cell>
          <cell r="E69">
            <v>0</v>
          </cell>
          <cell r="F69" t="str">
            <v>Mezcla densa en frío tipo MDF-1</v>
          </cell>
          <cell r="G69" t="str">
            <v>m3</v>
          </cell>
          <cell r="H69" t="str">
            <v>No incluye suministro y almacenamiento del cemento asfáltico</v>
          </cell>
        </row>
        <row r="70">
          <cell r="C70">
            <v>440.2</v>
          </cell>
          <cell r="D70">
            <v>440</v>
          </cell>
          <cell r="E70">
            <v>0</v>
          </cell>
          <cell r="F70" t="str">
            <v>Mezcla densa en frío tipo MDF-2</v>
          </cell>
          <cell r="G70" t="str">
            <v>m3</v>
          </cell>
        </row>
        <row r="71">
          <cell r="C71">
            <v>440.3</v>
          </cell>
          <cell r="D71">
            <v>440</v>
          </cell>
          <cell r="E71">
            <v>0</v>
          </cell>
          <cell r="F71" t="str">
            <v>Mezcla densa en frío tipo MDF-3</v>
          </cell>
          <cell r="G71" t="str">
            <v>m3</v>
          </cell>
        </row>
        <row r="72">
          <cell r="C72">
            <v>440.5</v>
          </cell>
          <cell r="D72">
            <v>440</v>
          </cell>
          <cell r="E72">
            <v>0</v>
          </cell>
          <cell r="F72" t="str">
            <v>Mezcla densa en frío para bacheo</v>
          </cell>
          <cell r="G72" t="str">
            <v>m3</v>
          </cell>
        </row>
        <row r="73">
          <cell r="C73">
            <v>441.1</v>
          </cell>
          <cell r="D73">
            <v>441</v>
          </cell>
          <cell r="E73">
            <v>0</v>
          </cell>
          <cell r="F73" t="str">
            <v>Mezcla abierta en frío tipo MAF-1</v>
          </cell>
          <cell r="G73" t="str">
            <v>m3</v>
          </cell>
        </row>
        <row r="74">
          <cell r="C74">
            <v>441.2</v>
          </cell>
          <cell r="D74">
            <v>441</v>
          </cell>
          <cell r="E74">
            <v>0</v>
          </cell>
          <cell r="F74" t="str">
            <v>Mezcla abierta en frío tipo MAF-2</v>
          </cell>
          <cell r="G74" t="str">
            <v>m3</v>
          </cell>
        </row>
        <row r="75">
          <cell r="C75">
            <v>441.3</v>
          </cell>
          <cell r="D75">
            <v>441</v>
          </cell>
          <cell r="E75">
            <v>0</v>
          </cell>
          <cell r="F75" t="str">
            <v>Mezcla abierta en frío tipo MAF-3</v>
          </cell>
          <cell r="G75" t="str">
            <v>m3</v>
          </cell>
        </row>
        <row r="76">
          <cell r="C76">
            <v>441.4</v>
          </cell>
          <cell r="D76">
            <v>441</v>
          </cell>
          <cell r="E76">
            <v>0</v>
          </cell>
          <cell r="F76" t="str">
            <v>Mezcla abierta en frío para bacheo</v>
          </cell>
          <cell r="G76" t="str">
            <v>m3</v>
          </cell>
        </row>
        <row r="77">
          <cell r="C77">
            <v>450.1</v>
          </cell>
          <cell r="D77">
            <v>450</v>
          </cell>
          <cell r="E77">
            <v>0</v>
          </cell>
          <cell r="F77" t="str">
            <v>Mezcla densa en caliente tipo MDC-1</v>
          </cell>
          <cell r="G77" t="str">
            <v>m3</v>
          </cell>
        </row>
        <row r="78">
          <cell r="C78">
            <v>450.2</v>
          </cell>
          <cell r="D78">
            <v>450</v>
          </cell>
          <cell r="E78">
            <v>0</v>
          </cell>
          <cell r="F78" t="str">
            <v>Mezcla densa en caliente tipo MDC-2</v>
          </cell>
          <cell r="G78" t="str">
            <v>m3</v>
          </cell>
        </row>
        <row r="79">
          <cell r="C79">
            <v>450.3</v>
          </cell>
          <cell r="D79">
            <v>450</v>
          </cell>
          <cell r="E79">
            <v>0</v>
          </cell>
          <cell r="F79" t="str">
            <v>Mezcla densa en caliente tipo MDC-3</v>
          </cell>
          <cell r="G79" t="str">
            <v>m3</v>
          </cell>
        </row>
        <row r="80">
          <cell r="C80">
            <v>450.4</v>
          </cell>
          <cell r="D80">
            <v>450</v>
          </cell>
          <cell r="E80">
            <v>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E101">
            <v>0</v>
          </cell>
          <cell r="F101" t="str">
            <v>Mezcla abierta en caliente tipo MAC-1</v>
          </cell>
          <cell r="G101" t="str">
            <v>m3</v>
          </cell>
        </row>
        <row r="102">
          <cell r="C102">
            <v>451.2</v>
          </cell>
          <cell r="D102">
            <v>451</v>
          </cell>
          <cell r="E102">
            <v>0</v>
          </cell>
          <cell r="F102" t="str">
            <v>Mezcla abierta en caliente tipo MAC-2</v>
          </cell>
          <cell r="G102" t="str">
            <v>m3</v>
          </cell>
        </row>
        <row r="103">
          <cell r="C103">
            <v>451.3</v>
          </cell>
          <cell r="D103">
            <v>451</v>
          </cell>
          <cell r="E103">
            <v>0</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E105">
            <v>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E107">
            <v>0</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E111">
            <v>0</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E112">
            <v>0</v>
          </cell>
          <cell r="F112" t="str">
            <v>Pavimento asfáltico reciclado en caliente tipo MDC-2</v>
          </cell>
          <cell r="G112" t="str">
            <v>m3</v>
          </cell>
        </row>
        <row r="113">
          <cell r="C113">
            <v>462.3</v>
          </cell>
          <cell r="D113">
            <v>462</v>
          </cell>
          <cell r="E113">
            <v>0</v>
          </cell>
          <cell r="F113" t="str">
            <v>Pavimento asfáltico reciclado en caliente tipo MDC-3</v>
          </cell>
          <cell r="G113" t="str">
            <v>m3</v>
          </cell>
        </row>
        <row r="114">
          <cell r="C114">
            <v>462.4</v>
          </cell>
          <cell r="D114">
            <v>462</v>
          </cell>
          <cell r="E114">
            <v>0</v>
          </cell>
          <cell r="F114" t="str">
            <v>Pavimento asfáltico reciclado en caliente para bacheo</v>
          </cell>
          <cell r="G114" t="str">
            <v>m3</v>
          </cell>
        </row>
        <row r="115">
          <cell r="C115">
            <v>470</v>
          </cell>
          <cell r="D115">
            <v>0</v>
          </cell>
          <cell r="E115" t="str">
            <v>470P</v>
          </cell>
          <cell r="F115" t="str">
            <v>Asfalto Natural (Asfaltita)</v>
          </cell>
          <cell r="G115" t="str">
            <v>m3</v>
          </cell>
        </row>
        <row r="116">
          <cell r="C116">
            <v>500</v>
          </cell>
          <cell r="D116">
            <v>500</v>
          </cell>
          <cell r="E116">
            <v>0</v>
          </cell>
          <cell r="F116" t="str">
            <v>Pavimento de concreto hidráulico</v>
          </cell>
          <cell r="G116" t="str">
            <v>m3</v>
          </cell>
          <cell r="H116" t="str">
            <v>No incluye la preparación de la superficie existente</v>
          </cell>
        </row>
        <row r="117">
          <cell r="C117">
            <v>501</v>
          </cell>
          <cell r="D117">
            <v>0</v>
          </cell>
          <cell r="E117" t="str">
            <v>501P</v>
          </cell>
          <cell r="F117" t="str">
            <v>Corte en losas de pavimento rígido</v>
          </cell>
          <cell r="G117" t="str">
            <v>ml</v>
          </cell>
        </row>
        <row r="118">
          <cell r="C118">
            <v>510</v>
          </cell>
          <cell r="D118">
            <v>510</v>
          </cell>
          <cell r="E118">
            <v>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E122">
            <v>0</v>
          </cell>
          <cell r="F122" t="str">
            <v>Excavaciones varias sin clasificar</v>
          </cell>
          <cell r="G122" t="str">
            <v>m3</v>
          </cell>
        </row>
        <row r="123">
          <cell r="C123">
            <v>600.20000000000005</v>
          </cell>
          <cell r="D123">
            <v>600</v>
          </cell>
          <cell r="E123">
            <v>0</v>
          </cell>
          <cell r="F123" t="str">
            <v>Excavaciones varias en roca en seco</v>
          </cell>
          <cell r="G123" t="str">
            <v>m3</v>
          </cell>
        </row>
        <row r="124">
          <cell r="C124">
            <v>600.29999999999995</v>
          </cell>
          <cell r="D124">
            <v>600</v>
          </cell>
          <cell r="E124">
            <v>0</v>
          </cell>
          <cell r="F124" t="str">
            <v>Excavaciones varias en roca bajo agua</v>
          </cell>
          <cell r="G124" t="str">
            <v>m3</v>
          </cell>
        </row>
        <row r="125">
          <cell r="C125">
            <v>600.4</v>
          </cell>
          <cell r="D125">
            <v>600</v>
          </cell>
          <cell r="E125">
            <v>0</v>
          </cell>
          <cell r="F125" t="str">
            <v>Excavaciones varias en material común en seco</v>
          </cell>
          <cell r="G125" t="str">
            <v>m3</v>
          </cell>
        </row>
        <row r="126">
          <cell r="C126">
            <v>600.5</v>
          </cell>
          <cell r="D126">
            <v>600</v>
          </cell>
          <cell r="E126">
            <v>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E131">
            <v>0</v>
          </cell>
          <cell r="F131" t="str">
            <v>Excavaciones varias en roca en seco</v>
          </cell>
          <cell r="G131" t="str">
            <v>m3</v>
          </cell>
        </row>
        <row r="132">
          <cell r="C132">
            <v>601.20000000000005</v>
          </cell>
          <cell r="D132">
            <v>601</v>
          </cell>
          <cell r="E132">
            <v>0</v>
          </cell>
          <cell r="F132" t="str">
            <v>Excavaciones varias en roca bajo agua</v>
          </cell>
          <cell r="G132" t="str">
            <v>m3</v>
          </cell>
        </row>
        <row r="133">
          <cell r="C133">
            <v>601.29999999999995</v>
          </cell>
          <cell r="D133">
            <v>601</v>
          </cell>
          <cell r="E133">
            <v>0</v>
          </cell>
          <cell r="F133" t="str">
            <v>Excavaciones varias en material común en seco</v>
          </cell>
          <cell r="G133" t="str">
            <v>m3</v>
          </cell>
        </row>
        <row r="134">
          <cell r="C134">
            <v>601.4</v>
          </cell>
          <cell r="D134">
            <v>601</v>
          </cell>
          <cell r="E134">
            <v>0</v>
          </cell>
          <cell r="F134" t="str">
            <v>Excavaciones varias en material común bajo agua</v>
          </cell>
          <cell r="G134" t="str">
            <v>m3</v>
          </cell>
        </row>
        <row r="135">
          <cell r="C135">
            <v>610.1</v>
          </cell>
          <cell r="D135">
            <v>610</v>
          </cell>
          <cell r="E135">
            <v>0</v>
          </cell>
          <cell r="F135" t="str">
            <v>Rellenos para estructuras</v>
          </cell>
          <cell r="G135" t="str">
            <v>m3</v>
          </cell>
          <cell r="H135" t="str">
            <v>No incluye la preparación de la superficie sobre la que irá el relleno.</v>
          </cell>
        </row>
        <row r="136">
          <cell r="C136">
            <v>610.20000000000005</v>
          </cell>
          <cell r="D136">
            <v>610</v>
          </cell>
          <cell r="E136">
            <v>0</v>
          </cell>
          <cell r="F136" t="str">
            <v>Material filtrante</v>
          </cell>
          <cell r="G136" t="str">
            <v>m3</v>
          </cell>
        </row>
        <row r="137">
          <cell r="C137">
            <v>612</v>
          </cell>
          <cell r="D137">
            <v>0</v>
          </cell>
          <cell r="E137" t="str">
            <v>612P</v>
          </cell>
          <cell r="F137" t="str">
            <v>Geobloques</v>
          </cell>
          <cell r="G137" t="str">
            <v>m3</v>
          </cell>
        </row>
        <row r="138">
          <cell r="C138">
            <v>620.1</v>
          </cell>
          <cell r="D138">
            <v>620</v>
          </cell>
          <cell r="E138">
            <v>0</v>
          </cell>
          <cell r="F138" t="str">
            <v>Pilotes prefabricados de concreto</v>
          </cell>
          <cell r="G138" t="str">
            <v>ml</v>
          </cell>
        </row>
        <row r="139">
          <cell r="C139">
            <v>620.20000000000005</v>
          </cell>
          <cell r="D139">
            <v>620</v>
          </cell>
          <cell r="E139">
            <v>0</v>
          </cell>
          <cell r="F139" t="str">
            <v>Extensión de pilotes</v>
          </cell>
          <cell r="G139" t="str">
            <v>ml</v>
          </cell>
        </row>
        <row r="140">
          <cell r="C140">
            <v>620.29999999999995</v>
          </cell>
          <cell r="D140">
            <v>620</v>
          </cell>
          <cell r="E140">
            <v>0</v>
          </cell>
          <cell r="F140" t="str">
            <v>Prueba de carga</v>
          </cell>
          <cell r="G140" t="str">
            <v>Un</v>
          </cell>
        </row>
        <row r="141">
          <cell r="C141">
            <v>621.1</v>
          </cell>
          <cell r="D141">
            <v>621</v>
          </cell>
          <cell r="E141">
            <v>0</v>
          </cell>
          <cell r="F141" t="str">
            <v>Pilote de concreto fundido in-situ de diámetro____</v>
          </cell>
          <cell r="G141" t="str">
            <v>ml</v>
          </cell>
        </row>
        <row r="142">
          <cell r="C142">
            <v>621.20000000000005</v>
          </cell>
          <cell r="D142">
            <v>621</v>
          </cell>
          <cell r="E142">
            <v>0</v>
          </cell>
          <cell r="F142" t="str">
            <v>Base acampanada</v>
          </cell>
          <cell r="G142" t="str">
            <v>m3</v>
          </cell>
        </row>
        <row r="143">
          <cell r="C143">
            <v>621.29999999999995</v>
          </cell>
          <cell r="D143">
            <v>621</v>
          </cell>
          <cell r="E143">
            <v>0</v>
          </cell>
          <cell r="F143" t="str">
            <v>Pilote de prueba de diámetro ____</v>
          </cell>
          <cell r="G143" t="str">
            <v>ml</v>
          </cell>
        </row>
        <row r="144">
          <cell r="C144">
            <v>621.4</v>
          </cell>
          <cell r="D144">
            <v>621</v>
          </cell>
          <cell r="E144">
            <v>0</v>
          </cell>
          <cell r="F144" t="str">
            <v>Base acampanada de prueba</v>
          </cell>
          <cell r="G144" t="str">
            <v>m3</v>
          </cell>
        </row>
        <row r="145">
          <cell r="C145">
            <v>621.5</v>
          </cell>
          <cell r="D145">
            <v>621</v>
          </cell>
          <cell r="E145">
            <v>0</v>
          </cell>
          <cell r="F145" t="str">
            <v>Camisa permanente de diámetro exterior ____</v>
          </cell>
          <cell r="G145" t="str">
            <v>ml</v>
          </cell>
        </row>
        <row r="146">
          <cell r="C146">
            <v>621.6</v>
          </cell>
          <cell r="D146">
            <v>621</v>
          </cell>
          <cell r="E146">
            <v>0</v>
          </cell>
          <cell r="F146" t="str">
            <v>Prueba de carga</v>
          </cell>
          <cell r="G146" t="str">
            <v>Un</v>
          </cell>
        </row>
        <row r="147">
          <cell r="C147">
            <v>622.1</v>
          </cell>
          <cell r="D147">
            <v>622</v>
          </cell>
          <cell r="E147">
            <v>0</v>
          </cell>
          <cell r="F147" t="str">
            <v>Tablestacado de madera</v>
          </cell>
          <cell r="G147" t="str">
            <v>m2</v>
          </cell>
        </row>
        <row r="148">
          <cell r="C148">
            <v>622.20000000000005</v>
          </cell>
          <cell r="D148">
            <v>622</v>
          </cell>
          <cell r="E148">
            <v>0</v>
          </cell>
          <cell r="F148" t="str">
            <v>Tablestacado metálico</v>
          </cell>
          <cell r="G148" t="str">
            <v>m2</v>
          </cell>
        </row>
        <row r="149">
          <cell r="C149">
            <v>622.29999999999995</v>
          </cell>
          <cell r="D149">
            <v>622</v>
          </cell>
          <cell r="E149">
            <v>0</v>
          </cell>
          <cell r="F149" t="str">
            <v>Tablestacado de concreto reforzado</v>
          </cell>
          <cell r="G149" t="str">
            <v>m2</v>
          </cell>
        </row>
        <row r="150">
          <cell r="C150">
            <v>622.4</v>
          </cell>
          <cell r="D150">
            <v>622</v>
          </cell>
          <cell r="E150">
            <v>0</v>
          </cell>
          <cell r="F150" t="str">
            <v>Tablestacado de concreto preesforzado</v>
          </cell>
          <cell r="G150" t="str">
            <v>m2</v>
          </cell>
        </row>
        <row r="151">
          <cell r="C151">
            <v>622.5</v>
          </cell>
          <cell r="D151">
            <v>622</v>
          </cell>
          <cell r="E151">
            <v>0</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D153">
            <v>0</v>
          </cell>
          <cell r="E153" t="str">
            <v>623P</v>
          </cell>
          <cell r="F153" t="str">
            <v>Suministro e hincamiento de rieles</v>
          </cell>
          <cell r="G153" t="str">
            <v>ml</v>
          </cell>
        </row>
        <row r="154">
          <cell r="C154">
            <v>623.20000000000005</v>
          </cell>
          <cell r="D154">
            <v>0</v>
          </cell>
          <cell r="E154" t="str">
            <v>623P</v>
          </cell>
          <cell r="F154" t="str">
            <v>Suministro e instalación de rieles</v>
          </cell>
          <cell r="G154" t="str">
            <v>ml</v>
          </cell>
        </row>
        <row r="155">
          <cell r="C155">
            <v>630.1</v>
          </cell>
          <cell r="D155">
            <v>630</v>
          </cell>
          <cell r="E155">
            <v>0</v>
          </cell>
          <cell r="F155" t="str">
            <v>Concreto Clase A</v>
          </cell>
          <cell r="G155" t="str">
            <v>m3</v>
          </cell>
        </row>
        <row r="156">
          <cell r="C156">
            <v>630.20000000000005</v>
          </cell>
          <cell r="D156">
            <v>630</v>
          </cell>
          <cell r="E156">
            <v>0</v>
          </cell>
          <cell r="F156" t="str">
            <v>Concreto Clase B</v>
          </cell>
          <cell r="G156" t="str">
            <v>m3</v>
          </cell>
        </row>
        <row r="157">
          <cell r="C157">
            <v>630.29999999999995</v>
          </cell>
          <cell r="D157">
            <v>630</v>
          </cell>
          <cell r="E157">
            <v>0</v>
          </cell>
          <cell r="F157" t="str">
            <v>Concreto Clase C</v>
          </cell>
          <cell r="G157" t="str">
            <v>m3</v>
          </cell>
        </row>
        <row r="158">
          <cell r="C158">
            <v>630.4</v>
          </cell>
          <cell r="D158">
            <v>630</v>
          </cell>
          <cell r="E158">
            <v>0</v>
          </cell>
          <cell r="F158" t="str">
            <v>Concreto Clase D</v>
          </cell>
          <cell r="G158" t="str">
            <v>m3</v>
          </cell>
        </row>
        <row r="159">
          <cell r="C159">
            <v>630.5</v>
          </cell>
          <cell r="D159">
            <v>630</v>
          </cell>
          <cell r="E159">
            <v>0</v>
          </cell>
          <cell r="F159" t="str">
            <v>Concreto Clase E</v>
          </cell>
          <cell r="G159" t="str">
            <v>m3</v>
          </cell>
        </row>
        <row r="160">
          <cell r="C160">
            <v>630.6</v>
          </cell>
          <cell r="D160">
            <v>630</v>
          </cell>
          <cell r="E160">
            <v>0</v>
          </cell>
          <cell r="F160" t="str">
            <v>Concreto Clase F</v>
          </cell>
          <cell r="G160" t="str">
            <v>m3</v>
          </cell>
        </row>
        <row r="161">
          <cell r="C161">
            <v>630.70000000000005</v>
          </cell>
          <cell r="D161">
            <v>630</v>
          </cell>
          <cell r="E161">
            <v>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E169">
            <v>0</v>
          </cell>
          <cell r="F169" t="str">
            <v>Baranda de concreto</v>
          </cell>
          <cell r="G169" t="str">
            <v>ml</v>
          </cell>
          <cell r="H169" t="str">
            <v>No incluye el acero de refuerzo</v>
          </cell>
        </row>
        <row r="170">
          <cell r="C170">
            <v>632.1</v>
          </cell>
          <cell r="D170">
            <v>0</v>
          </cell>
          <cell r="E170" t="str">
            <v>632P</v>
          </cell>
          <cell r="F170" t="str">
            <v>Baranda metálica tubular</v>
          </cell>
          <cell r="G170" t="str">
            <v>ml</v>
          </cell>
        </row>
        <row r="171">
          <cell r="C171">
            <v>640.1</v>
          </cell>
          <cell r="D171">
            <v>640</v>
          </cell>
          <cell r="E171">
            <v>0</v>
          </cell>
          <cell r="F171" t="str">
            <v>Acero de refuerzo Grado 37</v>
          </cell>
          <cell r="G171" t="str">
            <v>Kg</v>
          </cell>
        </row>
        <row r="172">
          <cell r="C172">
            <v>640.20000000000005</v>
          </cell>
          <cell r="D172">
            <v>640</v>
          </cell>
          <cell r="E172">
            <v>0</v>
          </cell>
          <cell r="F172" t="str">
            <v>Acero de refuerzo Grado 40</v>
          </cell>
          <cell r="G172" t="str">
            <v>Kg</v>
          </cell>
        </row>
        <row r="173">
          <cell r="C173">
            <v>640.29999999999995</v>
          </cell>
          <cell r="D173">
            <v>640</v>
          </cell>
          <cell r="E173">
            <v>0</v>
          </cell>
          <cell r="F173" t="str">
            <v>Acero de refuerzo Grado 60</v>
          </cell>
          <cell r="G173" t="str">
            <v>Kg</v>
          </cell>
        </row>
        <row r="174">
          <cell r="C174">
            <v>641</v>
          </cell>
          <cell r="D174">
            <v>641</v>
          </cell>
          <cell r="E174">
            <v>0</v>
          </cell>
          <cell r="F174" t="str">
            <v>Acero de preesfuerzo</v>
          </cell>
          <cell r="G174" t="str">
            <v>t-m</v>
          </cell>
        </row>
        <row r="175">
          <cell r="C175">
            <v>642.1</v>
          </cell>
          <cell r="D175">
            <v>642</v>
          </cell>
          <cell r="E175">
            <v>0</v>
          </cell>
          <cell r="F175" t="str">
            <v>Apoyo elastomérico</v>
          </cell>
          <cell r="G175" t="str">
            <v>Un</v>
          </cell>
        </row>
        <row r="176">
          <cell r="C176">
            <v>642.20000000000005</v>
          </cell>
          <cell r="D176">
            <v>642</v>
          </cell>
          <cell r="E176">
            <v>0</v>
          </cell>
          <cell r="F176" t="str">
            <v>Sello para juntas de puentes</v>
          </cell>
          <cell r="G176" t="str">
            <v>ml</v>
          </cell>
        </row>
        <row r="177">
          <cell r="C177">
            <v>643</v>
          </cell>
          <cell r="D177">
            <v>0</v>
          </cell>
          <cell r="E177" t="str">
            <v>643P</v>
          </cell>
          <cell r="F177" t="str">
            <v>Suministro e instalación de juntas de dilatación</v>
          </cell>
          <cell r="G177" t="str">
            <v>ml</v>
          </cell>
        </row>
        <row r="178">
          <cell r="C178">
            <v>644</v>
          </cell>
          <cell r="D178">
            <v>0</v>
          </cell>
          <cell r="E178" t="str">
            <v>644P</v>
          </cell>
          <cell r="F178" t="str">
            <v>Suministro e instalación de sellos para juntas de puentes</v>
          </cell>
          <cell r="G178" t="str">
            <v>ml</v>
          </cell>
        </row>
        <row r="179">
          <cell r="C179">
            <v>645</v>
          </cell>
          <cell r="D179">
            <v>0</v>
          </cell>
          <cell r="E179" t="str">
            <v>645P</v>
          </cell>
          <cell r="F179" t="str">
            <v>Rejilla en varilla (2.0m x 2.52 m), D=1".</v>
          </cell>
          <cell r="G179" t="str">
            <v>Un</v>
          </cell>
        </row>
        <row r="180">
          <cell r="C180">
            <v>646</v>
          </cell>
          <cell r="D180">
            <v>0</v>
          </cell>
          <cell r="E180" t="str">
            <v>646P</v>
          </cell>
          <cell r="F180" t="str">
            <v>Anclajes o Tiebacks</v>
          </cell>
          <cell r="G180" t="str">
            <v>ml</v>
          </cell>
        </row>
        <row r="181">
          <cell r="C181">
            <v>650.1</v>
          </cell>
          <cell r="D181">
            <v>650</v>
          </cell>
          <cell r="E181">
            <v>0</v>
          </cell>
          <cell r="F181" t="str">
            <v>Diseño y fabricación de estructura metálica</v>
          </cell>
          <cell r="G181" t="str">
            <v>Kg</v>
          </cell>
        </row>
        <row r="182">
          <cell r="C182">
            <v>650.20000000000005</v>
          </cell>
          <cell r="D182">
            <v>650</v>
          </cell>
          <cell r="E182">
            <v>0</v>
          </cell>
          <cell r="F182" t="str">
            <v>Fabricación de la estructura metálica</v>
          </cell>
          <cell r="G182" t="str">
            <v>Kg</v>
          </cell>
        </row>
        <row r="183">
          <cell r="C183">
            <v>650.29999999999995</v>
          </cell>
          <cell r="D183">
            <v>650</v>
          </cell>
          <cell r="E183">
            <v>0</v>
          </cell>
          <cell r="F183" t="str">
            <v>Transporte de estructura metálica</v>
          </cell>
          <cell r="G183" t="str">
            <v>Kg</v>
          </cell>
        </row>
        <row r="184">
          <cell r="C184">
            <v>650.4</v>
          </cell>
          <cell r="D184">
            <v>650</v>
          </cell>
          <cell r="E184">
            <v>0</v>
          </cell>
          <cell r="F184" t="str">
            <v>Montaje y pintura de estructura metálica</v>
          </cell>
          <cell r="G184" t="str">
            <v>Kg</v>
          </cell>
        </row>
        <row r="185">
          <cell r="C185">
            <v>660.1</v>
          </cell>
          <cell r="D185">
            <v>660</v>
          </cell>
          <cell r="E185">
            <v>0</v>
          </cell>
          <cell r="F185" t="str">
            <v>Tubería de concreto simple de diámetro 450 mm</v>
          </cell>
          <cell r="G185" t="str">
            <v>ml</v>
          </cell>
        </row>
        <row r="186">
          <cell r="C186">
            <v>660.2</v>
          </cell>
          <cell r="D186">
            <v>660</v>
          </cell>
          <cell r="E186">
            <v>0</v>
          </cell>
          <cell r="F186" t="str">
            <v>Tubería de concreto simple de diámetro 600 mm</v>
          </cell>
          <cell r="G186" t="str">
            <v>ml</v>
          </cell>
        </row>
        <row r="187">
          <cell r="C187">
            <v>660.3</v>
          </cell>
          <cell r="D187">
            <v>660</v>
          </cell>
          <cell r="E187">
            <v>0</v>
          </cell>
          <cell r="F187" t="str">
            <v>Tubería de concreto simple de diámetro 750 mm</v>
          </cell>
          <cell r="G187" t="str">
            <v>ml</v>
          </cell>
        </row>
        <row r="188">
          <cell r="C188">
            <v>660.4</v>
          </cell>
          <cell r="D188">
            <v>0</v>
          </cell>
          <cell r="E188" t="str">
            <v>660P</v>
          </cell>
          <cell r="F188" t="str">
            <v>Tubería perforada de gres de 6 pulgadas de diámetro</v>
          </cell>
          <cell r="G188" t="str">
            <v>ml</v>
          </cell>
        </row>
        <row r="189">
          <cell r="C189">
            <v>661</v>
          </cell>
          <cell r="D189">
            <v>661</v>
          </cell>
          <cell r="E189">
            <v>0</v>
          </cell>
          <cell r="F189" t="str">
            <v>Tubería de concreto reforzado de 900 mm diámetro interior</v>
          </cell>
          <cell r="G189" t="str">
            <v>ml</v>
          </cell>
        </row>
        <row r="190">
          <cell r="C190">
            <v>662.1</v>
          </cell>
          <cell r="D190">
            <v>662</v>
          </cell>
          <cell r="E190">
            <v>0</v>
          </cell>
          <cell r="F190" t="str">
            <v>Tubería corrugada de acero galvanizado de lámina calibre __ y diámetro __ mm</v>
          </cell>
          <cell r="G190" t="str">
            <v>ml</v>
          </cell>
        </row>
        <row r="191">
          <cell r="C191">
            <v>662.2</v>
          </cell>
          <cell r="D191">
            <v>662</v>
          </cell>
          <cell r="E191">
            <v>0</v>
          </cell>
          <cell r="F191" t="str">
            <v>Tubería corrugada de acero con recubrimiento bituminoso de lámina calibre __ y diámetro __ mm</v>
          </cell>
          <cell r="G191" t="str">
            <v>ml</v>
          </cell>
        </row>
        <row r="192">
          <cell r="C192">
            <v>669.1</v>
          </cell>
          <cell r="D192">
            <v>0</v>
          </cell>
          <cell r="E192" t="str">
            <v>669P</v>
          </cell>
          <cell r="F192" t="str">
            <v>Andenes de sección 2m de ancho x 0.12 m de espesor</v>
          </cell>
          <cell r="G192" t="str">
            <v>m2</v>
          </cell>
        </row>
        <row r="193">
          <cell r="C193">
            <v>670.1</v>
          </cell>
          <cell r="D193">
            <v>670</v>
          </cell>
          <cell r="E193">
            <v>0</v>
          </cell>
          <cell r="F193" t="str">
            <v>Disipadores de energía y sedimentadores en gaviones</v>
          </cell>
          <cell r="G193" t="str">
            <v>m3</v>
          </cell>
        </row>
        <row r="194">
          <cell r="C194">
            <v>670.2</v>
          </cell>
          <cell r="D194">
            <v>670</v>
          </cell>
          <cell r="E194">
            <v>0</v>
          </cell>
          <cell r="F194" t="str">
            <v>Disipadores de energía y sedimentadores en concreto ciclópeo</v>
          </cell>
          <cell r="G194" t="str">
            <v>m3</v>
          </cell>
        </row>
        <row r="195">
          <cell r="C195">
            <v>671</v>
          </cell>
          <cell r="D195">
            <v>671</v>
          </cell>
          <cell r="E195">
            <v>0</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E197">
            <v>0</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E199">
            <v>0</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D204">
            <v>0</v>
          </cell>
          <cell r="E204" t="str">
            <v>674P</v>
          </cell>
          <cell r="F204" t="str">
            <v>Nivelación y reconstrucción de pozos de inspección</v>
          </cell>
          <cell r="G204" t="str">
            <v>Un</v>
          </cell>
        </row>
        <row r="205">
          <cell r="C205">
            <v>674.2</v>
          </cell>
          <cell r="D205">
            <v>0</v>
          </cell>
          <cell r="E205" t="str">
            <v>674P</v>
          </cell>
          <cell r="F205" t="str">
            <v>Nivelación y reconstrucción de sumideros</v>
          </cell>
          <cell r="G205" t="str">
            <v>Un</v>
          </cell>
        </row>
        <row r="206">
          <cell r="C206">
            <v>674.3</v>
          </cell>
          <cell r="D206">
            <v>0</v>
          </cell>
          <cell r="E206" t="str">
            <v>674P</v>
          </cell>
          <cell r="F206" t="str">
            <v>Nivelación y reconstrucción de cajas de válvulas de la EAAB</v>
          </cell>
          <cell r="G206" t="str">
            <v>Un</v>
          </cell>
        </row>
        <row r="207">
          <cell r="C207">
            <v>674.4</v>
          </cell>
          <cell r="D207">
            <v>0</v>
          </cell>
          <cell r="E207" t="str">
            <v>674P</v>
          </cell>
          <cell r="F207" t="str">
            <v>Nivelación y reconstrucción de cajas de energía de CODENSA</v>
          </cell>
          <cell r="G207" t="str">
            <v>Un</v>
          </cell>
        </row>
        <row r="208">
          <cell r="C208">
            <v>674.5</v>
          </cell>
          <cell r="D208">
            <v>0</v>
          </cell>
          <cell r="E208" t="str">
            <v>674P</v>
          </cell>
          <cell r="F208" t="str">
            <v>Nivelación y reconstrucción de cajas de la ETB</v>
          </cell>
          <cell r="G208" t="str">
            <v>Un</v>
          </cell>
        </row>
        <row r="209">
          <cell r="C209">
            <v>675</v>
          </cell>
          <cell r="D209">
            <v>0</v>
          </cell>
          <cell r="E209" t="str">
            <v>675P</v>
          </cell>
          <cell r="F209" t="str">
            <v>Caja de inspección para alumbrado público</v>
          </cell>
          <cell r="G209" t="str">
            <v>Un</v>
          </cell>
        </row>
        <row r="210">
          <cell r="C210">
            <v>678.1</v>
          </cell>
          <cell r="D210">
            <v>0</v>
          </cell>
          <cell r="E210" t="str">
            <v>678P</v>
          </cell>
          <cell r="F210" t="str">
            <v>Suministro y colocación de ductos de PVC o similar</v>
          </cell>
          <cell r="G210" t="str">
            <v>ml</v>
          </cell>
        </row>
        <row r="211">
          <cell r="C211">
            <v>680.1</v>
          </cell>
          <cell r="D211">
            <v>680</v>
          </cell>
          <cell r="E211">
            <v>0</v>
          </cell>
          <cell r="F211" t="str">
            <v>Escamas en concreto</v>
          </cell>
          <cell r="G211" t="str">
            <v>m2</v>
          </cell>
        </row>
        <row r="212">
          <cell r="C212">
            <v>680.2</v>
          </cell>
          <cell r="D212">
            <v>680</v>
          </cell>
          <cell r="E212">
            <v>0</v>
          </cell>
          <cell r="F212" t="str">
            <v>Armadura galvanizada</v>
          </cell>
          <cell r="G212" t="str">
            <v>ml</v>
          </cell>
        </row>
        <row r="213">
          <cell r="C213">
            <v>680.3</v>
          </cell>
          <cell r="D213">
            <v>680</v>
          </cell>
          <cell r="E213">
            <v>0</v>
          </cell>
          <cell r="F213" t="str">
            <v>Relleno granular para tierra armada</v>
          </cell>
          <cell r="G213" t="str">
            <v>m3</v>
          </cell>
        </row>
        <row r="214">
          <cell r="C214">
            <v>681.1</v>
          </cell>
          <cell r="D214">
            <v>681</v>
          </cell>
          <cell r="E214">
            <v>0</v>
          </cell>
          <cell r="F214" t="str">
            <v>Gaviones</v>
          </cell>
          <cell r="G214" t="str">
            <v>m3</v>
          </cell>
        </row>
        <row r="215">
          <cell r="C215">
            <v>682</v>
          </cell>
          <cell r="D215">
            <v>682</v>
          </cell>
          <cell r="E215">
            <v>0</v>
          </cell>
          <cell r="F215" t="str">
            <v>Muro de contención de suelo reforzado con geotextil</v>
          </cell>
          <cell r="G215" t="str">
            <v>m3</v>
          </cell>
          <cell r="H215" t="str">
            <v>No incluye geotextil ni recubrimiento del muro</v>
          </cell>
        </row>
        <row r="216">
          <cell r="C216">
            <v>682.1</v>
          </cell>
          <cell r="D216">
            <v>0</v>
          </cell>
          <cell r="E216" t="str">
            <v>682P</v>
          </cell>
          <cell r="F216" t="str">
            <v>Geotextil para refuerzo</v>
          </cell>
          <cell r="G216" t="str">
            <v>m²</v>
          </cell>
        </row>
        <row r="217">
          <cell r="C217">
            <v>682.2</v>
          </cell>
          <cell r="D217">
            <v>0</v>
          </cell>
          <cell r="E217" t="str">
            <v>682P</v>
          </cell>
          <cell r="F217" t="str">
            <v>Suministro y colocación de malla de gallinero recubierta con mortero</v>
          </cell>
          <cell r="G217" t="str">
            <v>m²</v>
          </cell>
        </row>
        <row r="218">
          <cell r="C218">
            <v>682.3</v>
          </cell>
          <cell r="D218">
            <v>0</v>
          </cell>
          <cell r="E218" t="str">
            <v>682P</v>
          </cell>
          <cell r="F218" t="str">
            <v>Relleno para muro de tierra</v>
          </cell>
          <cell r="G218" t="str">
            <v>m³</v>
          </cell>
        </row>
        <row r="219">
          <cell r="C219">
            <v>683</v>
          </cell>
          <cell r="D219">
            <v>0</v>
          </cell>
          <cell r="E219" t="str">
            <v>683P</v>
          </cell>
          <cell r="F219" t="str">
            <v>Bolsacretos en concreto Clase F</v>
          </cell>
          <cell r="G219" t="str">
            <v>m3</v>
          </cell>
        </row>
        <row r="220">
          <cell r="C220">
            <v>683.1</v>
          </cell>
          <cell r="D220">
            <v>0</v>
          </cell>
          <cell r="E220" t="str">
            <v>683P-1</v>
          </cell>
          <cell r="F220" t="str">
            <v>Bolsacretos en concreto Clase D</v>
          </cell>
          <cell r="G220" t="str">
            <v>m³</v>
          </cell>
        </row>
        <row r="221">
          <cell r="C221">
            <v>700.1</v>
          </cell>
          <cell r="D221">
            <v>700</v>
          </cell>
          <cell r="E221">
            <v>0</v>
          </cell>
          <cell r="F221" t="str">
            <v>Línea de demarcación</v>
          </cell>
          <cell r="G221" t="str">
            <v>ml</v>
          </cell>
        </row>
        <row r="222">
          <cell r="C222">
            <v>700.2</v>
          </cell>
          <cell r="D222">
            <v>700</v>
          </cell>
          <cell r="E222">
            <v>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E224">
            <v>0</v>
          </cell>
          <cell r="F224" t="str">
            <v>Tacha reflectiva</v>
          </cell>
          <cell r="G224" t="str">
            <v>Un</v>
          </cell>
        </row>
        <row r="225">
          <cell r="C225">
            <v>710.1</v>
          </cell>
          <cell r="D225">
            <v>710</v>
          </cell>
          <cell r="E225">
            <v>0</v>
          </cell>
          <cell r="F225" t="str">
            <v>Señal de tránsito grupo I</v>
          </cell>
          <cell r="G225" t="str">
            <v>Un</v>
          </cell>
        </row>
        <row r="226">
          <cell r="C226">
            <v>710.2</v>
          </cell>
          <cell r="D226">
            <v>710</v>
          </cell>
          <cell r="E226">
            <v>0</v>
          </cell>
          <cell r="F226" t="str">
            <v>Señal de tránsito grupo II</v>
          </cell>
          <cell r="G226" t="str">
            <v>Un</v>
          </cell>
        </row>
        <row r="227">
          <cell r="C227">
            <v>710.3</v>
          </cell>
          <cell r="D227">
            <v>710</v>
          </cell>
          <cell r="E227">
            <v>0</v>
          </cell>
          <cell r="F227" t="str">
            <v>Señal de tránsito grupo III</v>
          </cell>
          <cell r="G227" t="str">
            <v>Un</v>
          </cell>
        </row>
        <row r="228">
          <cell r="C228">
            <v>710.4</v>
          </cell>
          <cell r="D228">
            <v>710</v>
          </cell>
          <cell r="E228">
            <v>0</v>
          </cell>
          <cell r="F228" t="str">
            <v>Señal de tránsito grupo IV</v>
          </cell>
          <cell r="G228" t="str">
            <v>Un</v>
          </cell>
        </row>
        <row r="229">
          <cell r="C229">
            <v>710.5</v>
          </cell>
          <cell r="D229">
            <v>710</v>
          </cell>
          <cell r="E229">
            <v>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E231">
            <v>0</v>
          </cell>
          <cell r="F231" t="str">
            <v>Poste de kilometraje</v>
          </cell>
          <cell r="G231" t="str">
            <v>Un</v>
          </cell>
        </row>
        <row r="232">
          <cell r="C232">
            <v>730.1</v>
          </cell>
          <cell r="D232">
            <v>730</v>
          </cell>
          <cell r="E232">
            <v>0</v>
          </cell>
          <cell r="F232" t="str">
            <v>Defensa metálica</v>
          </cell>
          <cell r="G232" t="str">
            <v>ml</v>
          </cell>
        </row>
        <row r="233">
          <cell r="C233">
            <v>730.2</v>
          </cell>
          <cell r="D233">
            <v>730</v>
          </cell>
          <cell r="E233">
            <v>0</v>
          </cell>
          <cell r="F233" t="str">
            <v>Sección final</v>
          </cell>
          <cell r="G233" t="str">
            <v>Un</v>
          </cell>
        </row>
        <row r="234">
          <cell r="C234">
            <v>730.3</v>
          </cell>
          <cell r="D234">
            <v>730</v>
          </cell>
          <cell r="E234">
            <v>0</v>
          </cell>
          <cell r="F234" t="str">
            <v>Sección de tope</v>
          </cell>
          <cell r="G234" t="str">
            <v>Un</v>
          </cell>
        </row>
        <row r="235">
          <cell r="C235">
            <v>731</v>
          </cell>
          <cell r="D235">
            <v>0</v>
          </cell>
          <cell r="E235" t="str">
            <v>731P</v>
          </cell>
          <cell r="F235" t="str">
            <v>Amortiguadores para defensa metálica</v>
          </cell>
          <cell r="G235" t="str">
            <v>Un</v>
          </cell>
        </row>
        <row r="236">
          <cell r="C236">
            <v>740</v>
          </cell>
          <cell r="D236">
            <v>740</v>
          </cell>
          <cell r="E236">
            <v>0</v>
          </cell>
          <cell r="F236" t="str">
            <v>Captafaros</v>
          </cell>
          <cell r="G236" t="str">
            <v>Un</v>
          </cell>
        </row>
        <row r="237">
          <cell r="C237">
            <v>741</v>
          </cell>
          <cell r="D237">
            <v>0</v>
          </cell>
          <cell r="E237" t="str">
            <v>741P</v>
          </cell>
          <cell r="F237" t="str">
            <v>Pintura de muros</v>
          </cell>
          <cell r="G237" t="str">
            <v>m2</v>
          </cell>
        </row>
        <row r="238">
          <cell r="C238">
            <v>741.1</v>
          </cell>
          <cell r="D238">
            <v>0</v>
          </cell>
          <cell r="E238" t="str">
            <v>741P-1</v>
          </cell>
          <cell r="F238" t="str">
            <v>Pintura de muros</v>
          </cell>
          <cell r="G238" t="str">
            <v>m2</v>
          </cell>
        </row>
        <row r="239">
          <cell r="C239">
            <v>750</v>
          </cell>
          <cell r="D239">
            <v>0</v>
          </cell>
          <cell r="E239" t="str">
            <v>750P</v>
          </cell>
          <cell r="F239" t="str">
            <v>Bandas sonoras reductoras de velocidad</v>
          </cell>
          <cell r="G239" t="str">
            <v>m2</v>
          </cell>
        </row>
        <row r="240">
          <cell r="C240">
            <v>800.1</v>
          </cell>
          <cell r="D240">
            <v>800</v>
          </cell>
          <cell r="E240">
            <v>0</v>
          </cell>
          <cell r="F240" t="str">
            <v>Cerca de alambre de púas con postes de madera</v>
          </cell>
          <cell r="G240" t="str">
            <v>ml</v>
          </cell>
        </row>
        <row r="241">
          <cell r="C241">
            <v>800.2</v>
          </cell>
          <cell r="D241">
            <v>800</v>
          </cell>
          <cell r="E241">
            <v>0</v>
          </cell>
          <cell r="F241" t="str">
            <v>Cerca de alambre de púas con postes de concreto</v>
          </cell>
          <cell r="G241" t="str">
            <v>ml</v>
          </cell>
        </row>
        <row r="242">
          <cell r="C242">
            <v>800.3</v>
          </cell>
          <cell r="D242">
            <v>800</v>
          </cell>
          <cell r="E242">
            <v>0</v>
          </cell>
          <cell r="F242" t="str">
            <v>Cerca de malla con postes de madera</v>
          </cell>
          <cell r="G242" t="str">
            <v>ml</v>
          </cell>
        </row>
        <row r="243">
          <cell r="C243">
            <v>800.4</v>
          </cell>
          <cell r="D243">
            <v>800</v>
          </cell>
          <cell r="E243">
            <v>0</v>
          </cell>
          <cell r="F243" t="str">
            <v>Cerca de malla con postes de concreto</v>
          </cell>
          <cell r="G243" t="str">
            <v>ml</v>
          </cell>
        </row>
        <row r="244">
          <cell r="C244">
            <v>810.1</v>
          </cell>
          <cell r="D244">
            <v>810</v>
          </cell>
          <cell r="E244">
            <v>0</v>
          </cell>
          <cell r="F244" t="str">
            <v>Empradización de taludes con bloques de césped</v>
          </cell>
          <cell r="G244" t="str">
            <v>m2</v>
          </cell>
          <cell r="H244" t="str">
            <v>No incluye transporte de materiales</v>
          </cell>
        </row>
        <row r="245">
          <cell r="C245">
            <v>810.2</v>
          </cell>
          <cell r="D245">
            <v>810</v>
          </cell>
          <cell r="E245">
            <v>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E248">
            <v>0</v>
          </cell>
          <cell r="F248" t="str">
            <v>Geotextil</v>
          </cell>
          <cell r="G248" t="str">
            <v>m2</v>
          </cell>
        </row>
        <row r="249">
          <cell r="C249">
            <v>820.2</v>
          </cell>
          <cell r="D249">
            <v>820</v>
          </cell>
          <cell r="E249">
            <v>0</v>
          </cell>
          <cell r="F249" t="str">
            <v>Geotextil para refuerzo del pavimento</v>
          </cell>
          <cell r="G249" t="str">
            <v>m2</v>
          </cell>
        </row>
        <row r="250">
          <cell r="C250">
            <v>830</v>
          </cell>
          <cell r="D250">
            <v>0</v>
          </cell>
          <cell r="E250" t="str">
            <v>830P</v>
          </cell>
          <cell r="F250" t="str">
            <v>Limpieza de bermas, incluye cargue y retiro del material sobrante</v>
          </cell>
          <cell r="G250" t="str">
            <v>m2</v>
          </cell>
        </row>
        <row r="251">
          <cell r="C251">
            <v>900.1</v>
          </cell>
          <cell r="D251">
            <v>900</v>
          </cell>
          <cell r="E251">
            <v>0</v>
          </cell>
          <cell r="F251" t="str">
            <v>Transporte de materiales provenientes de excavación de la explanación, canales y préstamos, entre 100m y 1000m</v>
          </cell>
          <cell r="G251" t="str">
            <v>m³-E</v>
          </cell>
        </row>
        <row r="252">
          <cell r="C252">
            <v>900.2</v>
          </cell>
          <cell r="D252">
            <v>900</v>
          </cell>
          <cell r="E252">
            <v>0</v>
          </cell>
          <cell r="F252" t="str">
            <v>Transporte de materiales provenientes de la excavación de la explanación, canales y préstamos para distancias mayores de 1000m</v>
          </cell>
          <cell r="G252" t="str">
            <v>m³-km</v>
          </cell>
        </row>
        <row r="253">
          <cell r="C253">
            <v>900.3</v>
          </cell>
          <cell r="D253">
            <v>900</v>
          </cell>
          <cell r="E253">
            <v>0</v>
          </cell>
          <cell r="F253" t="str">
            <v>Transporte de materiales provenientes de derrumbes</v>
          </cell>
          <cell r="G253" t="str">
            <v>m³-km</v>
          </cell>
        </row>
        <row r="254">
          <cell r="C254">
            <v>1000.1</v>
          </cell>
          <cell r="D254">
            <v>0</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refreshError="1"/>
      <sheetData sheetId="67" refreshError="1"/>
      <sheetData sheetId="68"/>
      <sheetData sheetId="69" refreshError="1"/>
      <sheetData sheetId="70"/>
      <sheetData sheetId="71">
        <row r="4">
          <cell r="C4" t="str">
            <v>DIRECCION TECNICA</v>
          </cell>
        </row>
      </sheetData>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ow r="4">
          <cell r="C4">
            <v>0</v>
          </cell>
        </row>
      </sheetData>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og__y_Control_ECOBRAS_V1"/>
      <sheetName val="1"/>
      <sheetName val="INDICE"/>
      <sheetName val="Insumos"/>
      <sheetName val="Design"/>
      <sheetName val="46"/>
      <sheetName val="Pta a tierra"/>
      <sheetName val="BITACORA"/>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2"/>
      <sheetName val="Cantidades_de_Obra2"/>
      <sheetName val="SUB_APU1"/>
      <sheetName val="Cantidades_de_Obra1"/>
      <sheetName val="SUB_APU3"/>
      <sheetName val="Cantidades_de_Obra3"/>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Design"/>
      <sheetName val="SUB_APU6"/>
      <sheetName val="Cantidades_de_Obra6"/>
      <sheetName val="Itemes_Renovación1"/>
      <sheetName val="SUB_APU7"/>
      <sheetName val="Cantidades_de_Obra7"/>
      <sheetName val="Itemes_Renovación2"/>
      <sheetName val="SUB_APU8"/>
      <sheetName val="Cantidades_de_Obra8"/>
      <sheetName val="Itemes_Renovación3"/>
      <sheetName val="SUB_APU9"/>
      <sheetName val="Cantidades_de_Obra9"/>
      <sheetName val="Itemes_Renovación4"/>
      <sheetName val="experiencia especifica"/>
      <sheetName val="experiencia general"/>
      <sheetName val="FORMULARIO N° 14"/>
      <sheetName val="FORMULARIO N°7"/>
      <sheetName val="contrato en ejecución"/>
      <sheetName val="Calculo capacidad residual"/>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Base de Diseño"/>
      <sheetName val="CALC PROD MENSUAL"/>
      <sheetName val="TABLAS"/>
      <sheetName val="ELECTRICO"/>
      <sheetName val="Vuelta"/>
      <sheetName val="EMPRESA"/>
      <sheetName val="DATOS CONTRATO"/>
      <sheetName val="LIQ-NOM"/>
      <sheetName val="NOMINA-1"/>
      <sheetName val="PRESUPUESTAL"/>
      <sheetName val="ejecutado%"/>
      <sheetName val="Ejecutado$"/>
      <sheetName val="Programado$"/>
      <sheetName val="LISTA_CÓDIGOS"/>
      <sheetName val="BASE_APU"/>
      <sheetName val="MANO_DE_OBRA"/>
      <sheetName val="CIC-NOV"/>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RECURSOS"/>
      <sheetName val="TARIFAS-JORNAL-DIST"/>
      <sheetName val="10_HS"/>
      <sheetName val="PR 1"/>
      <sheetName val="PERSONAL"/>
      <sheetName val="1"/>
      <sheetName val="46"/>
      <sheetName val="TARIFAS"/>
      <sheetName val="COMPARATIVO"/>
      <sheetName val="AMO"/>
      <sheetName val="MAT"/>
      <sheetName val="items"/>
      <sheetName val="BASE DE DATOS ORIG"/>
      <sheetName val="3271 G1 Presupuestos de Pozos-P"/>
      <sheetName val="BASE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sheetData sheetId="9"/>
      <sheetData sheetId="10">
        <row r="2">
          <cell r="A2" t="str">
            <v>MUNICIPIO DE SONSON ANTIOQUIA</v>
          </cell>
        </row>
      </sheetData>
      <sheetData sheetId="11"/>
      <sheetData sheetId="12"/>
      <sheetData sheetId="13"/>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sheetData sheetId="32"/>
      <sheetData sheetId="33">
        <row r="1">
          <cell r="A1" t="str">
            <v>CODIGO</v>
          </cell>
        </row>
      </sheetData>
      <sheetData sheetId="34"/>
      <sheetData sheetId="35"/>
      <sheetData sheetId="36">
        <row r="1">
          <cell r="A1" t="str">
            <v>CODIGO</v>
          </cell>
        </row>
      </sheetData>
      <sheetData sheetId="37"/>
      <sheetData sheetId="38"/>
      <sheetData sheetId="39"/>
      <sheetData sheetId="40"/>
      <sheetData sheetId="41"/>
      <sheetData sheetId="42">
        <row r="2">
          <cell r="A2" t="str">
            <v>MUNICIPIO DE SONSON ANTIOQUIA</v>
          </cell>
        </row>
      </sheetData>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ow r="1">
          <cell r="A1">
            <v>0</v>
          </cell>
        </row>
      </sheetData>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refreshError="1"/>
      <sheetData sheetId="81"/>
      <sheetData sheetId="82"/>
      <sheetData sheetId="83"/>
      <sheetData sheetId="84">
        <row r="1">
          <cell r="A1">
            <v>0</v>
          </cell>
        </row>
      </sheetData>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PARA INFORME"/>
      <sheetName val="Formulas"/>
      <sheetName val="FIBRA ÓPTICA"/>
      <sheetName val="2103mar%20.xls"/>
      <sheetName val="ELECTRICO"/>
      <sheetName val="Vuelt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Análisis de precios"/>
      <sheetName val="Hoja1"/>
      <sheetName val="BASE"/>
      <sheetName val="1_Preliminares"/>
      <sheetName val="M.Obra"/>
      <sheetName val="Actual Data (MAP)"/>
      <sheetName val="Actual Data (STX)"/>
      <sheetName val="320.1"/>
      <sheetName val="330.2"/>
      <sheetName val="700.1"/>
      <sheetName val="ManoDeObra"/>
      <sheetName val="Precios"/>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Distanc"/>
      <sheetName val="220.1"/>
      <sheetName val="330.1"/>
      <sheetName val="640.1.2"/>
      <sheetName val="673.1"/>
      <sheetName val="673.2"/>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Indicadores Gestión"/>
      <sheetName val="PR-04"/>
      <sheetName val="tipo_recurso"/>
      <sheetName val="Listado"/>
      <sheetName val="tipos_entidad"/>
      <sheetName val="Unidades"/>
      <sheetName val="APU"/>
      <sheetName val="Cuadro de áreas y volmúmenes"/>
      <sheetName val="Generales"/>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Cálculo"/>
      <sheetName val="tablas"/>
      <sheetName val="Ejecutado$"/>
      <sheetName val="Programado$"/>
      <sheetName val="TUBERI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MANTENIMIENTO"/>
      <sheetName val="INV"/>
      <sheetName val="AASHTO"/>
      <sheetName val="basicos"/>
      <sheetName val="ACERO"/>
      <sheetName val="ALTAMIRA"/>
      <sheetName val="2,1"/>
      <sheetName val="2,2"/>
      <sheetName val="2,3"/>
      <sheetName val="2,4"/>
      <sheetName val="2,6"/>
      <sheetName val="2,7"/>
      <sheetName val="2,9"/>
      <sheetName val="2,10"/>
      <sheetName val="PLAN DE INVERSION ANTICIPO"/>
      <sheetName val="inv mensual"/>
      <sheetName val="borrador flujo inv"/>
      <sheetName val="social-ambiental"/>
      <sheetName val="AU"/>
      <sheetName val="PPTO ADICIONALES"/>
      <sheetName val="salarios"/>
      <sheetName val="ITEM"/>
      <sheetName val="CONTRATO"/>
      <sheetName val="mc sf gaviones"/>
      <sheetName val="BASES"/>
      <sheetName val="ESTADO RED"/>
      <sheetName val="CARRETERAS"/>
      <sheetName val="GENERALIDADES "/>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D9">
            <v>0</v>
          </cell>
          <cell r="E9">
            <v>0</v>
          </cell>
          <cell r="F9" t="str">
            <v>Longitud de calzada (m):</v>
          </cell>
          <cell r="G9">
            <v>0</v>
          </cell>
          <cell r="H9">
            <v>0</v>
          </cell>
          <cell r="I9">
            <v>947</v>
          </cell>
        </row>
        <row r="10">
          <cell r="B10" t="str">
            <v>Nombre del Tramo:</v>
          </cell>
          <cell r="C10" t="str">
            <v>Monteria - Cerete - Lorica</v>
          </cell>
          <cell r="D10">
            <v>0</v>
          </cell>
          <cell r="E10">
            <v>0</v>
          </cell>
          <cell r="F10" t="str">
            <v>Ancho promedio de calzada (m):</v>
          </cell>
          <cell r="G10">
            <v>0</v>
          </cell>
          <cell r="H10">
            <v>0</v>
          </cell>
          <cell r="I10">
            <v>6.8</v>
          </cell>
        </row>
        <row r="11">
          <cell r="B11" t="str">
            <v>Nombre del Sector:</v>
          </cell>
          <cell r="C11" t="str">
            <v>Monteria - Cerete - Lorica</v>
          </cell>
          <cell r="D11">
            <v>0</v>
          </cell>
          <cell r="E11">
            <v>0</v>
          </cell>
          <cell r="F11" t="str">
            <v>Longitud de berma (m):</v>
          </cell>
          <cell r="G11">
            <v>0</v>
          </cell>
          <cell r="H11">
            <v>0</v>
          </cell>
          <cell r="I11">
            <v>947</v>
          </cell>
        </row>
        <row r="12">
          <cell r="B12" t="str">
            <v>Código:</v>
          </cell>
          <cell r="C12">
            <v>2103</v>
          </cell>
          <cell r="D12">
            <v>0</v>
          </cell>
          <cell r="E12">
            <v>0</v>
          </cell>
          <cell r="F12" t="str">
            <v>Ancho promedio de las bermas (m):</v>
          </cell>
          <cell r="G12">
            <v>0</v>
          </cell>
          <cell r="H12">
            <v>0</v>
          </cell>
          <cell r="I12">
            <v>1.25</v>
          </cell>
        </row>
        <row r="14">
          <cell r="A14" t="str">
            <v>PARÁMETRO</v>
          </cell>
          <cell r="B14" t="str">
            <v>ELEMENTO</v>
          </cell>
          <cell r="C14" t="str">
            <v>Daño</v>
          </cell>
          <cell r="D14" t="str">
            <v>Área (m2)</v>
          </cell>
          <cell r="E14" t="str">
            <v>Parámetro</v>
          </cell>
          <cell r="F14">
            <v>0</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F15">
            <v>0</v>
          </cell>
          <cell r="G15">
            <v>0</v>
          </cell>
          <cell r="H15">
            <v>5</v>
          </cell>
          <cell r="I15">
            <v>0.14000000000000001</v>
          </cell>
          <cell r="J15">
            <v>0.7</v>
          </cell>
        </row>
        <row r="16">
          <cell r="C16" t="str">
            <v xml:space="preserve"> Fisuras (m²)</v>
          </cell>
          <cell r="D16">
            <v>64.396000000000001</v>
          </cell>
          <cell r="E16" t="str">
            <v>Área dañada (%)</v>
          </cell>
          <cell r="F16">
            <v>0</v>
          </cell>
          <cell r="G16">
            <v>1</v>
          </cell>
          <cell r="H16">
            <v>4.88</v>
          </cell>
          <cell r="I16">
            <v>7.0000000000000007E-2</v>
          </cell>
          <cell r="J16">
            <v>0.34</v>
          </cell>
        </row>
        <row r="17">
          <cell r="C17" t="str">
            <v xml:space="preserve"> Deformaciones (m²)</v>
          </cell>
          <cell r="D17">
            <v>65</v>
          </cell>
          <cell r="E17" t="str">
            <v>Área dañada (%)</v>
          </cell>
          <cell r="F17">
            <v>0</v>
          </cell>
          <cell r="G17">
            <v>1.01</v>
          </cell>
          <cell r="H17">
            <v>4.75</v>
          </cell>
          <cell r="I17">
            <v>0.105</v>
          </cell>
          <cell r="J17">
            <v>0.5</v>
          </cell>
        </row>
        <row r="18">
          <cell r="C18" t="str">
            <v xml:space="preserve"> Desprendimientos (m²)</v>
          </cell>
          <cell r="D18">
            <v>0</v>
          </cell>
          <cell r="E18" t="str">
            <v>Área dañada (%)</v>
          </cell>
          <cell r="F18">
            <v>0</v>
          </cell>
          <cell r="G18">
            <v>0</v>
          </cell>
          <cell r="H18">
            <v>5</v>
          </cell>
          <cell r="I18">
            <v>0.105</v>
          </cell>
          <cell r="J18">
            <v>0.53</v>
          </cell>
        </row>
        <row r="19">
          <cell r="C19" t="str">
            <v xml:space="preserve"> Ahuellamiento (mm)</v>
          </cell>
          <cell r="D19">
            <v>0</v>
          </cell>
          <cell r="E19" t="str">
            <v>Ahuellamiento prom. (mm)</v>
          </cell>
          <cell r="F19">
            <v>0</v>
          </cell>
          <cell r="G19">
            <v>0</v>
          </cell>
          <cell r="H19">
            <v>5</v>
          </cell>
          <cell r="I19">
            <v>0.105</v>
          </cell>
          <cell r="J19">
            <v>0.53</v>
          </cell>
        </row>
        <row r="20">
          <cell r="C20" t="str">
            <v xml:space="preserve"> Otros daños (m²)</v>
          </cell>
          <cell r="D20">
            <v>0</v>
          </cell>
          <cell r="E20" t="str">
            <v>Área dañada (%)</v>
          </cell>
          <cell r="F20">
            <v>0</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F21">
            <v>0</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F25">
            <v>0</v>
          </cell>
          <cell r="G25">
            <v>0</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F27">
            <v>0</v>
          </cell>
          <cell r="G27">
            <v>0</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F32">
            <v>0</v>
          </cell>
          <cell r="G32">
            <v>0</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F34">
            <v>0</v>
          </cell>
          <cell r="G34">
            <v>0</v>
          </cell>
          <cell r="H34">
            <v>5</v>
          </cell>
          <cell r="I34">
            <v>3.7499999999999999E-2</v>
          </cell>
          <cell r="J34">
            <v>0.19</v>
          </cell>
          <cell r="K34">
            <v>0.28000000000000003</v>
          </cell>
          <cell r="L34" t="str">
            <v>Regular</v>
          </cell>
        </row>
        <row r="36">
          <cell r="A36" t="str">
            <v>PARÁMETRO</v>
          </cell>
          <cell r="B36" t="str">
            <v>ELEMENTO</v>
          </cell>
          <cell r="C36" t="str">
            <v>Elemento</v>
          </cell>
          <cell r="D36">
            <v>0</v>
          </cell>
          <cell r="E36" t="str">
            <v>Criterio</v>
          </cell>
          <cell r="F36">
            <v>0</v>
          </cell>
          <cell r="G36">
            <v>0</v>
          </cell>
          <cell r="H36" t="str">
            <v>Calif. Parcial</v>
          </cell>
          <cell r="I36" t="str">
            <v>Peso Parcial</v>
          </cell>
          <cell r="J36" t="str">
            <v>Calif. Pond.</v>
          </cell>
        </row>
        <row r="37">
          <cell r="A37" t="str">
            <v>ZONAS LATERALES</v>
          </cell>
          <cell r="B37">
            <v>0</v>
          </cell>
          <cell r="C37" t="str">
            <v>Taludes Inestables (m):</v>
          </cell>
          <cell r="D37">
            <v>0</v>
          </cell>
          <cell r="E37" t="str">
            <v xml:space="preserve"> No existen</v>
          </cell>
          <cell r="F37">
            <v>0</v>
          </cell>
          <cell r="G37">
            <v>0</v>
          </cell>
          <cell r="H37">
            <v>5</v>
          </cell>
          <cell r="I37">
            <v>0.05</v>
          </cell>
          <cell r="J37">
            <v>0.25</v>
          </cell>
          <cell r="K37">
            <v>0.25</v>
          </cell>
          <cell r="L37" t="str">
            <v>Bueno</v>
          </cell>
        </row>
        <row r="39">
          <cell r="F39" t="str">
            <v>CALIFICACIÓN TOTAL DE LA SECCIÓN:</v>
          </cell>
          <cell r="G39">
            <v>0</v>
          </cell>
          <cell r="H39">
            <v>0</v>
          </cell>
          <cell r="I39">
            <v>0</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H41">
            <v>0</v>
          </cell>
          <cell r="I41">
            <v>0</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ow r="2">
          <cell r="B2">
            <v>0</v>
          </cell>
        </row>
      </sheetData>
      <sheetData sheetId="69" refreshError="1"/>
      <sheetData sheetId="70" refreshError="1"/>
      <sheetData sheetId="71" refreshError="1"/>
      <sheetData sheetId="72" refreshError="1"/>
      <sheetData sheetId="73" refreshError="1"/>
      <sheetData sheetId="74">
        <row r="2">
          <cell r="A2" t="str">
            <v>INVÍAS - TERRITORIAL CORDOBA - GRUPO 3</v>
          </cell>
        </row>
      </sheetData>
      <sheetData sheetId="75"/>
      <sheetData sheetId="76"/>
      <sheetData sheetId="77"/>
      <sheetData sheetId="78">
        <row r="2">
          <cell r="A2" t="str">
            <v>INVÍAS - TERRITORIAL CORDOBA - GRUPO 3</v>
          </cell>
        </row>
      </sheetData>
      <sheetData sheetId="79"/>
      <sheetData sheetId="80"/>
      <sheetData sheetId="81"/>
      <sheetData sheetId="82"/>
      <sheetData sheetId="83"/>
      <sheetData sheetId="84">
        <row r="2">
          <cell r="A2" t="str">
            <v>INVÍAS - TERRITORIAL CORDOBA - GRUPO 3</v>
          </cell>
        </row>
      </sheetData>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ow r="2">
          <cell r="A2" t="str">
            <v>INVÍAS - TERRITORIAL CORDOBA - GRUPO 3</v>
          </cell>
        </row>
      </sheetData>
      <sheetData sheetId="119"/>
      <sheetData sheetId="120">
        <row r="2">
          <cell r="A2" t="str">
            <v>INVÍAS - TERRITORIAL CORDOBA - GRUPO 3</v>
          </cell>
        </row>
      </sheetData>
      <sheetData sheetId="121">
        <row r="2">
          <cell r="A2" t="str">
            <v>INVÍAS - TERRITORIAL CORDOBA - GRUPO 3</v>
          </cell>
        </row>
      </sheetData>
      <sheetData sheetId="122"/>
      <sheetData sheetId="123">
        <row r="2">
          <cell r="A2" t="str">
            <v>INVÍAS - TERRITORIAL CORDOBA - GRUPO 3</v>
          </cell>
        </row>
      </sheetData>
      <sheetData sheetId="124">
        <row r="2">
          <cell r="A2" t="str">
            <v>INVÍAS - TERRITORIAL CORDOBA - GRUPO 3</v>
          </cell>
        </row>
      </sheetData>
      <sheetData sheetId="125">
        <row r="2">
          <cell r="A2" t="str">
            <v>INVÍAS - TERRITORIAL CORDOBA - GRUPO 3</v>
          </cell>
        </row>
      </sheetData>
      <sheetData sheetId="126">
        <row r="2">
          <cell r="A2" t="str">
            <v>INVÍAS - TERRITORIAL CORDOBA - GRUPO 3</v>
          </cell>
        </row>
      </sheetData>
      <sheetData sheetId="127"/>
      <sheetData sheetId="128">
        <row r="2">
          <cell r="A2" t="str">
            <v>INVÍAS - TERRITORIAL CORDOBA - GRUPO 3</v>
          </cell>
        </row>
      </sheetData>
      <sheetData sheetId="129">
        <row r="2">
          <cell r="A2" t="str">
            <v>INVÍAS - TERRITORIAL CORDOBA - GRUPO 3</v>
          </cell>
        </row>
      </sheetData>
      <sheetData sheetId="130"/>
      <sheetData sheetId="131">
        <row r="2">
          <cell r="A2" t="str">
            <v>INVÍAS - TERRITORIAL CORDOBA - GRUPO 3</v>
          </cell>
        </row>
      </sheetData>
      <sheetData sheetId="132">
        <row r="2">
          <cell r="A2" t="str">
            <v>INVÍAS - TERRITORIAL CORDOBA - GRUPO 3</v>
          </cell>
        </row>
      </sheetData>
      <sheetData sheetId="133">
        <row r="2">
          <cell r="A2" t="str">
            <v>INVÍAS - TERRITORIAL CORDOBA - GRUPO 3</v>
          </cell>
        </row>
      </sheetData>
      <sheetData sheetId="134">
        <row r="2">
          <cell r="A2" t="str">
            <v>INVÍAS - TERRITORIAL CORDOBA - GRUPO 3</v>
          </cell>
        </row>
      </sheetData>
      <sheetData sheetId="135"/>
      <sheetData sheetId="136">
        <row r="2">
          <cell r="A2" t="str">
            <v>INVÍAS - TERRITORIAL CORDOBA - GRUPO 3</v>
          </cell>
        </row>
      </sheetData>
      <sheetData sheetId="137">
        <row r="2">
          <cell r="A2" t="str">
            <v>INVÍAS - TERRITORIAL CORDOBA - GRUPO 3</v>
          </cell>
        </row>
      </sheetData>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ow r="2">
          <cell r="A2" t="str">
            <v>INVÍAS - TERRITORIAL CORDOBA - GRUPO 3</v>
          </cell>
        </row>
      </sheetData>
      <sheetData sheetId="171"/>
      <sheetData sheetId="172">
        <row r="2">
          <cell r="A2" t="str">
            <v>INVÍAS - TERRITORIAL CORDOBA - GRUPO 3</v>
          </cell>
        </row>
      </sheetData>
      <sheetData sheetId="173">
        <row r="2">
          <cell r="A2" t="str">
            <v>INVÍAS - TERRITORIAL CORDOBA - GRUPO 3</v>
          </cell>
        </row>
      </sheetData>
      <sheetData sheetId="174"/>
      <sheetData sheetId="175">
        <row r="2">
          <cell r="A2" t="str">
            <v>INVÍAS - TERRITORIAL CORDOBA - GRUPO 3</v>
          </cell>
        </row>
      </sheetData>
      <sheetData sheetId="176">
        <row r="2">
          <cell r="A2" t="str">
            <v>INVÍAS - TERRITORIAL CORDOBA - GRUPO 3</v>
          </cell>
        </row>
      </sheetData>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sheetData sheetId="193">
        <row r="2">
          <cell r="A2" t="str">
            <v>INVÍAS - TERRITORIAL CORDOBA - GRUPO 3</v>
          </cell>
        </row>
      </sheetData>
      <sheetData sheetId="194">
        <row r="2">
          <cell r="A2" t="str">
            <v>INVÍAS - TERRITORIAL CORDOBA - GRUPO 3</v>
          </cell>
        </row>
      </sheetData>
      <sheetData sheetId="195"/>
      <sheetData sheetId="196"/>
      <sheetData sheetId="197"/>
      <sheetData sheetId="198"/>
      <sheetData sheetId="199"/>
      <sheetData sheetId="200"/>
      <sheetData sheetId="201"/>
      <sheetData sheetId="202"/>
      <sheetData sheetId="203"/>
      <sheetData sheetId="204">
        <row r="2">
          <cell r="A2" t="str">
            <v>INVÍAS - TERRITORIAL CORDOBA - GRUPO 3</v>
          </cell>
        </row>
      </sheetData>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row r="2">
          <cell r="A2" t="str">
            <v>INVÍAS - TERRITORIAL CORDOBA - GRUPO 3</v>
          </cell>
        </row>
      </sheetData>
      <sheetData sheetId="246">
        <row r="2">
          <cell r="A2" t="str">
            <v>INVÍAS - TERRITORIAL CORDOBA - GRUPO 3</v>
          </cell>
        </row>
      </sheetData>
      <sheetData sheetId="247">
        <row r="2">
          <cell r="A2" t="str">
            <v>INVÍAS - TERRITORIAL CORDOBA - GRUPO 3</v>
          </cell>
        </row>
      </sheetData>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sheetData sheetId="295"/>
      <sheetData sheetId="296"/>
      <sheetData sheetId="297">
        <row r="2">
          <cell r="A2" t="str">
            <v>INVÍAS - TERRITORIAL CORDOBA - GRUPO 3</v>
          </cell>
        </row>
      </sheetData>
      <sheetData sheetId="298">
        <row r="2">
          <cell r="A2" t="str">
            <v>INVÍAS - TERRITORIAL CORDOBA - GRUPO 3</v>
          </cell>
        </row>
      </sheetData>
      <sheetData sheetId="299"/>
      <sheetData sheetId="300"/>
      <sheetData sheetId="301"/>
      <sheetData sheetId="302"/>
      <sheetData sheetId="303"/>
      <sheetData sheetId="304"/>
      <sheetData sheetId="305"/>
      <sheetData sheetId="306"/>
      <sheetData sheetId="307"/>
      <sheetData sheetId="308">
        <row r="2">
          <cell r="A2" t="str">
            <v>INVÍAS - TERRITORIAL CORDOBA - GRUPO 3</v>
          </cell>
        </row>
      </sheetData>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sheetData sheetId="357">
        <row r="2">
          <cell r="A2">
            <v>0</v>
          </cell>
        </row>
      </sheetData>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ow r="2">
          <cell r="A2" t="str">
            <v>VIGENTE 2019</v>
          </cell>
        </row>
      </sheetData>
      <sheetData sheetId="394"/>
      <sheetData sheetId="395" refreshError="1"/>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sheetData sheetId="497"/>
      <sheetData sheetId="498" refreshError="1"/>
      <sheetData sheetId="499"/>
      <sheetData sheetId="500"/>
      <sheetData sheetId="501"/>
      <sheetData sheetId="502"/>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sheetData sheetId="543" refreshError="1"/>
      <sheetData sheetId="544" refreshError="1"/>
      <sheetData sheetId="545" refreshError="1"/>
      <sheetData sheetId="546" refreshError="1"/>
      <sheetData sheetId="547"/>
      <sheetData sheetId="548" refreshError="1"/>
      <sheetData sheetId="549" refreshError="1"/>
      <sheetData sheetId="550"/>
      <sheetData sheetId="551"/>
      <sheetData sheetId="552"/>
      <sheetData sheetId="553"/>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ow r="2">
          <cell r="A2">
            <v>0</v>
          </cell>
        </row>
      </sheetData>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refreshError="1"/>
      <sheetData sheetId="637" refreshError="1"/>
      <sheetData sheetId="638" refreshError="1"/>
      <sheetData sheetId="639" refreshError="1"/>
      <sheetData sheetId="640" refreshError="1"/>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row r="2">
          <cell r="A2" t="str">
            <v>INVÍAS - TERRITORIAL CORDOBA - GRUPO 3</v>
          </cell>
        </row>
      </sheetData>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refreshError="1"/>
      <sheetData sheetId="740" refreshError="1"/>
      <sheetData sheetId="741" refreshError="1"/>
      <sheetData sheetId="742" refreshError="1"/>
      <sheetData sheetId="743" refreshError="1"/>
      <sheetData sheetId="744"/>
      <sheetData sheetId="745">
        <row r="2">
          <cell r="B2">
            <v>0</v>
          </cell>
        </row>
      </sheetData>
      <sheetData sheetId="746"/>
      <sheetData sheetId="747"/>
      <sheetData sheetId="748"/>
      <sheetData sheetId="749"/>
      <sheetData sheetId="750"/>
      <sheetData sheetId="751"/>
      <sheetData sheetId="752"/>
      <sheetData sheetId="753">
        <row r="2">
          <cell r="A2">
            <v>0</v>
          </cell>
        </row>
      </sheetData>
      <sheetData sheetId="754"/>
      <sheetData sheetId="755"/>
      <sheetData sheetId="756"/>
      <sheetData sheetId="757"/>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SUMINISTRO PARA INFORME"/>
      <sheetName val="ACTA DE OBRA"/>
      <sheetName val="Hoja1"/>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Análisis de precios"/>
      <sheetName val="todos"/>
      <sheetName val="Desmonte_y_Limpieza"/>
      <sheetName val="Reprograma_4"/>
      <sheetName val="PR_1"/>
      <sheetName val="5_2"/>
      <sheetName val="MC_SF_GAVIONES"/>
      <sheetName val="1"/>
      <sheetName val="LISTADO OBRAS"/>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sheetName val="GPI 526"/>
      <sheetName val="SKJ452"/>
      <sheetName val="ITA878"/>
      <sheetName val="AEA-944"/>
      <sheetName val="DUB-823"/>
      <sheetName val="XXJ617"/>
      <sheetName val="SNG_855"/>
      <sheetName val="VEA 374"/>
      <sheetName val="HFB024"/>
      <sheetName val="PAJ825"/>
      <sheetName val="Itemes Renovación"/>
      <sheetName val="AC2-AG96"/>
      <sheetName val="Formulario N° 4"/>
      <sheetName val="MATERIALES"/>
      <sheetName val="EQUIPO"/>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sheetData sheetId="38"/>
      <sheetData sheetId="39"/>
      <sheetData sheetId="40"/>
      <sheetData sheetId="4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F3">
            <v>0</v>
          </cell>
          <cell r="G3" t="str">
            <v>2"</v>
          </cell>
          <cell r="H3">
            <v>1</v>
          </cell>
          <cell r="I3" t="str">
            <v>un</v>
          </cell>
          <cell r="J3">
            <v>2</v>
          </cell>
        </row>
        <row r="4">
          <cell r="C4" t="str">
            <v>A2-3F</v>
          </cell>
          <cell r="D4" t="str">
            <v>90E</v>
          </cell>
          <cell r="E4" t="str">
            <v>90° ELBOW, C.S., 3000#, SW, ASTM A105.</v>
          </cell>
          <cell r="F4">
            <v>0</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F7">
            <v>0</v>
          </cell>
          <cell r="G7" t="str">
            <v>3/4"</v>
          </cell>
          <cell r="H7">
            <v>2</v>
          </cell>
          <cell r="I7" t="str">
            <v>un</v>
          </cell>
          <cell r="J7">
            <v>0.5</v>
          </cell>
        </row>
        <row r="8">
          <cell r="C8" t="str">
            <v>A2-3F</v>
          </cell>
          <cell r="D8" t="str">
            <v>SOL</v>
          </cell>
          <cell r="E8" t="str">
            <v>SOCKOLET, C.S., 3000#, SW, ASTM A105. HEADER 6"-12".</v>
          </cell>
          <cell r="F8">
            <v>0</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F25">
            <v>0</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IPR"/>
      <sheetName val="EMPRESA"/>
      <sheetName val="Ingenieria"/>
      <sheetName val="L.M."/>
      <sheetName val="Propuesta"/>
      <sheetName val="Análisis de precios"/>
      <sheetName val="Validaciones"/>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6">
          <cell r="E6">
            <v>538</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ORITO 02 "/>
      <sheetName val="PxQ_Valores"/>
      <sheetName val="PxQ_Cantidades"/>
      <sheetName val="Form5 _Pág_ 1"/>
      <sheetName val="TARIFAS"/>
      <sheetName val="items"/>
      <sheetName val="BASE DE DATOS"/>
      <sheetName val="Estructura"/>
    </sheetNames>
    <sheetDataSet>
      <sheetData sheetId="0"/>
      <sheetData sheetId="1"/>
      <sheetData sheetId="2"/>
      <sheetData sheetId="3"/>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 val="BASE_01"/>
      <sheetName val="RESUMEN_CONFIS"/>
      <sheetName val="PxQ Cantidades"/>
      <sheetName val="inst"/>
      <sheetName val="Bases 2A"/>
      <sheetName val="Análisis de precio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sheetData sheetId="6"/>
      <sheetData sheetId="7" refreshError="1"/>
      <sheetData sheetId="8" refreshError="1"/>
      <sheetData sheetId="9" refreshError="1"/>
      <sheetData sheetId="1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RECURSOS"/>
      <sheetName val="Bases_2A"/>
      <sheetName val="Petroq_"/>
      <sheetName val="Serv_Ind_"/>
      <sheetName val="Manto,_Otros"/>
      <sheetName val="TARIFA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 val="Tablas"/>
      <sheetName val="BASE"/>
      <sheetName val="1"/>
      <sheetName val="7422CW00"/>
    </sheetNames>
    <sheetDataSet>
      <sheetData sheetId="0" refreshError="1">
        <row r="20">
          <cell r="C20">
            <v>2265.5</v>
          </cell>
        </row>
      </sheetData>
      <sheetData sheetId="1"/>
      <sheetData sheetId="2"/>
      <sheetData sheetId="3"/>
      <sheetData sheetId="4"/>
      <sheetData sheetId="5"/>
      <sheetData sheetId="6"/>
      <sheetData sheetId="7" refreshError="1"/>
      <sheetData sheetId="8">
        <row r="20">
          <cell r="C20">
            <v>2265.5</v>
          </cell>
        </row>
      </sheetData>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 val="Equipo"/>
      <sheetName val="PUNITARIOS%20PARA%20241201%202S"/>
      <sheetName val="TRANSPORTE"/>
      <sheetName val="Insum"/>
      <sheetName val="SUB APU"/>
      <sheetName val="Listas"/>
      <sheetName val="RELACION ME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A.P.U"/>
      <sheetName val="CLASIFICACION"/>
      <sheetName val="LISTA DE PRECIOS"/>
      <sheetName val="062"/>
      <sheetName val="Listado"/>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 Liquidacion de Obra por Tramos"/>
      <sheetName val="PUNITARIOS_PARA_241201_2S10"/>
      <sheetName val="PR_110"/>
      <sheetName val="ESTADO_RED_TEC10"/>
      <sheetName val="PREACTA_1010"/>
      <sheetName val="PREACTA_910"/>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REC-COD,"/>
      <sheetName val="SALARIOS"/>
      <sheetName val="APU NO PREVISTO"/>
      <sheetName val="PPTA (3)"/>
      <sheetName val="PPTA (2)"/>
      <sheetName val="PPTA"/>
      <sheetName val="Lp"/>
      <sheetName val="Requisición1"/>
      <sheetName val="2,2,6,1 Pilotes 0,30"/>
      <sheetName val="c2_5y2_6"/>
      <sheetName val="c2_5y2_62"/>
      <sheetName val="c2_5y2_61"/>
      <sheetName val="c2_5y2_63"/>
      <sheetName val="c2_5y2_65"/>
      <sheetName val="c2_5y2_64"/>
      <sheetName val="c2_5y2_66"/>
      <sheetName val="c2_5y2_67"/>
      <sheetName val="c2_5y2_68"/>
      <sheetName val="c2_5y2_69"/>
      <sheetName val="c2_5y2_610"/>
      <sheetName val="mdo"/>
      <sheetName val="equip"/>
      <sheetName val="mat"/>
      <sheetName val="CIRCUITOS CODENSA"/>
      <sheetName val="5. ELECTRICO"/>
      <sheetName val="skj452"/>
      <sheetName val="ita878"/>
      <sheetName val="aea-944"/>
      <sheetName val="dub-823"/>
      <sheetName val="gpi 526"/>
      <sheetName val="xxj617"/>
      <sheetName val="sng_855"/>
      <sheetName val="vea 374"/>
      <sheetName val="hfb024"/>
      <sheetName val="paj825"/>
      <sheetName val="TODAS"/>
      <sheetName val="FINANC"/>
      <sheetName val="materiales"/>
      <sheetName val="otros"/>
      <sheetName val="APU"/>
      <sheetName val="Bajadas"/>
      <sheetName val="NARIÑO"/>
      <sheetName val="OCTUBRE"/>
      <sheetName val="Summary"/>
      <sheetName val="CODCONST"/>
      <sheetName val="1,01"/>
      <sheetName val="1,02"/>
      <sheetName val="2,01"/>
      <sheetName val="2,02"/>
      <sheetName val="2,03"/>
      <sheetName val="2,04"/>
      <sheetName val="2,05"/>
      <sheetName val="2,06"/>
      <sheetName val="2,07"/>
      <sheetName val="2,08"/>
      <sheetName val="2,09"/>
      <sheetName val="3,01"/>
      <sheetName val="3,02"/>
      <sheetName val="3,03"/>
      <sheetName val="3,04"/>
      <sheetName val="3,05"/>
      <sheetName val="3,06"/>
      <sheetName val="3,07"/>
      <sheetName val="3,08"/>
      <sheetName val="3,09"/>
      <sheetName val="3,11"/>
      <sheetName val="3,10"/>
      <sheetName val="3,12"/>
      <sheetName val="3,13"/>
      <sheetName val="3,14"/>
      <sheetName val="ACTA_"/>
      <sheetName val="4,01"/>
      <sheetName val="4,02"/>
      <sheetName val="4,03"/>
      <sheetName val="PREACTA Y CONTRATISTAS"/>
      <sheetName val="DEST. MEDIOS"/>
      <sheetName val="COMBUASF"/>
      <sheetName val="BALCRUDO"/>
      <sheetName val="CARGASPROC."/>
      <sheetName val="G L P  FINAL"/>
      <sheetName val="OBRAS SES"/>
      <sheetName val="CHINCHINA FINAL . A CEROS"/>
      <sheetName val="Memoria de calculo"/>
      <sheetName val="Cuadr."/>
      <sheetName val="PERSONAL"/>
      <sheetName val="Tarifa MT"/>
      <sheetName val="BALANCE"/>
      <sheetName val="ITEMS NO REVISTOS"/>
      <sheetName val="APU ELECTRICOS"/>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CONT_ADI"/>
      <sheetName val="BASE"/>
      <sheetName val="PREACTA_61"/>
      <sheetName val="A_P_U1"/>
      <sheetName val="Hoja2"/>
      <sheetName val="PUNITARIOS PARA 241201 2S.xls"/>
      <sheetName val="inst"/>
      <sheetName val="Proveedores y acreedores"/>
      <sheetName val="c2_5y2_613"/>
      <sheetName val="PREACTA_62"/>
      <sheetName val="TABLA_20082"/>
      <sheetName val="c2_5y2_612"/>
      <sheetName val="TABLA_20081"/>
      <sheetName val="c2_5y2_611"/>
      <sheetName val="PLAN DE INVERSION ANTICIPO"/>
      <sheetName val="inv mensual"/>
      <sheetName val="borrador flujo inv"/>
      <sheetName val="social-ambiental"/>
      <sheetName val="AU"/>
      <sheetName val="ESTADO_RED_TEC14"/>
      <sheetName val="PUNITARIOS_PARA_241201_2S14"/>
      <sheetName val="PR_114"/>
      <sheetName val="PREACTA_1014"/>
      <sheetName val="PREACTA_914"/>
      <sheetName val="c2_5y2_614"/>
      <sheetName val="PREACTA_63"/>
      <sheetName val="TABLA_20083"/>
      <sheetName val="7.1.8.1.1"/>
      <sheetName val="glvc"/>
      <sheetName val="CURVA"/>
      <sheetName val="Poblacion"/>
      <sheetName val="TABLA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ostos oficina"/>
      <sheetName val="costos campamento"/>
      <sheetName val="días habiles 2015"/>
      <sheetName val="ACTA MODIFICACIÓN CIVIL"/>
      <sheetName val="for 6"/>
      <sheetName val="Bases 2A"/>
      <sheetName val="DATOS CONTRATO"/>
      <sheetName val="devdics"/>
      <sheetName val="gpi_526"/>
      <sheetName val="vea_374"/>
      <sheetName val="5__ELECTRICO"/>
      <sheetName val="ITEMS_NO_REVISTOS"/>
      <sheetName val="APU_ELECTRICOS"/>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 val="Lista APU"/>
      <sheetName val="@RISK - Correlaciones"/>
      <sheetName val="Acta"/>
      <sheetName val="5__ELECTRICO1"/>
      <sheetName val="factor"/>
      <sheetName val="ANALISIS M.O"/>
      <sheetName val="CTO 14MPa"/>
      <sheetName val="CTO 175MPa "/>
      <sheetName val="CTO 21MPa"/>
      <sheetName val="CTO 28MPa"/>
      <sheetName val="PTTO PAZ Y PROGRESO"/>
      <sheetName val="MORTERO14"/>
      <sheetName val="PRECIOS ACTUALIZADOS FERRASA"/>
      <sheetName val="BASE DE DATOS"/>
      <sheetName val="PROYECTO"/>
      <sheetName val="ANALISIS"/>
      <sheetName val="CUADRILLAS"/>
      <sheetName val="Input"/>
      <sheetName val="bd100-45-p1"/>
      <sheetName val="PTAR ANDES"/>
      <sheetName val="Tarifa_MT"/>
      <sheetName val="Proveedores_y_acreedores"/>
      <sheetName val="MATERIAL"/>
      <sheetName val="precios-básicos2002"/>
      <sheetName val="CUMPLIMIENTO"/>
      <sheetName val="7422cw00"/>
      <sheetName val="EVA"/>
      <sheetName val="AIU"/>
      <sheetName val="Program"/>
      <sheetName val="Estado Resumen"/>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BITACORA"/>
      <sheetName val="Cuadr_"/>
      <sheetName val="PUNITARIOS_PARA_241201_2S_xls"/>
      <sheetName val="OBRAS_SES"/>
      <sheetName val="EMPRESA"/>
      <sheetName val="Tabla"/>
      <sheetName val="PROBLEMA"/>
      <sheetName val="ORITO 02 "/>
      <sheetName val="RECURSOS"/>
      <sheetName val="PREACTA_Y_CONTRATISTAS"/>
      <sheetName val="base ctos"/>
      <sheetName val="CAT-D7H"/>
      <sheetName val="INSUMOS-EQUIPOS"/>
      <sheetName val="F.Prestacional"/>
      <sheetName val="CRONOGRAMA"/>
      <sheetName val="civ_roma"/>
      <sheetName val="INDICE"/>
      <sheetName val="REAJUSTESACTA1PROVI"/>
      <sheetName val="media geometrica"/>
      <sheetName val="mi"/>
      <sheetName val="Conto economico"/>
      <sheetName val="M.Obr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ow r="48">
          <cell r="E48">
            <v>0</v>
          </cell>
        </row>
      </sheetData>
      <sheetData sheetId="34"/>
      <sheetData sheetId="35"/>
      <sheetData sheetId="36"/>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refreshError="1"/>
      <sheetData sheetId="106" refreshError="1"/>
      <sheetData sheetId="107" refreshError="1"/>
      <sheetData sheetId="108" refreshError="1"/>
      <sheetData sheetId="109"/>
      <sheetData sheetId="110"/>
      <sheetData sheetId="111"/>
      <sheetData sheetId="112"/>
      <sheetData sheetId="113">
        <row r="48">
          <cell r="E48">
            <v>0</v>
          </cell>
        </row>
      </sheetData>
      <sheetData sheetId="114">
        <row r="48">
          <cell r="E48">
            <v>0</v>
          </cell>
        </row>
      </sheetData>
      <sheetData sheetId="115"/>
      <sheetData sheetId="116">
        <row r="48">
          <cell r="E48">
            <v>0</v>
          </cell>
        </row>
      </sheetData>
      <sheetData sheetId="117"/>
      <sheetData sheetId="118"/>
      <sheetData sheetId="119"/>
      <sheetData sheetId="120"/>
      <sheetData sheetId="121"/>
      <sheetData sheetId="122"/>
      <sheetData sheetId="123"/>
      <sheetData sheetId="124"/>
      <sheetData sheetId="125" refreshError="1"/>
      <sheetData sheetId="126" refreshError="1"/>
      <sheetData sheetId="127">
        <row r="48">
          <cell r="E48">
            <v>0</v>
          </cell>
        </row>
      </sheetData>
      <sheetData sheetId="128">
        <row r="48">
          <cell r="E48">
            <v>0</v>
          </cell>
        </row>
      </sheetData>
      <sheetData sheetId="129">
        <row r="48">
          <cell r="E48">
            <v>0</v>
          </cell>
        </row>
      </sheetData>
      <sheetData sheetId="130"/>
      <sheetData sheetId="131" refreshError="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ow r="48">
          <cell r="E48">
            <v>0</v>
          </cell>
        </row>
      </sheetData>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row r="48">
          <cell r="E48">
            <v>0</v>
          </cell>
        </row>
      </sheetData>
      <sheetData sheetId="208" refreshError="1"/>
      <sheetData sheetId="209" refreshError="1"/>
      <sheetData sheetId="210" refreshError="1"/>
      <sheetData sheetId="211">
        <row r="48">
          <cell r="E48">
            <v>0</v>
          </cell>
        </row>
      </sheetData>
      <sheetData sheetId="212"/>
      <sheetData sheetId="213">
        <row r="48">
          <cell r="E48">
            <v>0</v>
          </cell>
        </row>
      </sheetData>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ow r="48">
          <cell r="E48">
            <v>0</v>
          </cell>
        </row>
      </sheetData>
      <sheetData sheetId="229" refreshError="1"/>
      <sheetData sheetId="230"/>
      <sheetData sheetId="231"/>
      <sheetData sheetId="232"/>
      <sheetData sheetId="233" refreshError="1"/>
      <sheetData sheetId="234" refreshError="1"/>
      <sheetData sheetId="235" refreshError="1"/>
      <sheetData sheetId="236" refreshError="1"/>
      <sheetData sheetId="237"/>
      <sheetData sheetId="238"/>
      <sheetData sheetId="239"/>
      <sheetData sheetId="240"/>
      <sheetData sheetId="241"/>
      <sheetData sheetId="242">
        <row r="48">
          <cell r="E48">
            <v>0</v>
          </cell>
        </row>
      </sheetData>
      <sheetData sheetId="243" refreshError="1"/>
      <sheetData sheetId="244" refreshError="1"/>
      <sheetData sheetId="245" refreshError="1"/>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row r="48">
          <cell r="E48">
            <v>0</v>
          </cell>
        </row>
      </sheetData>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refreshError="1"/>
      <sheetData sheetId="352" refreshError="1"/>
      <sheetData sheetId="353" refreshError="1"/>
      <sheetData sheetId="354" refreshError="1"/>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refreshError="1"/>
      <sheetData sheetId="372" refreshError="1"/>
      <sheetData sheetId="373" refreshError="1"/>
      <sheetData sheetId="374"/>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sheetData sheetId="388" refreshError="1"/>
      <sheetData sheetId="389" refreshError="1"/>
      <sheetData sheetId="390" refreshError="1"/>
      <sheetData sheetId="391"/>
      <sheetData sheetId="392"/>
      <sheetData sheetId="393"/>
      <sheetData sheetId="394" refreshError="1"/>
      <sheetData sheetId="395" refreshError="1"/>
      <sheetData sheetId="396" refreshError="1"/>
      <sheetData sheetId="397" refreshError="1"/>
      <sheetData sheetId="398" refreshError="1"/>
      <sheetData sheetId="399" refreshError="1"/>
      <sheetData sheetId="400" refreshError="1"/>
      <sheetData sheetId="401"/>
      <sheetData sheetId="402">
        <row r="48">
          <cell r="E48">
            <v>0</v>
          </cell>
        </row>
      </sheetData>
      <sheetData sheetId="403"/>
      <sheetData sheetId="404"/>
      <sheetData sheetId="405"/>
      <sheetData sheetId="406">
        <row r="48">
          <cell r="E48">
            <v>0</v>
          </cell>
        </row>
      </sheetData>
      <sheetData sheetId="407"/>
      <sheetData sheetId="408"/>
      <sheetData sheetId="409"/>
      <sheetData sheetId="410">
        <row r="48">
          <cell r="E48">
            <v>0</v>
          </cell>
        </row>
      </sheetData>
      <sheetData sheetId="411"/>
      <sheetData sheetId="412"/>
      <sheetData sheetId="413"/>
      <sheetData sheetId="414">
        <row r="48">
          <cell r="E48">
            <v>0</v>
          </cell>
        </row>
      </sheetData>
      <sheetData sheetId="415"/>
      <sheetData sheetId="416"/>
      <sheetData sheetId="417"/>
      <sheetData sheetId="418">
        <row r="48">
          <cell r="E48">
            <v>0</v>
          </cell>
        </row>
      </sheetData>
      <sheetData sheetId="419"/>
      <sheetData sheetId="420"/>
      <sheetData sheetId="421"/>
      <sheetData sheetId="422"/>
      <sheetData sheetId="423">
        <row r="48">
          <cell r="E48">
            <v>0</v>
          </cell>
        </row>
      </sheetData>
      <sheetData sheetId="424"/>
      <sheetData sheetId="425"/>
      <sheetData sheetId="426"/>
      <sheetData sheetId="427"/>
      <sheetData sheetId="428"/>
      <sheetData sheetId="429">
        <row r="48">
          <cell r="E48">
            <v>0</v>
          </cell>
        </row>
      </sheetData>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row r="48">
          <cell r="E48">
            <v>0</v>
          </cell>
        </row>
      </sheetData>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row r="48">
          <cell r="E48">
            <v>0</v>
          </cell>
        </row>
      </sheetData>
      <sheetData sheetId="460"/>
      <sheetData sheetId="461"/>
      <sheetData sheetId="462"/>
      <sheetData sheetId="463"/>
      <sheetData sheetId="464"/>
      <sheetData sheetId="465"/>
      <sheetData sheetId="466"/>
      <sheetData sheetId="467"/>
      <sheetData sheetId="468"/>
      <sheetData sheetId="469"/>
      <sheetData sheetId="470"/>
      <sheetData sheetId="471"/>
      <sheetData sheetId="472" refreshError="1"/>
      <sheetData sheetId="473"/>
      <sheetData sheetId="474"/>
      <sheetData sheetId="475"/>
      <sheetData sheetId="476" refreshError="1"/>
      <sheetData sheetId="477" refreshError="1"/>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Unitarios"/>
      <sheetName val="CONTROL INTERVENTORIA 4005515"/>
      <sheetName val="Reservas de Petróleo"/>
      <sheetName val="OBRAS SES"/>
      <sheetName val="c2.5y2.6"/>
      <sheetName val="LISTA DE MATERIALES"/>
      <sheetName val="BASE"/>
      <sheetName val="PR 1"/>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P3_2004"/>
      <sheetName val="CONTRATO"/>
      <sheetName val="ITEMS"/>
      <sheetName val="1"/>
      <sheetName val="Sheet1"/>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refreshError="1"/>
      <sheetData sheetId="12" refreshError="1"/>
      <sheetData sheetId="13" refreshError="1"/>
      <sheetData sheetId="1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6"/>
  </sheetPr>
  <dimension ref="B1:M240"/>
  <sheetViews>
    <sheetView showGridLines="0" tabSelected="1" view="pageBreakPreview" topLeftCell="A223" zoomScale="55" zoomScaleNormal="100" zoomScaleSheetLayoutView="55" zoomScalePageLayoutView="55" workbookViewId="0">
      <selection activeCell="K228" sqref="K228"/>
    </sheetView>
  </sheetViews>
  <sheetFormatPr baseColWidth="10" defaultColWidth="11.42578125" defaultRowHeight="12.75"/>
  <cols>
    <col min="1" max="2" width="3.42578125" style="143" customWidth="1"/>
    <col min="3" max="3" width="11.7109375" style="143" customWidth="1"/>
    <col min="4" max="4" width="22.42578125" style="143" customWidth="1"/>
    <col min="5" max="5" width="16.140625" style="144" customWidth="1"/>
    <col min="6" max="6" width="17.42578125" style="143" customWidth="1"/>
    <col min="7" max="7" width="85.5703125" style="143" customWidth="1"/>
    <col min="8" max="8" width="13.140625" style="143" bestFit="1" customWidth="1"/>
    <col min="9" max="9" width="16.28515625" style="143" customWidth="1"/>
    <col min="10" max="10" width="23.5703125" style="182" customWidth="1"/>
    <col min="11" max="11" width="35" style="143" bestFit="1" customWidth="1"/>
    <col min="12" max="12" width="3.42578125" style="143" customWidth="1"/>
    <col min="13" max="13" width="19.28515625" style="143" bestFit="1" customWidth="1"/>
    <col min="14" max="16384" width="11.42578125" style="143"/>
  </cols>
  <sheetData>
    <row r="1" spans="2:12" ht="13.5" thickBot="1"/>
    <row r="2" spans="2:12" ht="13.5" thickTop="1">
      <c r="B2" s="145"/>
      <c r="C2" s="146"/>
      <c r="D2" s="146"/>
      <c r="E2" s="147"/>
      <c r="F2" s="146"/>
      <c r="G2" s="146"/>
      <c r="H2" s="146"/>
      <c r="I2" s="146"/>
      <c r="J2" s="183"/>
      <c r="K2" s="146"/>
      <c r="L2" s="148"/>
    </row>
    <row r="3" spans="2:12" ht="37.5" customHeight="1">
      <c r="B3" s="149"/>
      <c r="C3" s="273" t="s">
        <v>86</v>
      </c>
      <c r="D3" s="273"/>
      <c r="E3" s="273"/>
      <c r="F3" s="273"/>
      <c r="L3" s="150"/>
    </row>
    <row r="4" spans="2:12" ht="17.25" customHeight="1">
      <c r="B4" s="149"/>
      <c r="C4" s="189" t="s">
        <v>0</v>
      </c>
      <c r="D4" s="190" t="s">
        <v>89</v>
      </c>
      <c r="E4" s="189" t="s">
        <v>1</v>
      </c>
      <c r="F4" s="190">
        <v>1</v>
      </c>
      <c r="L4" s="150"/>
    </row>
    <row r="5" spans="2:12">
      <c r="B5" s="149"/>
      <c r="C5" s="258"/>
      <c r="D5" s="258"/>
      <c r="E5" s="258"/>
      <c r="F5" s="258"/>
      <c r="G5" s="258"/>
      <c r="H5" s="258"/>
      <c r="I5" s="258"/>
      <c r="J5" s="258"/>
      <c r="K5" s="258"/>
      <c r="L5" s="150"/>
    </row>
    <row r="6" spans="2:12" ht="42" customHeight="1" thickBot="1">
      <c r="B6" s="149"/>
      <c r="C6" s="291" t="s">
        <v>2</v>
      </c>
      <c r="D6" s="291"/>
      <c r="E6" s="291"/>
      <c r="F6" s="291"/>
      <c r="G6" s="291"/>
      <c r="H6" s="291"/>
      <c r="I6" s="291"/>
      <c r="J6" s="291"/>
      <c r="K6" s="291"/>
      <c r="L6" s="150"/>
    </row>
    <row r="7" spans="2:12" s="151" customFormat="1" ht="23.25" customHeight="1">
      <c r="B7" s="191"/>
      <c r="C7" s="264" t="s">
        <v>124</v>
      </c>
      <c r="D7" s="265"/>
      <c r="E7" s="265"/>
      <c r="F7" s="265"/>
      <c r="G7" s="265"/>
      <c r="H7" s="265"/>
      <c r="I7" s="265"/>
      <c r="J7" s="265"/>
      <c r="K7" s="266"/>
      <c r="L7" s="152"/>
    </row>
    <row r="8" spans="2:12" ht="23.25" customHeight="1">
      <c r="B8" s="149"/>
      <c r="C8" s="267"/>
      <c r="D8" s="268"/>
      <c r="E8" s="268"/>
      <c r="F8" s="268"/>
      <c r="G8" s="268"/>
      <c r="H8" s="268"/>
      <c r="I8" s="268"/>
      <c r="J8" s="268"/>
      <c r="K8" s="269"/>
      <c r="L8" s="150"/>
    </row>
    <row r="9" spans="2:12" ht="34.5" customHeight="1">
      <c r="B9" s="149"/>
      <c r="C9" s="270" t="s">
        <v>77</v>
      </c>
      <c r="D9" s="271"/>
      <c r="E9" s="271"/>
      <c r="F9" s="271"/>
      <c r="G9" s="271"/>
      <c r="H9" s="271"/>
      <c r="I9" s="271"/>
      <c r="J9" s="271"/>
      <c r="K9" s="272"/>
      <c r="L9" s="150"/>
    </row>
    <row r="10" spans="2:12" ht="30" customHeight="1">
      <c r="B10" s="149"/>
      <c r="C10" s="276"/>
      <c r="D10" s="277"/>
      <c r="E10" s="277"/>
      <c r="F10" s="277"/>
      <c r="G10" s="277"/>
      <c r="H10" s="277"/>
      <c r="I10" s="277"/>
      <c r="J10" s="277"/>
      <c r="K10" s="278"/>
      <c r="L10" s="150"/>
    </row>
    <row r="11" spans="2:12" ht="30" customHeight="1">
      <c r="B11" s="149"/>
      <c r="C11" s="261" t="s">
        <v>3</v>
      </c>
      <c r="D11" s="262" t="s">
        <v>4</v>
      </c>
      <c r="E11" s="263" t="s">
        <v>5</v>
      </c>
      <c r="F11" s="263"/>
      <c r="G11" s="262" t="s">
        <v>6</v>
      </c>
      <c r="H11" s="262" t="s">
        <v>7</v>
      </c>
      <c r="I11" s="262" t="s">
        <v>8</v>
      </c>
      <c r="J11" s="259" t="s">
        <v>9</v>
      </c>
      <c r="K11" s="260" t="s">
        <v>10</v>
      </c>
      <c r="L11" s="150"/>
    </row>
    <row r="12" spans="2:12" ht="30" customHeight="1">
      <c r="B12" s="149"/>
      <c r="C12" s="261"/>
      <c r="D12" s="262"/>
      <c r="E12" s="187" t="s">
        <v>11</v>
      </c>
      <c r="F12" s="187" t="s">
        <v>12</v>
      </c>
      <c r="G12" s="262"/>
      <c r="H12" s="262"/>
      <c r="I12" s="262"/>
      <c r="J12" s="259"/>
      <c r="K12" s="260"/>
      <c r="L12" s="150"/>
    </row>
    <row r="13" spans="2:12" ht="27.75" customHeight="1">
      <c r="B13" s="149"/>
      <c r="C13" s="202">
        <v>1</v>
      </c>
      <c r="D13" s="203" t="s">
        <v>90</v>
      </c>
      <c r="E13" s="203"/>
      <c r="F13" s="203"/>
      <c r="G13" s="203"/>
      <c r="H13" s="203"/>
      <c r="I13" s="203"/>
      <c r="J13" s="204"/>
      <c r="K13" s="205"/>
      <c r="L13" s="150"/>
    </row>
    <row r="14" spans="2:12" ht="24.75" customHeight="1">
      <c r="B14" s="149"/>
      <c r="C14" s="193" t="s">
        <v>370</v>
      </c>
      <c r="D14" s="194" t="s">
        <v>134</v>
      </c>
      <c r="E14" s="195"/>
      <c r="F14" s="195"/>
      <c r="G14" s="196" t="s">
        <v>91</v>
      </c>
      <c r="H14" s="197" t="s">
        <v>94</v>
      </c>
      <c r="I14" s="198">
        <v>2453</v>
      </c>
      <c r="J14" s="199">
        <v>10082</v>
      </c>
      <c r="K14" s="200">
        <f>ROUND(I14*J14,2)</f>
        <v>24731146</v>
      </c>
      <c r="L14" s="150"/>
    </row>
    <row r="15" spans="2:12" ht="38.25" customHeight="1">
      <c r="B15" s="149"/>
      <c r="C15" s="193" t="s">
        <v>371</v>
      </c>
      <c r="D15" s="194" t="s">
        <v>135</v>
      </c>
      <c r="E15" s="195"/>
      <c r="F15" s="195"/>
      <c r="G15" s="196" t="s">
        <v>140</v>
      </c>
      <c r="H15" s="197" t="s">
        <v>93</v>
      </c>
      <c r="I15" s="198">
        <v>278.89</v>
      </c>
      <c r="J15" s="199">
        <v>35042</v>
      </c>
      <c r="K15" s="200">
        <f t="shared" ref="K15:K17" si="0">ROUND(I15*J15,2)</f>
        <v>9772863.3800000008</v>
      </c>
      <c r="L15" s="150"/>
    </row>
    <row r="16" spans="2:12" ht="50.25" customHeight="1">
      <c r="B16" s="149"/>
      <c r="C16" s="193" t="s">
        <v>372</v>
      </c>
      <c r="D16" s="194" t="s">
        <v>136</v>
      </c>
      <c r="E16" s="195"/>
      <c r="F16" s="195"/>
      <c r="G16" s="196" t="s">
        <v>138</v>
      </c>
      <c r="H16" s="197" t="s">
        <v>93</v>
      </c>
      <c r="I16" s="198">
        <v>686.54</v>
      </c>
      <c r="J16" s="199">
        <v>138564</v>
      </c>
      <c r="K16" s="200">
        <f t="shared" si="0"/>
        <v>95129728.560000002</v>
      </c>
      <c r="L16" s="150"/>
    </row>
    <row r="17" spans="2:12" ht="22.5" customHeight="1">
      <c r="B17" s="149"/>
      <c r="C17" s="193" t="s">
        <v>373</v>
      </c>
      <c r="D17" s="194" t="s">
        <v>137</v>
      </c>
      <c r="E17" s="195"/>
      <c r="F17" s="195"/>
      <c r="G17" s="196" t="s">
        <v>139</v>
      </c>
      <c r="H17" s="197" t="s">
        <v>95</v>
      </c>
      <c r="I17" s="198">
        <v>239.14500000000001</v>
      </c>
      <c r="J17" s="199">
        <v>60873</v>
      </c>
      <c r="K17" s="200">
        <f t="shared" si="0"/>
        <v>14557473.59</v>
      </c>
      <c r="L17" s="150"/>
    </row>
    <row r="18" spans="2:12" ht="24.75" customHeight="1">
      <c r="B18" s="149"/>
      <c r="C18" s="246" t="s">
        <v>13</v>
      </c>
      <c r="D18" s="247"/>
      <c r="E18" s="247"/>
      <c r="F18" s="247"/>
      <c r="G18" s="247"/>
      <c r="H18" s="247"/>
      <c r="I18" s="247"/>
      <c r="J18" s="248"/>
      <c r="K18" s="201">
        <f>SUM(K14:K17)</f>
        <v>144191211.53</v>
      </c>
      <c r="L18" s="150"/>
    </row>
    <row r="19" spans="2:12" ht="30" customHeight="1">
      <c r="B19" s="149"/>
      <c r="C19" s="202">
        <v>2</v>
      </c>
      <c r="D19" s="203" t="s">
        <v>141</v>
      </c>
      <c r="E19" s="203"/>
      <c r="F19" s="203"/>
      <c r="G19" s="203"/>
      <c r="H19" s="203"/>
      <c r="I19" s="203"/>
      <c r="J19" s="204"/>
      <c r="K19" s="205"/>
      <c r="L19" s="150"/>
    </row>
    <row r="20" spans="2:12" ht="24.75" customHeight="1">
      <c r="B20" s="149"/>
      <c r="C20" s="193" t="s">
        <v>374</v>
      </c>
      <c r="D20" s="194" t="s">
        <v>142</v>
      </c>
      <c r="E20" s="195"/>
      <c r="F20" s="195"/>
      <c r="G20" s="196" t="s">
        <v>153</v>
      </c>
      <c r="H20" s="197" t="s">
        <v>93</v>
      </c>
      <c r="I20" s="198">
        <v>39.04</v>
      </c>
      <c r="J20" s="199">
        <v>1193974</v>
      </c>
      <c r="K20" s="200">
        <f t="shared" ref="K20:K30" si="1">ROUND(I20*J20,2)</f>
        <v>46612744.960000001</v>
      </c>
      <c r="L20" s="150"/>
    </row>
    <row r="21" spans="2:12" ht="24.75" customHeight="1">
      <c r="B21" s="149"/>
      <c r="C21" s="193" t="s">
        <v>375</v>
      </c>
      <c r="D21" s="194" t="s">
        <v>143</v>
      </c>
      <c r="E21" s="195"/>
      <c r="F21" s="195"/>
      <c r="G21" s="196" t="s">
        <v>154</v>
      </c>
      <c r="H21" s="197" t="s">
        <v>94</v>
      </c>
      <c r="I21" s="198">
        <v>259.14999999999998</v>
      </c>
      <c r="J21" s="199">
        <v>43461</v>
      </c>
      <c r="K21" s="200">
        <f t="shared" si="1"/>
        <v>11262918.15</v>
      </c>
      <c r="L21" s="150"/>
    </row>
    <row r="22" spans="2:12" ht="24.75" customHeight="1">
      <c r="B22" s="149"/>
      <c r="C22" s="193" t="s">
        <v>376</v>
      </c>
      <c r="D22" s="194" t="s">
        <v>144</v>
      </c>
      <c r="E22" s="195"/>
      <c r="F22" s="195"/>
      <c r="G22" s="196" t="s">
        <v>155</v>
      </c>
      <c r="H22" s="197" t="s">
        <v>93</v>
      </c>
      <c r="I22" s="198">
        <v>74.11</v>
      </c>
      <c r="J22" s="199">
        <v>1153936</v>
      </c>
      <c r="K22" s="200">
        <f t="shared" si="1"/>
        <v>85518196.959999993</v>
      </c>
      <c r="L22" s="150"/>
    </row>
    <row r="23" spans="2:12" ht="24" customHeight="1">
      <c r="B23" s="149"/>
      <c r="C23" s="193" t="s">
        <v>377</v>
      </c>
      <c r="D23" s="194" t="s">
        <v>145</v>
      </c>
      <c r="E23" s="195"/>
      <c r="F23" s="195"/>
      <c r="G23" s="196" t="s">
        <v>156</v>
      </c>
      <c r="H23" s="197" t="s">
        <v>93</v>
      </c>
      <c r="I23" s="198">
        <v>53.62</v>
      </c>
      <c r="J23" s="199">
        <v>604064</v>
      </c>
      <c r="K23" s="200">
        <f t="shared" si="1"/>
        <v>32389911.68</v>
      </c>
      <c r="L23" s="150"/>
    </row>
    <row r="24" spans="2:12" ht="37.5" customHeight="1">
      <c r="B24" s="149"/>
      <c r="C24" s="193" t="s">
        <v>378</v>
      </c>
      <c r="D24" s="194" t="s">
        <v>146</v>
      </c>
      <c r="E24" s="195"/>
      <c r="F24" s="195"/>
      <c r="G24" s="196" t="s">
        <v>157</v>
      </c>
      <c r="H24" s="197" t="s">
        <v>93</v>
      </c>
      <c r="I24" s="198">
        <v>43.53</v>
      </c>
      <c r="J24" s="199">
        <v>2188532</v>
      </c>
      <c r="K24" s="200">
        <f t="shared" si="1"/>
        <v>95266797.959999993</v>
      </c>
      <c r="L24" s="150"/>
    </row>
    <row r="25" spans="2:12" ht="37.5" customHeight="1">
      <c r="B25" s="149"/>
      <c r="C25" s="193" t="s">
        <v>379</v>
      </c>
      <c r="D25" s="194" t="s">
        <v>147</v>
      </c>
      <c r="E25" s="195"/>
      <c r="F25" s="195"/>
      <c r="G25" s="196" t="s">
        <v>158</v>
      </c>
      <c r="H25" s="197" t="s">
        <v>93</v>
      </c>
      <c r="I25" s="198">
        <v>7.76</v>
      </c>
      <c r="J25" s="199">
        <v>1700571</v>
      </c>
      <c r="K25" s="200">
        <f t="shared" si="1"/>
        <v>13196430.960000001</v>
      </c>
      <c r="L25" s="150"/>
    </row>
    <row r="26" spans="2:12" ht="23.25" customHeight="1">
      <c r="B26" s="149"/>
      <c r="C26" s="193" t="s">
        <v>380</v>
      </c>
      <c r="D26" s="194" t="s">
        <v>148</v>
      </c>
      <c r="E26" s="195"/>
      <c r="F26" s="195"/>
      <c r="G26" s="196" t="s">
        <v>159</v>
      </c>
      <c r="H26" s="197" t="s">
        <v>93</v>
      </c>
      <c r="I26" s="198">
        <v>60.77</v>
      </c>
      <c r="J26" s="199">
        <v>1916694</v>
      </c>
      <c r="K26" s="200">
        <f t="shared" si="1"/>
        <v>116477494.38</v>
      </c>
      <c r="L26" s="150"/>
    </row>
    <row r="27" spans="2:12" ht="23.25" customHeight="1">
      <c r="B27" s="149"/>
      <c r="C27" s="193" t="s">
        <v>381</v>
      </c>
      <c r="D27" s="194" t="s">
        <v>149</v>
      </c>
      <c r="E27" s="195"/>
      <c r="F27" s="195"/>
      <c r="G27" s="196" t="s">
        <v>160</v>
      </c>
      <c r="H27" s="197" t="s">
        <v>94</v>
      </c>
      <c r="I27" s="198">
        <v>804.69</v>
      </c>
      <c r="J27" s="199">
        <v>231631</v>
      </c>
      <c r="K27" s="200">
        <f t="shared" si="1"/>
        <v>186391149.38999999</v>
      </c>
      <c r="L27" s="150"/>
    </row>
    <row r="28" spans="2:12" ht="23.25" customHeight="1">
      <c r="B28" s="149"/>
      <c r="C28" s="193" t="s">
        <v>382</v>
      </c>
      <c r="D28" s="194" t="s">
        <v>150</v>
      </c>
      <c r="E28" s="195"/>
      <c r="F28" s="195"/>
      <c r="G28" s="196" t="s">
        <v>161</v>
      </c>
      <c r="H28" s="197" t="s">
        <v>94</v>
      </c>
      <c r="I28" s="198">
        <v>469.52</v>
      </c>
      <c r="J28" s="199">
        <v>270095</v>
      </c>
      <c r="K28" s="200">
        <f t="shared" si="1"/>
        <v>126815004.40000001</v>
      </c>
      <c r="L28" s="150"/>
    </row>
    <row r="29" spans="2:12" ht="23.25" customHeight="1">
      <c r="B29" s="149"/>
      <c r="C29" s="193" t="s">
        <v>383</v>
      </c>
      <c r="D29" s="194" t="s">
        <v>151</v>
      </c>
      <c r="E29" s="195"/>
      <c r="F29" s="195"/>
      <c r="G29" s="196" t="s">
        <v>96</v>
      </c>
      <c r="H29" s="197" t="s">
        <v>98</v>
      </c>
      <c r="I29" s="198">
        <v>61749.66</v>
      </c>
      <c r="J29" s="199">
        <v>9978</v>
      </c>
      <c r="K29" s="200">
        <f t="shared" si="1"/>
        <v>616138107.48000002</v>
      </c>
      <c r="L29" s="150"/>
    </row>
    <row r="30" spans="2:12" ht="23.25" customHeight="1">
      <c r="B30" s="149"/>
      <c r="C30" s="193" t="s">
        <v>384</v>
      </c>
      <c r="D30" s="194" t="s">
        <v>152</v>
      </c>
      <c r="E30" s="195"/>
      <c r="F30" s="195"/>
      <c r="G30" s="196" t="s">
        <v>97</v>
      </c>
      <c r="H30" s="197" t="s">
        <v>98</v>
      </c>
      <c r="I30" s="198">
        <v>1313.56</v>
      </c>
      <c r="J30" s="199">
        <v>9651</v>
      </c>
      <c r="K30" s="200">
        <f t="shared" si="1"/>
        <v>12677167.560000001</v>
      </c>
      <c r="L30" s="150"/>
    </row>
    <row r="31" spans="2:12" ht="30" customHeight="1">
      <c r="B31" s="149"/>
      <c r="C31" s="249" t="s">
        <v>13</v>
      </c>
      <c r="D31" s="250"/>
      <c r="E31" s="250"/>
      <c r="F31" s="250"/>
      <c r="G31" s="250"/>
      <c r="H31" s="250"/>
      <c r="I31" s="250"/>
      <c r="J31" s="251"/>
      <c r="K31" s="192">
        <f>SUM(K20:K30)</f>
        <v>1342745923.8799999</v>
      </c>
      <c r="L31" s="150"/>
    </row>
    <row r="32" spans="2:12" ht="30" customHeight="1">
      <c r="B32" s="149"/>
      <c r="C32" s="202">
        <v>3</v>
      </c>
      <c r="D32" s="203" t="s">
        <v>162</v>
      </c>
      <c r="E32" s="203"/>
      <c r="F32" s="203"/>
      <c r="G32" s="203"/>
      <c r="H32" s="203"/>
      <c r="I32" s="203"/>
      <c r="J32" s="204"/>
      <c r="K32" s="205"/>
      <c r="L32" s="150"/>
    </row>
    <row r="33" spans="2:12" ht="24" customHeight="1">
      <c r="B33" s="149"/>
      <c r="C33" s="193" t="s">
        <v>385</v>
      </c>
      <c r="D33" s="194" t="s">
        <v>163</v>
      </c>
      <c r="E33" s="195"/>
      <c r="F33" s="195"/>
      <c r="G33" s="196" t="s">
        <v>174</v>
      </c>
      <c r="H33" s="197" t="s">
        <v>95</v>
      </c>
      <c r="I33" s="198">
        <v>125.16</v>
      </c>
      <c r="J33" s="199">
        <v>88799</v>
      </c>
      <c r="K33" s="200">
        <f t="shared" ref="K33:K43" si="2">ROUND(I33*J33,2)</f>
        <v>11114082.84</v>
      </c>
      <c r="L33" s="150"/>
    </row>
    <row r="34" spans="2:12" ht="24" customHeight="1">
      <c r="B34" s="149"/>
      <c r="C34" s="193" t="s">
        <v>386</v>
      </c>
      <c r="D34" s="194" t="s">
        <v>164</v>
      </c>
      <c r="E34" s="195"/>
      <c r="F34" s="195"/>
      <c r="G34" s="196" t="s">
        <v>175</v>
      </c>
      <c r="H34" s="197" t="s">
        <v>94</v>
      </c>
      <c r="I34" s="198">
        <v>517.54999999999995</v>
      </c>
      <c r="J34" s="199">
        <v>171918</v>
      </c>
      <c r="K34" s="200">
        <f t="shared" si="2"/>
        <v>88976160.900000006</v>
      </c>
      <c r="L34" s="150"/>
    </row>
    <row r="35" spans="2:12" ht="24" customHeight="1">
      <c r="B35" s="149"/>
      <c r="C35" s="193" t="s">
        <v>387</v>
      </c>
      <c r="D35" s="194" t="s">
        <v>165</v>
      </c>
      <c r="E35" s="195"/>
      <c r="F35" s="195"/>
      <c r="G35" s="196" t="s">
        <v>176</v>
      </c>
      <c r="H35" s="197" t="s">
        <v>94</v>
      </c>
      <c r="I35" s="198">
        <v>867.69</v>
      </c>
      <c r="J35" s="199">
        <v>199190</v>
      </c>
      <c r="K35" s="200">
        <f t="shared" si="2"/>
        <v>172835171.09999999</v>
      </c>
      <c r="L35" s="150"/>
    </row>
    <row r="36" spans="2:12" ht="24" customHeight="1">
      <c r="B36" s="149"/>
      <c r="C36" s="193" t="s">
        <v>388</v>
      </c>
      <c r="D36" s="194" t="s">
        <v>166</v>
      </c>
      <c r="E36" s="195"/>
      <c r="F36" s="195"/>
      <c r="G36" s="196" t="s">
        <v>100</v>
      </c>
      <c r="H36" s="197" t="s">
        <v>94</v>
      </c>
      <c r="I36" s="198">
        <v>1679.14</v>
      </c>
      <c r="J36" s="199">
        <v>46564</v>
      </c>
      <c r="K36" s="200">
        <f t="shared" si="2"/>
        <v>78187474.959999993</v>
      </c>
      <c r="L36" s="150"/>
    </row>
    <row r="37" spans="2:12" ht="24" customHeight="1">
      <c r="B37" s="149"/>
      <c r="C37" s="193" t="s">
        <v>389</v>
      </c>
      <c r="D37" s="194" t="s">
        <v>167</v>
      </c>
      <c r="E37" s="195"/>
      <c r="F37" s="195"/>
      <c r="G37" s="196" t="s">
        <v>99</v>
      </c>
      <c r="H37" s="197" t="s">
        <v>95</v>
      </c>
      <c r="I37" s="198">
        <v>395</v>
      </c>
      <c r="J37" s="199">
        <v>16637</v>
      </c>
      <c r="K37" s="200">
        <f t="shared" si="2"/>
        <v>6571615</v>
      </c>
      <c r="L37" s="150"/>
    </row>
    <row r="38" spans="2:12" ht="24" customHeight="1">
      <c r="B38" s="149"/>
      <c r="C38" s="193" t="s">
        <v>390</v>
      </c>
      <c r="D38" s="194" t="s">
        <v>168</v>
      </c>
      <c r="E38" s="195"/>
      <c r="F38" s="195"/>
      <c r="G38" s="196" t="s">
        <v>177</v>
      </c>
      <c r="H38" s="197" t="s">
        <v>367</v>
      </c>
      <c r="I38" s="198">
        <v>17</v>
      </c>
      <c r="J38" s="199">
        <v>37207</v>
      </c>
      <c r="K38" s="200">
        <f t="shared" si="2"/>
        <v>632519</v>
      </c>
      <c r="L38" s="150"/>
    </row>
    <row r="39" spans="2:12" ht="24" customHeight="1">
      <c r="B39" s="149"/>
      <c r="C39" s="193" t="s">
        <v>391</v>
      </c>
      <c r="D39" s="194" t="s">
        <v>169</v>
      </c>
      <c r="E39" s="195"/>
      <c r="F39" s="195"/>
      <c r="G39" s="196" t="s">
        <v>178</v>
      </c>
      <c r="H39" s="197" t="s">
        <v>94</v>
      </c>
      <c r="I39" s="198">
        <v>419.5</v>
      </c>
      <c r="J39" s="199">
        <v>120718</v>
      </c>
      <c r="K39" s="200">
        <f t="shared" si="2"/>
        <v>50641201</v>
      </c>
      <c r="L39" s="150"/>
    </row>
    <row r="40" spans="2:12" ht="24" customHeight="1">
      <c r="B40" s="149"/>
      <c r="C40" s="193" t="s">
        <v>392</v>
      </c>
      <c r="D40" s="194" t="s">
        <v>170</v>
      </c>
      <c r="E40" s="195"/>
      <c r="F40" s="195"/>
      <c r="G40" s="196" t="s">
        <v>102</v>
      </c>
      <c r="H40" s="197" t="s">
        <v>94</v>
      </c>
      <c r="I40" s="198">
        <v>1679.14</v>
      </c>
      <c r="J40" s="199">
        <v>28134</v>
      </c>
      <c r="K40" s="200">
        <f t="shared" si="2"/>
        <v>47240924.759999998</v>
      </c>
      <c r="L40" s="150"/>
    </row>
    <row r="41" spans="2:12" ht="24" customHeight="1">
      <c r="B41" s="149"/>
      <c r="C41" s="193" t="s">
        <v>393</v>
      </c>
      <c r="D41" s="194" t="s">
        <v>171</v>
      </c>
      <c r="E41" s="195"/>
      <c r="F41" s="195"/>
      <c r="G41" s="196" t="s">
        <v>103</v>
      </c>
      <c r="H41" s="197" t="s">
        <v>95</v>
      </c>
      <c r="I41" s="198">
        <v>261.72000000000003</v>
      </c>
      <c r="J41" s="199">
        <v>11932</v>
      </c>
      <c r="K41" s="200">
        <f t="shared" si="2"/>
        <v>3122843.04</v>
      </c>
      <c r="L41" s="150"/>
    </row>
    <row r="42" spans="2:12" ht="24" customHeight="1">
      <c r="B42" s="149"/>
      <c r="C42" s="193" t="s">
        <v>394</v>
      </c>
      <c r="D42" s="194" t="s">
        <v>172</v>
      </c>
      <c r="E42" s="195"/>
      <c r="F42" s="195"/>
      <c r="G42" s="196" t="s">
        <v>179</v>
      </c>
      <c r="H42" s="197" t="s">
        <v>94</v>
      </c>
      <c r="I42" s="198">
        <v>322.39999999999998</v>
      </c>
      <c r="J42" s="199">
        <v>48109</v>
      </c>
      <c r="K42" s="200">
        <f t="shared" si="2"/>
        <v>15510341.6</v>
      </c>
      <c r="L42" s="150"/>
    </row>
    <row r="43" spans="2:12" ht="40.5" customHeight="1">
      <c r="B43" s="149"/>
      <c r="C43" s="193" t="s">
        <v>395</v>
      </c>
      <c r="D43" s="194" t="s">
        <v>173</v>
      </c>
      <c r="E43" s="195"/>
      <c r="F43" s="195"/>
      <c r="G43" s="196" t="s">
        <v>180</v>
      </c>
      <c r="H43" s="197" t="s">
        <v>94</v>
      </c>
      <c r="I43" s="198">
        <v>322.39999999999998</v>
      </c>
      <c r="J43" s="199">
        <v>25771</v>
      </c>
      <c r="K43" s="200">
        <f t="shared" si="2"/>
        <v>8308570.4000000004</v>
      </c>
      <c r="L43" s="150"/>
    </row>
    <row r="44" spans="2:12" ht="30" customHeight="1">
      <c r="B44" s="149"/>
      <c r="C44" s="243" t="s">
        <v>13</v>
      </c>
      <c r="D44" s="244"/>
      <c r="E44" s="244"/>
      <c r="F44" s="244"/>
      <c r="G44" s="244"/>
      <c r="H44" s="244"/>
      <c r="I44" s="244"/>
      <c r="J44" s="245"/>
      <c r="K44" s="188">
        <f>SUM(K33:K43)</f>
        <v>483140904.60000002</v>
      </c>
      <c r="L44" s="150"/>
    </row>
    <row r="45" spans="2:12" ht="30" customHeight="1">
      <c r="B45" s="149"/>
      <c r="C45" s="202">
        <v>4</v>
      </c>
      <c r="D45" s="203" t="s">
        <v>104</v>
      </c>
      <c r="E45" s="203"/>
      <c r="F45" s="203"/>
      <c r="G45" s="203"/>
      <c r="H45" s="203"/>
      <c r="I45" s="203"/>
      <c r="J45" s="204"/>
      <c r="K45" s="205"/>
      <c r="L45" s="150"/>
    </row>
    <row r="46" spans="2:12" ht="39.75" customHeight="1">
      <c r="B46" s="149"/>
      <c r="C46" s="193" t="s">
        <v>396</v>
      </c>
      <c r="D46" s="194" t="s">
        <v>181</v>
      </c>
      <c r="E46" s="195"/>
      <c r="F46" s="195"/>
      <c r="G46" s="196" t="s">
        <v>189</v>
      </c>
      <c r="H46" s="197" t="s">
        <v>94</v>
      </c>
      <c r="I46" s="198">
        <v>652.55999999999995</v>
      </c>
      <c r="J46" s="199">
        <v>89805</v>
      </c>
      <c r="K46" s="200">
        <f t="shared" ref="K46:K54" si="3">ROUND(I46*J46,2)</f>
        <v>58603150.799999997</v>
      </c>
      <c r="L46" s="150"/>
    </row>
    <row r="47" spans="2:12" ht="25.5" customHeight="1">
      <c r="B47" s="149"/>
      <c r="C47" s="193" t="s">
        <v>397</v>
      </c>
      <c r="D47" s="194" t="s">
        <v>182</v>
      </c>
      <c r="E47" s="195"/>
      <c r="F47" s="195"/>
      <c r="G47" s="196" t="s">
        <v>190</v>
      </c>
      <c r="H47" s="197" t="s">
        <v>94</v>
      </c>
      <c r="I47" s="198">
        <v>652.55999999999995</v>
      </c>
      <c r="J47" s="199">
        <v>82494</v>
      </c>
      <c r="K47" s="200">
        <f t="shared" si="3"/>
        <v>53832284.640000001</v>
      </c>
      <c r="L47" s="150"/>
    </row>
    <row r="48" spans="2:12" ht="42" customHeight="1">
      <c r="B48" s="149"/>
      <c r="C48" s="193" t="s">
        <v>398</v>
      </c>
      <c r="D48" s="194" t="s">
        <v>183</v>
      </c>
      <c r="E48" s="195"/>
      <c r="F48" s="195"/>
      <c r="G48" s="196" t="s">
        <v>191</v>
      </c>
      <c r="H48" s="197" t="s">
        <v>94</v>
      </c>
      <c r="I48" s="198">
        <v>33.83</v>
      </c>
      <c r="J48" s="199">
        <v>192170</v>
      </c>
      <c r="K48" s="200">
        <f t="shared" si="3"/>
        <v>6501111.0999999996</v>
      </c>
      <c r="L48" s="150"/>
    </row>
    <row r="49" spans="2:12" ht="25.5" customHeight="1">
      <c r="B49" s="149"/>
      <c r="C49" s="193" t="s">
        <v>399</v>
      </c>
      <c r="D49" s="194" t="s">
        <v>184</v>
      </c>
      <c r="E49" s="195"/>
      <c r="F49" s="195"/>
      <c r="G49" s="196" t="s">
        <v>192</v>
      </c>
      <c r="H49" s="197" t="s">
        <v>93</v>
      </c>
      <c r="I49" s="198">
        <v>46.81</v>
      </c>
      <c r="J49" s="199">
        <v>917653</v>
      </c>
      <c r="K49" s="200">
        <f t="shared" si="3"/>
        <v>42955336.93</v>
      </c>
      <c r="L49" s="150"/>
    </row>
    <row r="50" spans="2:12" ht="25.5" customHeight="1">
      <c r="B50" s="149"/>
      <c r="C50" s="193" t="s">
        <v>400</v>
      </c>
      <c r="D50" s="194" t="s">
        <v>105</v>
      </c>
      <c r="E50" s="195"/>
      <c r="F50" s="195"/>
      <c r="G50" s="196" t="s">
        <v>107</v>
      </c>
      <c r="H50" s="197" t="s">
        <v>94</v>
      </c>
      <c r="I50" s="198">
        <v>112.55</v>
      </c>
      <c r="J50" s="199">
        <v>138298</v>
      </c>
      <c r="K50" s="200">
        <f t="shared" si="3"/>
        <v>15565439.9</v>
      </c>
      <c r="L50" s="150"/>
    </row>
    <row r="51" spans="2:12" ht="39.75" customHeight="1">
      <c r="B51" s="149"/>
      <c r="C51" s="193" t="s">
        <v>401</v>
      </c>
      <c r="D51" s="194" t="s">
        <v>185</v>
      </c>
      <c r="E51" s="195"/>
      <c r="F51" s="195"/>
      <c r="G51" s="196" t="s">
        <v>106</v>
      </c>
      <c r="H51" s="197" t="s">
        <v>94</v>
      </c>
      <c r="I51" s="198">
        <v>112.55</v>
      </c>
      <c r="J51" s="199">
        <v>188099</v>
      </c>
      <c r="K51" s="200">
        <f t="shared" si="3"/>
        <v>21170542.449999999</v>
      </c>
      <c r="L51" s="150"/>
    </row>
    <row r="52" spans="2:12" ht="25.5" customHeight="1">
      <c r="B52" s="149"/>
      <c r="C52" s="193" t="s">
        <v>402</v>
      </c>
      <c r="D52" s="194" t="s">
        <v>186</v>
      </c>
      <c r="E52" s="195"/>
      <c r="F52" s="195"/>
      <c r="G52" s="196" t="s">
        <v>193</v>
      </c>
      <c r="H52" s="197" t="s">
        <v>94</v>
      </c>
      <c r="I52" s="198">
        <v>106.69</v>
      </c>
      <c r="J52" s="199">
        <v>157933</v>
      </c>
      <c r="K52" s="200">
        <f t="shared" si="3"/>
        <v>16849871.77</v>
      </c>
      <c r="L52" s="150"/>
    </row>
    <row r="53" spans="2:12" ht="25.5" customHeight="1">
      <c r="B53" s="149"/>
      <c r="C53" s="193" t="s">
        <v>403</v>
      </c>
      <c r="D53" s="194" t="s">
        <v>187</v>
      </c>
      <c r="E53" s="195"/>
      <c r="F53" s="195"/>
      <c r="G53" s="196" t="s">
        <v>194</v>
      </c>
      <c r="H53" s="197" t="s">
        <v>95</v>
      </c>
      <c r="I53" s="198">
        <v>51.37</v>
      </c>
      <c r="J53" s="199">
        <v>68271</v>
      </c>
      <c r="K53" s="200">
        <f t="shared" si="3"/>
        <v>3507081.27</v>
      </c>
      <c r="L53" s="150"/>
    </row>
    <row r="54" spans="2:12" ht="25.5" customHeight="1">
      <c r="B54" s="149"/>
      <c r="C54" s="193" t="s">
        <v>404</v>
      </c>
      <c r="D54" s="194" t="s">
        <v>188</v>
      </c>
      <c r="E54" s="195"/>
      <c r="F54" s="195"/>
      <c r="G54" s="196" t="s">
        <v>195</v>
      </c>
      <c r="H54" s="197" t="s">
        <v>94</v>
      </c>
      <c r="I54" s="198">
        <v>727.13</v>
      </c>
      <c r="J54" s="199">
        <v>101432</v>
      </c>
      <c r="K54" s="200">
        <f t="shared" si="3"/>
        <v>73754250.159999996</v>
      </c>
      <c r="L54" s="150"/>
    </row>
    <row r="55" spans="2:12" ht="30" customHeight="1">
      <c r="B55" s="149"/>
      <c r="C55" s="243" t="s">
        <v>13</v>
      </c>
      <c r="D55" s="244"/>
      <c r="E55" s="244"/>
      <c r="F55" s="244"/>
      <c r="G55" s="244"/>
      <c r="H55" s="244"/>
      <c r="I55" s="244"/>
      <c r="J55" s="245"/>
      <c r="K55" s="188">
        <f>SUM(K46:K54)</f>
        <v>292739069.01999998</v>
      </c>
      <c r="L55" s="150"/>
    </row>
    <row r="56" spans="2:12" ht="30" customHeight="1">
      <c r="B56" s="149"/>
      <c r="C56" s="202">
        <v>5</v>
      </c>
      <c r="D56" s="203" t="s">
        <v>196</v>
      </c>
      <c r="E56" s="203"/>
      <c r="F56" s="203"/>
      <c r="G56" s="203"/>
      <c r="H56" s="203"/>
      <c r="I56" s="203"/>
      <c r="J56" s="204"/>
      <c r="K56" s="205"/>
      <c r="L56" s="150"/>
    </row>
    <row r="57" spans="2:12" ht="30" customHeight="1">
      <c r="B57" s="149"/>
      <c r="C57" s="193" t="s">
        <v>405</v>
      </c>
      <c r="D57" s="194" t="s">
        <v>197</v>
      </c>
      <c r="E57" s="195"/>
      <c r="F57" s="195"/>
      <c r="G57" s="196" t="s">
        <v>199</v>
      </c>
      <c r="H57" s="197" t="s">
        <v>94</v>
      </c>
      <c r="I57" s="198">
        <v>752.49</v>
      </c>
      <c r="J57" s="199">
        <v>77330</v>
      </c>
      <c r="K57" s="200">
        <f>ROUND(I57*J57,2)</f>
        <v>58190051.700000003</v>
      </c>
      <c r="L57" s="150"/>
    </row>
    <row r="58" spans="2:12" ht="30" customHeight="1">
      <c r="B58" s="149"/>
      <c r="C58" s="193" t="s">
        <v>406</v>
      </c>
      <c r="D58" s="194" t="s">
        <v>133</v>
      </c>
      <c r="E58" s="195"/>
      <c r="F58" s="195"/>
      <c r="G58" s="196" t="s">
        <v>101</v>
      </c>
      <c r="H58" s="197" t="s">
        <v>94</v>
      </c>
      <c r="I58" s="198">
        <v>752.49</v>
      </c>
      <c r="J58" s="199">
        <v>118723</v>
      </c>
      <c r="K58" s="200">
        <f t="shared" ref="K58:K59" si="4">ROUND(I58*J58,2)</f>
        <v>89337870.269999996</v>
      </c>
      <c r="L58" s="150"/>
    </row>
    <row r="59" spans="2:12" ht="30" customHeight="1">
      <c r="B59" s="149"/>
      <c r="C59" s="206" t="s">
        <v>407</v>
      </c>
      <c r="D59" s="207" t="s">
        <v>198</v>
      </c>
      <c r="E59" s="208"/>
      <c r="F59" s="208"/>
      <c r="G59" s="209" t="s">
        <v>200</v>
      </c>
      <c r="H59" s="210" t="s">
        <v>94</v>
      </c>
      <c r="I59" s="211">
        <v>45.2</v>
      </c>
      <c r="J59" s="212">
        <v>19489</v>
      </c>
      <c r="K59" s="213">
        <f t="shared" si="4"/>
        <v>880902.8</v>
      </c>
      <c r="L59" s="150"/>
    </row>
    <row r="60" spans="2:12" ht="30" customHeight="1">
      <c r="B60" s="149"/>
      <c r="C60" s="243" t="s">
        <v>13</v>
      </c>
      <c r="D60" s="244"/>
      <c r="E60" s="244"/>
      <c r="F60" s="244"/>
      <c r="G60" s="244"/>
      <c r="H60" s="244"/>
      <c r="I60" s="244"/>
      <c r="J60" s="245"/>
      <c r="K60" s="188">
        <f>SUM(K57:K59)</f>
        <v>148408824.77000001</v>
      </c>
      <c r="L60" s="150"/>
    </row>
    <row r="61" spans="2:12" ht="30" customHeight="1">
      <c r="B61" s="149"/>
      <c r="C61" s="202">
        <v>6</v>
      </c>
      <c r="D61" s="203" t="s">
        <v>132</v>
      </c>
      <c r="E61" s="203"/>
      <c r="F61" s="203"/>
      <c r="G61" s="203"/>
      <c r="H61" s="203"/>
      <c r="I61" s="203"/>
      <c r="J61" s="204"/>
      <c r="K61" s="205"/>
      <c r="L61" s="150"/>
    </row>
    <row r="62" spans="2:12" ht="37.5" customHeight="1">
      <c r="B62" s="149"/>
      <c r="C62" s="193" t="s">
        <v>408</v>
      </c>
      <c r="D62" s="194" t="s">
        <v>201</v>
      </c>
      <c r="E62" s="195"/>
      <c r="F62" s="195"/>
      <c r="G62" s="196" t="s">
        <v>205</v>
      </c>
      <c r="H62" s="197" t="s">
        <v>94</v>
      </c>
      <c r="I62" s="198">
        <v>113.73</v>
      </c>
      <c r="J62" s="199">
        <v>665971</v>
      </c>
      <c r="K62" s="200">
        <f>ROUND(I62*J62,2)</f>
        <v>75740881.829999998</v>
      </c>
      <c r="L62" s="150"/>
    </row>
    <row r="63" spans="2:12" ht="37.5" customHeight="1">
      <c r="B63" s="149"/>
      <c r="C63" s="193" t="s">
        <v>409</v>
      </c>
      <c r="D63" s="194" t="s">
        <v>202</v>
      </c>
      <c r="E63" s="195"/>
      <c r="F63" s="195"/>
      <c r="G63" s="196" t="s">
        <v>123</v>
      </c>
      <c r="H63" s="197" t="s">
        <v>94</v>
      </c>
      <c r="I63" s="198">
        <v>110.92</v>
      </c>
      <c r="J63" s="199">
        <v>505831</v>
      </c>
      <c r="K63" s="200">
        <f t="shared" ref="K63:K65" si="5">ROUND(I63*J63,2)</f>
        <v>56106774.520000003</v>
      </c>
      <c r="L63" s="150"/>
    </row>
    <row r="64" spans="2:12" ht="37.5" customHeight="1">
      <c r="B64" s="149"/>
      <c r="C64" s="193" t="s">
        <v>410</v>
      </c>
      <c r="D64" s="194" t="s">
        <v>203</v>
      </c>
      <c r="E64" s="195"/>
      <c r="F64" s="195"/>
      <c r="G64" s="196" t="s">
        <v>206</v>
      </c>
      <c r="H64" s="197" t="s">
        <v>94</v>
      </c>
      <c r="I64" s="198">
        <v>28.8</v>
      </c>
      <c r="J64" s="199">
        <v>1179022</v>
      </c>
      <c r="K64" s="200">
        <f t="shared" si="5"/>
        <v>33955833.600000001</v>
      </c>
      <c r="L64" s="150"/>
    </row>
    <row r="65" spans="2:12" ht="37.5" customHeight="1">
      <c r="B65" s="149"/>
      <c r="C65" s="193" t="s">
        <v>411</v>
      </c>
      <c r="D65" s="194" t="s">
        <v>204</v>
      </c>
      <c r="E65" s="195"/>
      <c r="F65" s="195"/>
      <c r="G65" s="196" t="s">
        <v>207</v>
      </c>
      <c r="H65" s="197" t="s">
        <v>95</v>
      </c>
      <c r="I65" s="198">
        <v>5</v>
      </c>
      <c r="J65" s="199">
        <v>194606</v>
      </c>
      <c r="K65" s="200">
        <f t="shared" si="5"/>
        <v>973030</v>
      </c>
      <c r="L65" s="150"/>
    </row>
    <row r="66" spans="2:12" ht="30" customHeight="1">
      <c r="B66" s="149"/>
      <c r="C66" s="243" t="s">
        <v>13</v>
      </c>
      <c r="D66" s="244"/>
      <c r="E66" s="244"/>
      <c r="F66" s="244"/>
      <c r="G66" s="244"/>
      <c r="H66" s="244"/>
      <c r="I66" s="244"/>
      <c r="J66" s="245"/>
      <c r="K66" s="188">
        <f>SUM(K62:K65)</f>
        <v>166776519.94999999</v>
      </c>
      <c r="L66" s="150"/>
    </row>
    <row r="67" spans="2:12" ht="30" customHeight="1">
      <c r="B67" s="149"/>
      <c r="C67" s="202">
        <v>7</v>
      </c>
      <c r="D67" s="203" t="s">
        <v>208</v>
      </c>
      <c r="E67" s="203"/>
      <c r="F67" s="203"/>
      <c r="G67" s="203"/>
      <c r="H67" s="203"/>
      <c r="I67" s="203"/>
      <c r="J67" s="204"/>
      <c r="K67" s="205"/>
      <c r="L67" s="150"/>
    </row>
    <row r="68" spans="2:12" ht="39" customHeight="1">
      <c r="B68" s="149"/>
      <c r="C68" s="193" t="s">
        <v>412</v>
      </c>
      <c r="D68" s="194" t="s">
        <v>209</v>
      </c>
      <c r="E68" s="195"/>
      <c r="F68" s="195"/>
      <c r="G68" s="196" t="s">
        <v>212</v>
      </c>
      <c r="H68" s="197" t="s">
        <v>367</v>
      </c>
      <c r="I68" s="198">
        <v>24</v>
      </c>
      <c r="J68" s="199">
        <v>126714</v>
      </c>
      <c r="K68" s="200">
        <f>ROUND(I68*J68,2)</f>
        <v>3041136</v>
      </c>
      <c r="L68" s="150"/>
    </row>
    <row r="69" spans="2:12" ht="30" customHeight="1">
      <c r="B69" s="149"/>
      <c r="C69" s="193" t="s">
        <v>413</v>
      </c>
      <c r="D69" s="194" t="s">
        <v>210</v>
      </c>
      <c r="E69" s="195"/>
      <c r="F69" s="195"/>
      <c r="G69" s="196" t="s">
        <v>213</v>
      </c>
      <c r="H69" s="197" t="s">
        <v>367</v>
      </c>
      <c r="I69" s="198">
        <v>7</v>
      </c>
      <c r="J69" s="199">
        <v>179448</v>
      </c>
      <c r="K69" s="200">
        <f t="shared" ref="K69:K70" si="6">ROUND(I69*J69,2)</f>
        <v>1256136</v>
      </c>
      <c r="L69" s="150"/>
    </row>
    <row r="70" spans="2:12" ht="30" customHeight="1">
      <c r="B70" s="149"/>
      <c r="C70" s="193" t="s">
        <v>414</v>
      </c>
      <c r="D70" s="194" t="s">
        <v>211</v>
      </c>
      <c r="E70" s="195"/>
      <c r="F70" s="195"/>
      <c r="G70" s="196" t="s">
        <v>214</v>
      </c>
      <c r="H70" s="197" t="s">
        <v>94</v>
      </c>
      <c r="I70" s="198">
        <v>26</v>
      </c>
      <c r="J70" s="199">
        <v>125382</v>
      </c>
      <c r="K70" s="200">
        <f t="shared" si="6"/>
        <v>3259932</v>
      </c>
      <c r="L70" s="150"/>
    </row>
    <row r="71" spans="2:12" ht="30" customHeight="1">
      <c r="B71" s="149"/>
      <c r="C71" s="243" t="s">
        <v>13</v>
      </c>
      <c r="D71" s="244"/>
      <c r="E71" s="244"/>
      <c r="F71" s="244"/>
      <c r="G71" s="244"/>
      <c r="H71" s="244"/>
      <c r="I71" s="244"/>
      <c r="J71" s="245"/>
      <c r="K71" s="188">
        <f>SUM(K68:K70)</f>
        <v>7557204</v>
      </c>
      <c r="L71" s="150"/>
    </row>
    <row r="72" spans="2:12" ht="30" customHeight="1">
      <c r="B72" s="149"/>
      <c r="C72" s="202">
        <v>8</v>
      </c>
      <c r="D72" s="203" t="s">
        <v>215</v>
      </c>
      <c r="E72" s="203"/>
      <c r="F72" s="203"/>
      <c r="G72" s="203"/>
      <c r="H72" s="203"/>
      <c r="I72" s="203"/>
      <c r="J72" s="204"/>
      <c r="K72" s="205"/>
      <c r="L72" s="150"/>
    </row>
    <row r="73" spans="2:12" ht="37.5" customHeight="1">
      <c r="B73" s="149"/>
      <c r="C73" s="193" t="s">
        <v>415</v>
      </c>
      <c r="D73" s="194" t="s">
        <v>116</v>
      </c>
      <c r="E73" s="195"/>
      <c r="F73" s="195"/>
      <c r="G73" s="196" t="s">
        <v>121</v>
      </c>
      <c r="H73" s="197" t="s">
        <v>7</v>
      </c>
      <c r="I73" s="198">
        <v>1</v>
      </c>
      <c r="J73" s="199">
        <v>6710036</v>
      </c>
      <c r="K73" s="200">
        <f>ROUND(I73*J73,2)</f>
        <v>6710036</v>
      </c>
      <c r="L73" s="150"/>
    </row>
    <row r="74" spans="2:12" ht="25.5" customHeight="1">
      <c r="B74" s="149"/>
      <c r="C74" s="193" t="s">
        <v>416</v>
      </c>
      <c r="D74" s="194" t="s">
        <v>216</v>
      </c>
      <c r="E74" s="195"/>
      <c r="F74" s="195"/>
      <c r="G74" s="196" t="s">
        <v>233</v>
      </c>
      <c r="H74" s="197" t="s">
        <v>92</v>
      </c>
      <c r="I74" s="198">
        <v>21</v>
      </c>
      <c r="J74" s="199">
        <v>287909</v>
      </c>
      <c r="K74" s="200">
        <f t="shared" ref="K74:K95" si="7">ROUND(I74*J74,2)</f>
        <v>6046089</v>
      </c>
      <c r="L74" s="150"/>
    </row>
    <row r="75" spans="2:12" ht="25.5" customHeight="1">
      <c r="B75" s="149"/>
      <c r="C75" s="193" t="s">
        <v>417</v>
      </c>
      <c r="D75" s="194" t="s">
        <v>217</v>
      </c>
      <c r="E75" s="195"/>
      <c r="F75" s="195"/>
      <c r="G75" s="196" t="s">
        <v>234</v>
      </c>
      <c r="H75" s="197" t="s">
        <v>94</v>
      </c>
      <c r="I75" s="198">
        <v>6</v>
      </c>
      <c r="J75" s="199">
        <v>422035</v>
      </c>
      <c r="K75" s="200">
        <f t="shared" si="7"/>
        <v>2532210</v>
      </c>
      <c r="L75" s="150"/>
    </row>
    <row r="76" spans="2:12" ht="37.5" customHeight="1">
      <c r="B76" s="149"/>
      <c r="C76" s="193" t="s">
        <v>418</v>
      </c>
      <c r="D76" s="194" t="s">
        <v>218</v>
      </c>
      <c r="E76" s="195"/>
      <c r="F76" s="195"/>
      <c r="G76" s="196" t="s">
        <v>235</v>
      </c>
      <c r="H76" s="197" t="s">
        <v>92</v>
      </c>
      <c r="I76" s="198">
        <v>21</v>
      </c>
      <c r="J76" s="199">
        <v>128600</v>
      </c>
      <c r="K76" s="200">
        <f t="shared" si="7"/>
        <v>2700600</v>
      </c>
      <c r="L76" s="150"/>
    </row>
    <row r="77" spans="2:12" ht="37.5" customHeight="1">
      <c r="B77" s="149"/>
      <c r="C77" s="193" t="s">
        <v>419</v>
      </c>
      <c r="D77" s="194" t="s">
        <v>219</v>
      </c>
      <c r="E77" s="195"/>
      <c r="F77" s="195"/>
      <c r="G77" s="196" t="s">
        <v>236</v>
      </c>
      <c r="H77" s="197" t="s">
        <v>92</v>
      </c>
      <c r="I77" s="198">
        <v>12</v>
      </c>
      <c r="J77" s="199">
        <v>113685</v>
      </c>
      <c r="K77" s="200">
        <f t="shared" si="7"/>
        <v>1364220</v>
      </c>
      <c r="L77" s="150"/>
    </row>
    <row r="78" spans="2:12" ht="37.5" customHeight="1">
      <c r="B78" s="149"/>
      <c r="C78" s="193" t="s">
        <v>420</v>
      </c>
      <c r="D78" s="194" t="s">
        <v>220</v>
      </c>
      <c r="E78" s="195"/>
      <c r="F78" s="195"/>
      <c r="G78" s="196" t="s">
        <v>237</v>
      </c>
      <c r="H78" s="197" t="s">
        <v>92</v>
      </c>
      <c r="I78" s="198">
        <v>17</v>
      </c>
      <c r="J78" s="199">
        <v>179985</v>
      </c>
      <c r="K78" s="200">
        <f t="shared" si="7"/>
        <v>3059745</v>
      </c>
      <c r="L78" s="150"/>
    </row>
    <row r="79" spans="2:12" ht="37.5" customHeight="1">
      <c r="B79" s="149"/>
      <c r="C79" s="193" t="s">
        <v>421</v>
      </c>
      <c r="D79" s="194" t="s">
        <v>221</v>
      </c>
      <c r="E79" s="195"/>
      <c r="F79" s="195"/>
      <c r="G79" s="196" t="s">
        <v>238</v>
      </c>
      <c r="H79" s="197" t="s">
        <v>92</v>
      </c>
      <c r="I79" s="198">
        <v>12</v>
      </c>
      <c r="J79" s="199">
        <v>159250</v>
      </c>
      <c r="K79" s="200">
        <f t="shared" si="7"/>
        <v>1911000</v>
      </c>
      <c r="L79" s="150"/>
    </row>
    <row r="80" spans="2:12" ht="37.5" customHeight="1">
      <c r="B80" s="149"/>
      <c r="C80" s="193" t="s">
        <v>422</v>
      </c>
      <c r="D80" s="194" t="s">
        <v>117</v>
      </c>
      <c r="E80" s="195"/>
      <c r="F80" s="195"/>
      <c r="G80" s="196" t="s">
        <v>239</v>
      </c>
      <c r="H80" s="197" t="s">
        <v>92</v>
      </c>
      <c r="I80" s="198">
        <v>17</v>
      </c>
      <c r="J80" s="199">
        <v>2602288</v>
      </c>
      <c r="K80" s="200">
        <f t="shared" si="7"/>
        <v>44238896</v>
      </c>
      <c r="L80" s="150"/>
    </row>
    <row r="81" spans="2:12" ht="37.5" customHeight="1">
      <c r="B81" s="149"/>
      <c r="C81" s="193" t="s">
        <v>423</v>
      </c>
      <c r="D81" s="194" t="s">
        <v>222</v>
      </c>
      <c r="E81" s="195"/>
      <c r="F81" s="195"/>
      <c r="G81" s="196" t="s">
        <v>240</v>
      </c>
      <c r="H81" s="197" t="s">
        <v>92</v>
      </c>
      <c r="I81" s="198">
        <v>5</v>
      </c>
      <c r="J81" s="199">
        <v>258338</v>
      </c>
      <c r="K81" s="200">
        <f t="shared" si="7"/>
        <v>1291690</v>
      </c>
      <c r="L81" s="150"/>
    </row>
    <row r="82" spans="2:12" ht="24" customHeight="1">
      <c r="B82" s="149"/>
      <c r="C82" s="193" t="s">
        <v>424</v>
      </c>
      <c r="D82" s="194" t="s">
        <v>223</v>
      </c>
      <c r="E82" s="195"/>
      <c r="F82" s="195"/>
      <c r="G82" s="196" t="s">
        <v>241</v>
      </c>
      <c r="H82" s="197" t="s">
        <v>92</v>
      </c>
      <c r="I82" s="198">
        <v>2</v>
      </c>
      <c r="J82" s="199">
        <v>222339</v>
      </c>
      <c r="K82" s="200">
        <f t="shared" si="7"/>
        <v>444678</v>
      </c>
      <c r="L82" s="150"/>
    </row>
    <row r="83" spans="2:12" ht="24" customHeight="1">
      <c r="B83" s="149"/>
      <c r="C83" s="193" t="s">
        <v>425</v>
      </c>
      <c r="D83" s="194" t="s">
        <v>224</v>
      </c>
      <c r="E83" s="195"/>
      <c r="F83" s="195"/>
      <c r="G83" s="196" t="s">
        <v>242</v>
      </c>
      <c r="H83" s="197" t="s">
        <v>7</v>
      </c>
      <c r="I83" s="198">
        <v>17</v>
      </c>
      <c r="J83" s="199">
        <v>21419</v>
      </c>
      <c r="K83" s="200">
        <f t="shared" si="7"/>
        <v>364123</v>
      </c>
      <c r="L83" s="150"/>
    </row>
    <row r="84" spans="2:12" ht="24" customHeight="1">
      <c r="B84" s="149"/>
      <c r="C84" s="193" t="s">
        <v>426</v>
      </c>
      <c r="D84" s="194" t="s">
        <v>225</v>
      </c>
      <c r="E84" s="195"/>
      <c r="F84" s="195"/>
      <c r="G84" s="196" t="s">
        <v>243</v>
      </c>
      <c r="H84" s="197" t="s">
        <v>95</v>
      </c>
      <c r="I84" s="198">
        <v>153</v>
      </c>
      <c r="J84" s="199">
        <v>26307</v>
      </c>
      <c r="K84" s="200">
        <f t="shared" si="7"/>
        <v>4024971</v>
      </c>
      <c r="L84" s="150"/>
    </row>
    <row r="85" spans="2:12" ht="24" customHeight="1">
      <c r="B85" s="149"/>
      <c r="C85" s="193" t="s">
        <v>427</v>
      </c>
      <c r="D85" s="194" t="s">
        <v>226</v>
      </c>
      <c r="E85" s="195"/>
      <c r="F85" s="195"/>
      <c r="G85" s="196" t="s">
        <v>244</v>
      </c>
      <c r="H85" s="197" t="s">
        <v>7</v>
      </c>
      <c r="I85" s="198">
        <v>20</v>
      </c>
      <c r="J85" s="199">
        <v>103662</v>
      </c>
      <c r="K85" s="200">
        <f t="shared" si="7"/>
        <v>2073240</v>
      </c>
      <c r="L85" s="150"/>
    </row>
    <row r="86" spans="2:12" ht="24" customHeight="1">
      <c r="B86" s="149"/>
      <c r="C86" s="193" t="s">
        <v>428</v>
      </c>
      <c r="D86" s="194" t="s">
        <v>227</v>
      </c>
      <c r="E86" s="195"/>
      <c r="F86" s="195"/>
      <c r="G86" s="196" t="s">
        <v>245</v>
      </c>
      <c r="H86" s="197" t="s">
        <v>7</v>
      </c>
      <c r="I86" s="198">
        <v>20</v>
      </c>
      <c r="J86" s="199">
        <v>38328</v>
      </c>
      <c r="K86" s="200">
        <f t="shared" si="7"/>
        <v>766560</v>
      </c>
      <c r="L86" s="150"/>
    </row>
    <row r="87" spans="2:12" ht="24" customHeight="1">
      <c r="B87" s="149"/>
      <c r="C87" s="193" t="s">
        <v>429</v>
      </c>
      <c r="D87" s="194" t="s">
        <v>113</v>
      </c>
      <c r="E87" s="195"/>
      <c r="F87" s="195"/>
      <c r="G87" s="196" t="s">
        <v>118</v>
      </c>
      <c r="H87" s="197" t="s">
        <v>95</v>
      </c>
      <c r="I87" s="198">
        <v>12.73</v>
      </c>
      <c r="J87" s="199">
        <v>9813</v>
      </c>
      <c r="K87" s="200">
        <f t="shared" si="7"/>
        <v>124919.49</v>
      </c>
      <c r="L87" s="150"/>
    </row>
    <row r="88" spans="2:12" ht="24" customHeight="1">
      <c r="B88" s="149"/>
      <c r="C88" s="193" t="s">
        <v>430</v>
      </c>
      <c r="D88" s="194" t="s">
        <v>228</v>
      </c>
      <c r="E88" s="195"/>
      <c r="F88" s="195"/>
      <c r="G88" s="196" t="s">
        <v>246</v>
      </c>
      <c r="H88" s="197" t="s">
        <v>95</v>
      </c>
      <c r="I88" s="198">
        <v>191.46</v>
      </c>
      <c r="J88" s="199">
        <v>13775</v>
      </c>
      <c r="K88" s="200">
        <f t="shared" si="7"/>
        <v>2637361.5</v>
      </c>
      <c r="L88" s="150"/>
    </row>
    <row r="89" spans="2:12" ht="24" customHeight="1">
      <c r="B89" s="149"/>
      <c r="C89" s="193" t="s">
        <v>431</v>
      </c>
      <c r="D89" s="194" t="s">
        <v>112</v>
      </c>
      <c r="E89" s="195"/>
      <c r="F89" s="195"/>
      <c r="G89" s="196" t="s">
        <v>247</v>
      </c>
      <c r="H89" s="197" t="s">
        <v>95</v>
      </c>
      <c r="I89" s="198">
        <v>23.3</v>
      </c>
      <c r="J89" s="199">
        <v>17502</v>
      </c>
      <c r="K89" s="200">
        <f t="shared" si="7"/>
        <v>407796.6</v>
      </c>
      <c r="L89" s="150"/>
    </row>
    <row r="90" spans="2:12" ht="24" customHeight="1">
      <c r="B90" s="149"/>
      <c r="C90" s="193" t="s">
        <v>432</v>
      </c>
      <c r="D90" s="194" t="s">
        <v>229</v>
      </c>
      <c r="E90" s="195"/>
      <c r="F90" s="195"/>
      <c r="G90" s="196" t="s">
        <v>248</v>
      </c>
      <c r="H90" s="197" t="s">
        <v>95</v>
      </c>
      <c r="I90" s="198">
        <v>155.4</v>
      </c>
      <c r="J90" s="199">
        <v>39430</v>
      </c>
      <c r="K90" s="200">
        <f t="shared" si="7"/>
        <v>6127422</v>
      </c>
      <c r="L90" s="150"/>
    </row>
    <row r="91" spans="2:12" ht="24" customHeight="1">
      <c r="B91" s="149"/>
      <c r="C91" s="193" t="s">
        <v>433</v>
      </c>
      <c r="D91" s="194" t="s">
        <v>114</v>
      </c>
      <c r="E91" s="195"/>
      <c r="F91" s="195"/>
      <c r="G91" s="196" t="s">
        <v>119</v>
      </c>
      <c r="H91" s="197" t="s">
        <v>95</v>
      </c>
      <c r="I91" s="198">
        <v>103.6</v>
      </c>
      <c r="J91" s="199">
        <v>78184</v>
      </c>
      <c r="K91" s="200">
        <f t="shared" si="7"/>
        <v>8099862.4000000004</v>
      </c>
      <c r="L91" s="150"/>
    </row>
    <row r="92" spans="2:12" ht="24" customHeight="1">
      <c r="B92" s="149"/>
      <c r="C92" s="193" t="s">
        <v>434</v>
      </c>
      <c r="D92" s="194" t="s">
        <v>115</v>
      </c>
      <c r="E92" s="195"/>
      <c r="F92" s="195"/>
      <c r="G92" s="196" t="s">
        <v>120</v>
      </c>
      <c r="H92" s="197" t="s">
        <v>95</v>
      </c>
      <c r="I92" s="198">
        <v>14.13</v>
      </c>
      <c r="J92" s="199">
        <v>184870</v>
      </c>
      <c r="K92" s="200">
        <f t="shared" si="7"/>
        <v>2612213.1</v>
      </c>
      <c r="L92" s="150"/>
    </row>
    <row r="93" spans="2:12" ht="37.5" customHeight="1">
      <c r="B93" s="149"/>
      <c r="C93" s="193" t="s">
        <v>435</v>
      </c>
      <c r="D93" s="194" t="s">
        <v>230</v>
      </c>
      <c r="E93" s="195"/>
      <c r="F93" s="195"/>
      <c r="G93" s="196" t="s">
        <v>249</v>
      </c>
      <c r="H93" s="197" t="s">
        <v>92</v>
      </c>
      <c r="I93" s="198">
        <v>1</v>
      </c>
      <c r="J93" s="199">
        <v>2562736</v>
      </c>
      <c r="K93" s="200">
        <f t="shared" si="7"/>
        <v>2562736</v>
      </c>
      <c r="L93" s="150"/>
    </row>
    <row r="94" spans="2:12" ht="37.5" customHeight="1">
      <c r="B94" s="149"/>
      <c r="C94" s="193" t="s">
        <v>436</v>
      </c>
      <c r="D94" s="194" t="s">
        <v>231</v>
      </c>
      <c r="E94" s="195"/>
      <c r="F94" s="195"/>
      <c r="G94" s="196" t="s">
        <v>250</v>
      </c>
      <c r="H94" s="197" t="s">
        <v>92</v>
      </c>
      <c r="I94" s="198">
        <v>2</v>
      </c>
      <c r="J94" s="199">
        <v>1690337</v>
      </c>
      <c r="K94" s="200">
        <f t="shared" si="7"/>
        <v>3380674</v>
      </c>
      <c r="L94" s="150"/>
    </row>
    <row r="95" spans="2:12" ht="61.5" customHeight="1">
      <c r="B95" s="149"/>
      <c r="C95" s="193" t="s">
        <v>437</v>
      </c>
      <c r="D95" s="194" t="s">
        <v>232</v>
      </c>
      <c r="E95" s="195"/>
      <c r="F95" s="195"/>
      <c r="G95" s="196" t="s">
        <v>251</v>
      </c>
      <c r="H95" s="197" t="s">
        <v>92</v>
      </c>
      <c r="I95" s="198">
        <v>2</v>
      </c>
      <c r="J95" s="199">
        <v>668578</v>
      </c>
      <c r="K95" s="200">
        <f t="shared" si="7"/>
        <v>1337156</v>
      </c>
      <c r="L95" s="150"/>
    </row>
    <row r="96" spans="2:12" ht="30" customHeight="1">
      <c r="B96" s="149"/>
      <c r="C96" s="243" t="s">
        <v>13</v>
      </c>
      <c r="D96" s="244"/>
      <c r="E96" s="244"/>
      <c r="F96" s="244"/>
      <c r="G96" s="244"/>
      <c r="H96" s="244"/>
      <c r="I96" s="244"/>
      <c r="J96" s="245"/>
      <c r="K96" s="188">
        <f>SUM(K73:K95)</f>
        <v>104818199.08999999</v>
      </c>
      <c r="L96" s="150"/>
    </row>
    <row r="97" spans="2:12" ht="30" customHeight="1">
      <c r="B97" s="149"/>
      <c r="C97" s="202">
        <v>9</v>
      </c>
      <c r="D97" s="203" t="s">
        <v>252</v>
      </c>
      <c r="E97" s="203"/>
      <c r="F97" s="203"/>
      <c r="G97" s="203"/>
      <c r="H97" s="203"/>
      <c r="I97" s="203"/>
      <c r="J97" s="204"/>
      <c r="K97" s="205"/>
      <c r="L97" s="150"/>
    </row>
    <row r="98" spans="2:12" ht="39" customHeight="1">
      <c r="B98" s="149"/>
      <c r="C98" s="193" t="s">
        <v>438</v>
      </c>
      <c r="D98" s="194" t="s">
        <v>253</v>
      </c>
      <c r="E98" s="195"/>
      <c r="F98" s="195"/>
      <c r="G98" s="196" t="s">
        <v>276</v>
      </c>
      <c r="H98" s="197" t="s">
        <v>92</v>
      </c>
      <c r="I98" s="198">
        <v>1</v>
      </c>
      <c r="J98" s="199">
        <v>461826</v>
      </c>
      <c r="K98" s="200">
        <f t="shared" ref="K98:K123" si="8">ROUND(I98*J98,2)</f>
        <v>461826</v>
      </c>
      <c r="L98" s="150"/>
    </row>
    <row r="99" spans="2:12" ht="39" customHeight="1">
      <c r="B99" s="149"/>
      <c r="C99" s="193" t="s">
        <v>439</v>
      </c>
      <c r="D99" s="194" t="s">
        <v>254</v>
      </c>
      <c r="E99" s="195"/>
      <c r="F99" s="195"/>
      <c r="G99" s="196" t="s">
        <v>277</v>
      </c>
      <c r="H99" s="197" t="s">
        <v>95</v>
      </c>
      <c r="I99" s="198">
        <v>30</v>
      </c>
      <c r="J99" s="199">
        <v>29325</v>
      </c>
      <c r="K99" s="200">
        <f t="shared" si="8"/>
        <v>879750</v>
      </c>
      <c r="L99" s="150"/>
    </row>
    <row r="100" spans="2:12" ht="39" customHeight="1">
      <c r="B100" s="149"/>
      <c r="C100" s="193" t="s">
        <v>440</v>
      </c>
      <c r="D100" s="194" t="s">
        <v>255</v>
      </c>
      <c r="E100" s="195"/>
      <c r="F100" s="195"/>
      <c r="G100" s="196" t="s">
        <v>278</v>
      </c>
      <c r="H100" s="197" t="s">
        <v>92</v>
      </c>
      <c r="I100" s="198">
        <v>1</v>
      </c>
      <c r="J100" s="199">
        <v>699916</v>
      </c>
      <c r="K100" s="200">
        <f t="shared" si="8"/>
        <v>699916</v>
      </c>
      <c r="L100" s="150"/>
    </row>
    <row r="101" spans="2:12" ht="39" customHeight="1">
      <c r="B101" s="149"/>
      <c r="C101" s="193" t="s">
        <v>441</v>
      </c>
      <c r="D101" s="194" t="s">
        <v>256</v>
      </c>
      <c r="E101" s="195"/>
      <c r="F101" s="195"/>
      <c r="G101" s="196" t="s">
        <v>279</v>
      </c>
      <c r="H101" s="197" t="s">
        <v>95</v>
      </c>
      <c r="I101" s="198">
        <v>20</v>
      </c>
      <c r="J101" s="199">
        <v>45028</v>
      </c>
      <c r="K101" s="200">
        <f t="shared" si="8"/>
        <v>900560</v>
      </c>
      <c r="L101" s="150"/>
    </row>
    <row r="102" spans="2:12" ht="27" customHeight="1">
      <c r="B102" s="149"/>
      <c r="C102" s="193" t="s">
        <v>442</v>
      </c>
      <c r="D102" s="194" t="s">
        <v>257</v>
      </c>
      <c r="E102" s="195"/>
      <c r="F102" s="195"/>
      <c r="G102" s="196" t="s">
        <v>280</v>
      </c>
      <c r="H102" s="197" t="s">
        <v>92</v>
      </c>
      <c r="I102" s="198">
        <v>2</v>
      </c>
      <c r="J102" s="199">
        <v>488973</v>
      </c>
      <c r="K102" s="200">
        <f t="shared" si="8"/>
        <v>977946</v>
      </c>
      <c r="L102" s="150"/>
    </row>
    <row r="103" spans="2:12" ht="27" customHeight="1">
      <c r="B103" s="149"/>
      <c r="C103" s="193" t="s">
        <v>443</v>
      </c>
      <c r="D103" s="194" t="s">
        <v>258</v>
      </c>
      <c r="E103" s="195"/>
      <c r="F103" s="195"/>
      <c r="G103" s="196" t="s">
        <v>281</v>
      </c>
      <c r="H103" s="197" t="s">
        <v>95</v>
      </c>
      <c r="I103" s="198">
        <v>20</v>
      </c>
      <c r="J103" s="199">
        <v>16010</v>
      </c>
      <c r="K103" s="200">
        <f t="shared" si="8"/>
        <v>320200</v>
      </c>
      <c r="L103" s="150"/>
    </row>
    <row r="104" spans="2:12" ht="39" customHeight="1">
      <c r="B104" s="149"/>
      <c r="C104" s="193" t="s">
        <v>444</v>
      </c>
      <c r="D104" s="194" t="s">
        <v>259</v>
      </c>
      <c r="E104" s="195"/>
      <c r="F104" s="195"/>
      <c r="G104" s="196" t="s">
        <v>282</v>
      </c>
      <c r="H104" s="197" t="s">
        <v>92</v>
      </c>
      <c r="I104" s="198">
        <v>5</v>
      </c>
      <c r="J104" s="199">
        <v>153558</v>
      </c>
      <c r="K104" s="200">
        <f t="shared" si="8"/>
        <v>767790</v>
      </c>
      <c r="L104" s="150"/>
    </row>
    <row r="105" spans="2:12" ht="39" customHeight="1">
      <c r="B105" s="149"/>
      <c r="C105" s="193" t="s">
        <v>445</v>
      </c>
      <c r="D105" s="194" t="s">
        <v>108</v>
      </c>
      <c r="E105" s="195"/>
      <c r="F105" s="195"/>
      <c r="G105" s="196" t="s">
        <v>110</v>
      </c>
      <c r="H105" s="197" t="s">
        <v>92</v>
      </c>
      <c r="I105" s="198">
        <v>2</v>
      </c>
      <c r="J105" s="199">
        <v>221021</v>
      </c>
      <c r="K105" s="200">
        <f t="shared" si="8"/>
        <v>442042</v>
      </c>
      <c r="L105" s="150"/>
    </row>
    <row r="106" spans="2:12" ht="27" customHeight="1">
      <c r="B106" s="149"/>
      <c r="C106" s="193" t="s">
        <v>446</v>
      </c>
      <c r="D106" s="194" t="s">
        <v>260</v>
      </c>
      <c r="E106" s="195"/>
      <c r="F106" s="195"/>
      <c r="G106" s="196" t="s">
        <v>283</v>
      </c>
      <c r="H106" s="197" t="s">
        <v>92</v>
      </c>
      <c r="I106" s="198">
        <v>81</v>
      </c>
      <c r="J106" s="199">
        <v>26914</v>
      </c>
      <c r="K106" s="200">
        <f t="shared" si="8"/>
        <v>2180034</v>
      </c>
      <c r="L106" s="150"/>
    </row>
    <row r="107" spans="2:12" ht="39" customHeight="1">
      <c r="B107" s="149"/>
      <c r="C107" s="193" t="s">
        <v>447</v>
      </c>
      <c r="D107" s="194" t="s">
        <v>261</v>
      </c>
      <c r="E107" s="195"/>
      <c r="F107" s="195"/>
      <c r="G107" s="196" t="s">
        <v>284</v>
      </c>
      <c r="H107" s="197" t="s">
        <v>92</v>
      </c>
      <c r="I107" s="198">
        <v>10</v>
      </c>
      <c r="J107" s="199">
        <v>129178</v>
      </c>
      <c r="K107" s="200">
        <f t="shared" si="8"/>
        <v>1291780</v>
      </c>
      <c r="L107" s="150"/>
    </row>
    <row r="108" spans="2:12" ht="39" customHeight="1">
      <c r="B108" s="149"/>
      <c r="C108" s="193" t="s">
        <v>448</v>
      </c>
      <c r="D108" s="194" t="s">
        <v>262</v>
      </c>
      <c r="E108" s="195"/>
      <c r="F108" s="195"/>
      <c r="G108" s="196" t="s">
        <v>285</v>
      </c>
      <c r="H108" s="197" t="s">
        <v>92</v>
      </c>
      <c r="I108" s="198">
        <v>4</v>
      </c>
      <c r="J108" s="199">
        <v>152845</v>
      </c>
      <c r="K108" s="200">
        <f t="shared" si="8"/>
        <v>611380</v>
      </c>
      <c r="L108" s="150"/>
    </row>
    <row r="109" spans="2:12" ht="39" customHeight="1">
      <c r="B109" s="149"/>
      <c r="C109" s="193" t="s">
        <v>449</v>
      </c>
      <c r="D109" s="194" t="s">
        <v>263</v>
      </c>
      <c r="E109" s="195"/>
      <c r="F109" s="195"/>
      <c r="G109" s="196" t="s">
        <v>286</v>
      </c>
      <c r="H109" s="197" t="s">
        <v>92</v>
      </c>
      <c r="I109" s="198">
        <v>2</v>
      </c>
      <c r="J109" s="199">
        <v>185568</v>
      </c>
      <c r="K109" s="200">
        <f t="shared" si="8"/>
        <v>371136</v>
      </c>
      <c r="L109" s="150"/>
    </row>
    <row r="110" spans="2:12" ht="39" customHeight="1">
      <c r="B110" s="149"/>
      <c r="C110" s="193" t="s">
        <v>450</v>
      </c>
      <c r="D110" s="194" t="s">
        <v>264</v>
      </c>
      <c r="E110" s="195"/>
      <c r="F110" s="195"/>
      <c r="G110" s="196" t="s">
        <v>287</v>
      </c>
      <c r="H110" s="197" t="s">
        <v>92</v>
      </c>
      <c r="I110" s="198">
        <v>234</v>
      </c>
      <c r="J110" s="199">
        <v>156397</v>
      </c>
      <c r="K110" s="200">
        <f t="shared" si="8"/>
        <v>36596898</v>
      </c>
      <c r="L110" s="150"/>
    </row>
    <row r="111" spans="2:12" ht="24.75" customHeight="1">
      <c r="B111" s="149"/>
      <c r="C111" s="193" t="s">
        <v>451</v>
      </c>
      <c r="D111" s="194" t="s">
        <v>265</v>
      </c>
      <c r="E111" s="195"/>
      <c r="F111" s="195"/>
      <c r="G111" s="196" t="s">
        <v>288</v>
      </c>
      <c r="H111" s="197" t="s">
        <v>92</v>
      </c>
      <c r="I111" s="198">
        <v>5</v>
      </c>
      <c r="J111" s="199">
        <v>57967</v>
      </c>
      <c r="K111" s="200">
        <f t="shared" si="8"/>
        <v>289835</v>
      </c>
      <c r="L111" s="150"/>
    </row>
    <row r="112" spans="2:12" ht="24.75" customHeight="1">
      <c r="B112" s="149"/>
      <c r="C112" s="193" t="s">
        <v>452</v>
      </c>
      <c r="D112" s="194" t="s">
        <v>266</v>
      </c>
      <c r="E112" s="195"/>
      <c r="F112" s="195"/>
      <c r="G112" s="196" t="s">
        <v>289</v>
      </c>
      <c r="H112" s="197" t="s">
        <v>92</v>
      </c>
      <c r="I112" s="198">
        <v>51</v>
      </c>
      <c r="J112" s="199">
        <v>108239</v>
      </c>
      <c r="K112" s="200">
        <f t="shared" si="8"/>
        <v>5520189</v>
      </c>
      <c r="L112" s="150"/>
    </row>
    <row r="113" spans="2:12" ht="24.75" customHeight="1">
      <c r="B113" s="149"/>
      <c r="C113" s="193" t="s">
        <v>453</v>
      </c>
      <c r="D113" s="194" t="s">
        <v>267</v>
      </c>
      <c r="E113" s="195"/>
      <c r="F113" s="195"/>
      <c r="G113" s="196" t="s">
        <v>290</v>
      </c>
      <c r="H113" s="197" t="s">
        <v>92</v>
      </c>
      <c r="I113" s="198">
        <v>1</v>
      </c>
      <c r="J113" s="199">
        <v>159200</v>
      </c>
      <c r="K113" s="200">
        <f t="shared" si="8"/>
        <v>159200</v>
      </c>
      <c r="L113" s="150"/>
    </row>
    <row r="114" spans="2:12" ht="39" customHeight="1">
      <c r="B114" s="149"/>
      <c r="C114" s="193" t="s">
        <v>454</v>
      </c>
      <c r="D114" s="194" t="s">
        <v>268</v>
      </c>
      <c r="E114" s="195"/>
      <c r="F114" s="195"/>
      <c r="G114" s="196" t="s">
        <v>291</v>
      </c>
      <c r="H114" s="197" t="s">
        <v>92</v>
      </c>
      <c r="I114" s="198">
        <v>1</v>
      </c>
      <c r="J114" s="199">
        <v>32393</v>
      </c>
      <c r="K114" s="200">
        <f t="shared" si="8"/>
        <v>32393</v>
      </c>
      <c r="L114" s="150"/>
    </row>
    <row r="115" spans="2:12" ht="54.75" customHeight="1">
      <c r="B115" s="149"/>
      <c r="C115" s="193" t="s">
        <v>455</v>
      </c>
      <c r="D115" s="194" t="s">
        <v>109</v>
      </c>
      <c r="E115" s="195"/>
      <c r="F115" s="195"/>
      <c r="G115" s="196" t="s">
        <v>111</v>
      </c>
      <c r="H115" s="197" t="s">
        <v>92</v>
      </c>
      <c r="I115" s="198">
        <v>1</v>
      </c>
      <c r="J115" s="199">
        <v>776853</v>
      </c>
      <c r="K115" s="200">
        <f t="shared" si="8"/>
        <v>776853</v>
      </c>
      <c r="L115" s="150"/>
    </row>
    <row r="116" spans="2:12" ht="39" customHeight="1">
      <c r="B116" s="149"/>
      <c r="C116" s="193" t="s">
        <v>456</v>
      </c>
      <c r="D116" s="194" t="s">
        <v>269</v>
      </c>
      <c r="E116" s="195"/>
      <c r="F116" s="195"/>
      <c r="G116" s="196" t="s">
        <v>292</v>
      </c>
      <c r="H116" s="197" t="s">
        <v>92</v>
      </c>
      <c r="I116" s="198">
        <v>1</v>
      </c>
      <c r="J116" s="199">
        <v>821294</v>
      </c>
      <c r="K116" s="200">
        <f t="shared" si="8"/>
        <v>821294</v>
      </c>
      <c r="L116" s="150"/>
    </row>
    <row r="117" spans="2:12" ht="39" customHeight="1">
      <c r="B117" s="149"/>
      <c r="C117" s="193" t="s">
        <v>457</v>
      </c>
      <c r="D117" s="194" t="s">
        <v>269</v>
      </c>
      <c r="E117" s="195"/>
      <c r="F117" s="195"/>
      <c r="G117" s="196" t="s">
        <v>293</v>
      </c>
      <c r="H117" s="197" t="s">
        <v>92</v>
      </c>
      <c r="I117" s="198">
        <v>1</v>
      </c>
      <c r="J117" s="199">
        <v>158382</v>
      </c>
      <c r="K117" s="200">
        <f t="shared" si="8"/>
        <v>158382</v>
      </c>
      <c r="L117" s="150"/>
    </row>
    <row r="118" spans="2:12" ht="39" customHeight="1">
      <c r="B118" s="149"/>
      <c r="C118" s="193" t="s">
        <v>458</v>
      </c>
      <c r="D118" s="194" t="s">
        <v>270</v>
      </c>
      <c r="E118" s="195"/>
      <c r="F118" s="195"/>
      <c r="G118" s="196" t="s">
        <v>294</v>
      </c>
      <c r="H118" s="197" t="s">
        <v>95</v>
      </c>
      <c r="I118" s="198">
        <v>324</v>
      </c>
      <c r="J118" s="199">
        <v>11566</v>
      </c>
      <c r="K118" s="200">
        <f t="shared" si="8"/>
        <v>3747384</v>
      </c>
      <c r="L118" s="150"/>
    </row>
    <row r="119" spans="2:12" ht="106.5" customHeight="1">
      <c r="B119" s="149"/>
      <c r="C119" s="193" t="s">
        <v>459</v>
      </c>
      <c r="D119" s="194" t="s">
        <v>271</v>
      </c>
      <c r="E119" s="195"/>
      <c r="F119" s="195"/>
      <c r="G119" s="196" t="s">
        <v>295</v>
      </c>
      <c r="H119" s="197" t="s">
        <v>92</v>
      </c>
      <c r="I119" s="198">
        <v>10</v>
      </c>
      <c r="J119" s="199">
        <v>4480877</v>
      </c>
      <c r="K119" s="200">
        <f t="shared" si="8"/>
        <v>44808770</v>
      </c>
      <c r="L119" s="150"/>
    </row>
    <row r="120" spans="2:12" ht="39" customHeight="1">
      <c r="B120" s="149"/>
      <c r="C120" s="193" t="s">
        <v>460</v>
      </c>
      <c r="D120" s="194" t="s">
        <v>272</v>
      </c>
      <c r="E120" s="195"/>
      <c r="F120" s="195"/>
      <c r="G120" s="196" t="s">
        <v>296</v>
      </c>
      <c r="H120" s="197" t="s">
        <v>92</v>
      </c>
      <c r="I120" s="198">
        <f>+I119</f>
        <v>10</v>
      </c>
      <c r="J120" s="199">
        <v>626381</v>
      </c>
      <c r="K120" s="200">
        <f t="shared" si="8"/>
        <v>6263810</v>
      </c>
      <c r="L120" s="150"/>
    </row>
    <row r="121" spans="2:12" ht="39" customHeight="1">
      <c r="B121" s="149"/>
      <c r="C121" s="193" t="s">
        <v>461</v>
      </c>
      <c r="D121" s="194" t="s">
        <v>273</v>
      </c>
      <c r="E121" s="195"/>
      <c r="F121" s="195"/>
      <c r="G121" s="196" t="s">
        <v>297</v>
      </c>
      <c r="H121" s="197" t="s">
        <v>92</v>
      </c>
      <c r="I121" s="198">
        <f>+I119</f>
        <v>10</v>
      </c>
      <c r="J121" s="199">
        <v>546380</v>
      </c>
      <c r="K121" s="200">
        <f t="shared" si="8"/>
        <v>5463800</v>
      </c>
      <c r="L121" s="150"/>
    </row>
    <row r="122" spans="2:12" ht="63.75" customHeight="1">
      <c r="B122" s="149"/>
      <c r="C122" s="193" t="s">
        <v>462</v>
      </c>
      <c r="D122" s="194" t="s">
        <v>274</v>
      </c>
      <c r="E122" s="195"/>
      <c r="F122" s="195"/>
      <c r="G122" s="196" t="s">
        <v>298</v>
      </c>
      <c r="H122" s="197" t="s">
        <v>299</v>
      </c>
      <c r="I122" s="198">
        <f>+I119</f>
        <v>10</v>
      </c>
      <c r="J122" s="199">
        <v>4400579</v>
      </c>
      <c r="K122" s="200">
        <f t="shared" si="8"/>
        <v>44005790</v>
      </c>
      <c r="L122" s="150"/>
    </row>
    <row r="123" spans="2:12" ht="39" customHeight="1">
      <c r="B123" s="149"/>
      <c r="C123" s="193" t="s">
        <v>463</v>
      </c>
      <c r="D123" s="194" t="s">
        <v>275</v>
      </c>
      <c r="E123" s="195"/>
      <c r="F123" s="195"/>
      <c r="G123" s="196" t="s">
        <v>300</v>
      </c>
      <c r="H123" s="197" t="s">
        <v>299</v>
      </c>
      <c r="I123" s="198">
        <f>+I119</f>
        <v>10</v>
      </c>
      <c r="J123" s="199">
        <v>970236</v>
      </c>
      <c r="K123" s="200">
        <f t="shared" si="8"/>
        <v>9702360</v>
      </c>
      <c r="L123" s="150"/>
    </row>
    <row r="124" spans="2:12" ht="30" customHeight="1">
      <c r="B124" s="149"/>
      <c r="C124" s="243" t="s">
        <v>13</v>
      </c>
      <c r="D124" s="244"/>
      <c r="E124" s="244"/>
      <c r="F124" s="244"/>
      <c r="G124" s="244"/>
      <c r="H124" s="244"/>
      <c r="I124" s="244"/>
      <c r="J124" s="245"/>
      <c r="K124" s="188">
        <f>SUM(K98:K123)</f>
        <v>168251318</v>
      </c>
      <c r="L124" s="150"/>
    </row>
    <row r="125" spans="2:12" ht="30" customHeight="1">
      <c r="B125" s="149"/>
      <c r="C125" s="202">
        <v>10</v>
      </c>
      <c r="D125" s="203" t="s">
        <v>301</v>
      </c>
      <c r="E125" s="203"/>
      <c r="F125" s="203"/>
      <c r="G125" s="203"/>
      <c r="H125" s="203"/>
      <c r="I125" s="203"/>
      <c r="J125" s="204"/>
      <c r="K125" s="205"/>
      <c r="L125" s="150"/>
    </row>
    <row r="126" spans="2:12" ht="27.75" customHeight="1">
      <c r="B126" s="149"/>
      <c r="C126" s="193" t="s">
        <v>464</v>
      </c>
      <c r="D126" s="194" t="s">
        <v>302</v>
      </c>
      <c r="E126" s="195"/>
      <c r="F126" s="195"/>
      <c r="G126" s="196" t="s">
        <v>122</v>
      </c>
      <c r="H126" s="197" t="s">
        <v>95</v>
      </c>
      <c r="I126" s="198">
        <v>136.75</v>
      </c>
      <c r="J126" s="199">
        <v>95643</v>
      </c>
      <c r="K126" s="200">
        <f t="shared" ref="K126:K134" si="9">ROUND(I126*J126,2)</f>
        <v>13079180.25</v>
      </c>
      <c r="L126" s="150"/>
    </row>
    <row r="127" spans="2:12" ht="27.75" customHeight="1">
      <c r="B127" s="149"/>
      <c r="C127" s="193" t="s">
        <v>465</v>
      </c>
      <c r="D127" s="194" t="s">
        <v>303</v>
      </c>
      <c r="E127" s="195"/>
      <c r="F127" s="195"/>
      <c r="G127" s="196" t="s">
        <v>309</v>
      </c>
      <c r="H127" s="197" t="s">
        <v>92</v>
      </c>
      <c r="I127" s="198">
        <v>2</v>
      </c>
      <c r="J127" s="199">
        <v>1618388</v>
      </c>
      <c r="K127" s="200">
        <f t="shared" si="9"/>
        <v>3236776</v>
      </c>
      <c r="L127" s="150"/>
    </row>
    <row r="128" spans="2:12" ht="27.75" customHeight="1">
      <c r="B128" s="149"/>
      <c r="C128" s="193" t="s">
        <v>466</v>
      </c>
      <c r="D128" s="194" t="s">
        <v>304</v>
      </c>
      <c r="E128" s="195"/>
      <c r="F128" s="195"/>
      <c r="G128" s="196" t="s">
        <v>310</v>
      </c>
      <c r="H128" s="197" t="s">
        <v>92</v>
      </c>
      <c r="I128" s="198">
        <v>1</v>
      </c>
      <c r="J128" s="199">
        <v>134244</v>
      </c>
      <c r="K128" s="200">
        <f t="shared" si="9"/>
        <v>134244</v>
      </c>
      <c r="L128" s="150"/>
    </row>
    <row r="129" spans="2:12" ht="27.75" customHeight="1">
      <c r="B129" s="149"/>
      <c r="C129" s="193" t="s">
        <v>467</v>
      </c>
      <c r="D129" s="194" t="s">
        <v>305</v>
      </c>
      <c r="E129" s="195"/>
      <c r="F129" s="195"/>
      <c r="G129" s="196" t="s">
        <v>311</v>
      </c>
      <c r="H129" s="197" t="s">
        <v>92</v>
      </c>
      <c r="I129" s="198">
        <v>6</v>
      </c>
      <c r="J129" s="199">
        <v>147291</v>
      </c>
      <c r="K129" s="200">
        <f t="shared" si="9"/>
        <v>883746</v>
      </c>
      <c r="L129" s="150"/>
    </row>
    <row r="130" spans="2:12" ht="27.75" customHeight="1">
      <c r="B130" s="149"/>
      <c r="C130" s="193" t="s">
        <v>468</v>
      </c>
      <c r="D130" s="194" t="s">
        <v>306</v>
      </c>
      <c r="E130" s="195"/>
      <c r="F130" s="195"/>
      <c r="G130" s="196" t="s">
        <v>312</v>
      </c>
      <c r="H130" s="197" t="s">
        <v>92</v>
      </c>
      <c r="I130" s="198">
        <v>2</v>
      </c>
      <c r="J130" s="199">
        <v>378509</v>
      </c>
      <c r="K130" s="200">
        <f t="shared" si="9"/>
        <v>757018</v>
      </c>
      <c r="L130" s="150"/>
    </row>
    <row r="131" spans="2:12" ht="38.25" customHeight="1">
      <c r="B131" s="149"/>
      <c r="C131" s="193" t="s">
        <v>469</v>
      </c>
      <c r="D131" s="194" t="s">
        <v>307</v>
      </c>
      <c r="E131" s="195"/>
      <c r="F131" s="195"/>
      <c r="G131" s="196" t="s">
        <v>313</v>
      </c>
      <c r="H131" s="197" t="s">
        <v>92</v>
      </c>
      <c r="I131" s="198">
        <v>3</v>
      </c>
      <c r="J131" s="199">
        <v>766399</v>
      </c>
      <c r="K131" s="200">
        <f t="shared" si="9"/>
        <v>2299197</v>
      </c>
      <c r="L131" s="150"/>
    </row>
    <row r="132" spans="2:12" ht="52.5" customHeight="1">
      <c r="B132" s="149"/>
      <c r="C132" s="193" t="s">
        <v>470</v>
      </c>
      <c r="D132" s="194" t="s">
        <v>308</v>
      </c>
      <c r="E132" s="195"/>
      <c r="F132" s="195"/>
      <c r="G132" s="196" t="s">
        <v>314</v>
      </c>
      <c r="H132" s="197" t="s">
        <v>92</v>
      </c>
      <c r="I132" s="198">
        <v>40</v>
      </c>
      <c r="J132" s="199">
        <v>282632</v>
      </c>
      <c r="K132" s="200">
        <f t="shared" si="9"/>
        <v>11305280</v>
      </c>
      <c r="L132" s="150"/>
    </row>
    <row r="133" spans="2:12" ht="39.75" customHeight="1">
      <c r="B133" s="149"/>
      <c r="C133" s="193" t="s">
        <v>471</v>
      </c>
      <c r="D133" s="194" t="s">
        <v>269</v>
      </c>
      <c r="E133" s="195"/>
      <c r="F133" s="195"/>
      <c r="G133" s="196" t="s">
        <v>315</v>
      </c>
      <c r="H133" s="197" t="s">
        <v>92</v>
      </c>
      <c r="I133" s="198">
        <v>1</v>
      </c>
      <c r="J133" s="199">
        <v>11119962</v>
      </c>
      <c r="K133" s="200">
        <f t="shared" si="9"/>
        <v>11119962</v>
      </c>
      <c r="L133" s="150"/>
    </row>
    <row r="134" spans="2:12" ht="39.75" customHeight="1">
      <c r="B134" s="149"/>
      <c r="C134" s="193" t="s">
        <v>472</v>
      </c>
      <c r="D134" s="194" t="s">
        <v>269</v>
      </c>
      <c r="E134" s="195"/>
      <c r="F134" s="195"/>
      <c r="G134" s="196" t="s">
        <v>316</v>
      </c>
      <c r="H134" s="197" t="s">
        <v>92</v>
      </c>
      <c r="I134" s="198">
        <v>1</v>
      </c>
      <c r="J134" s="199">
        <v>198977798</v>
      </c>
      <c r="K134" s="200">
        <f t="shared" si="9"/>
        <v>198977798</v>
      </c>
      <c r="L134" s="150"/>
    </row>
    <row r="135" spans="2:12" ht="30" customHeight="1">
      <c r="B135" s="149"/>
      <c r="C135" s="243" t="s">
        <v>13</v>
      </c>
      <c r="D135" s="244"/>
      <c r="E135" s="244"/>
      <c r="F135" s="244"/>
      <c r="G135" s="244"/>
      <c r="H135" s="244"/>
      <c r="I135" s="244"/>
      <c r="J135" s="245"/>
      <c r="K135" s="188">
        <f>SUM(K126:K134)</f>
        <v>241793201.25</v>
      </c>
      <c r="L135" s="150"/>
    </row>
    <row r="136" spans="2:12" ht="30" customHeight="1">
      <c r="B136" s="149"/>
      <c r="C136" s="202">
        <v>11</v>
      </c>
      <c r="D136" s="203" t="s">
        <v>317</v>
      </c>
      <c r="E136" s="203"/>
      <c r="F136" s="203"/>
      <c r="G136" s="203"/>
      <c r="H136" s="203"/>
      <c r="I136" s="203"/>
      <c r="J136" s="204"/>
      <c r="K136" s="205"/>
      <c r="L136" s="150"/>
    </row>
    <row r="137" spans="2:12" ht="24.75" customHeight="1">
      <c r="B137" s="149"/>
      <c r="C137" s="193" t="s">
        <v>473</v>
      </c>
      <c r="D137" s="194" t="s">
        <v>318</v>
      </c>
      <c r="E137" s="195"/>
      <c r="F137" s="195"/>
      <c r="G137" s="196" t="s">
        <v>321</v>
      </c>
      <c r="H137" s="197" t="s">
        <v>95</v>
      </c>
      <c r="I137" s="198">
        <v>5</v>
      </c>
      <c r="J137" s="199">
        <v>14682</v>
      </c>
      <c r="K137" s="200">
        <f>ROUND(I137*J137,2)</f>
        <v>73410</v>
      </c>
      <c r="L137" s="150"/>
    </row>
    <row r="138" spans="2:12" ht="24.75" customHeight="1">
      <c r="B138" s="149"/>
      <c r="C138" s="193" t="s">
        <v>474</v>
      </c>
      <c r="D138" s="194" t="s">
        <v>319</v>
      </c>
      <c r="E138" s="195"/>
      <c r="F138" s="195"/>
      <c r="G138" s="196" t="s">
        <v>322</v>
      </c>
      <c r="H138" s="197" t="s">
        <v>92</v>
      </c>
      <c r="I138" s="198">
        <v>1</v>
      </c>
      <c r="J138" s="199">
        <v>106414</v>
      </c>
      <c r="K138" s="200">
        <f t="shared" ref="K138:K147" si="10">ROUND(I138*J138,2)</f>
        <v>106414</v>
      </c>
      <c r="L138" s="150"/>
    </row>
    <row r="139" spans="2:12" ht="24.75" customHeight="1">
      <c r="B139" s="149"/>
      <c r="C139" s="193" t="s">
        <v>475</v>
      </c>
      <c r="D139" s="194" t="s">
        <v>320</v>
      </c>
      <c r="E139" s="195"/>
      <c r="F139" s="195"/>
      <c r="G139" s="196" t="s">
        <v>323</v>
      </c>
      <c r="H139" s="197" t="s">
        <v>92</v>
      </c>
      <c r="I139" s="198">
        <v>2</v>
      </c>
      <c r="J139" s="199">
        <v>9201</v>
      </c>
      <c r="K139" s="200">
        <f t="shared" si="10"/>
        <v>18402</v>
      </c>
      <c r="L139" s="150"/>
    </row>
    <row r="140" spans="2:12" ht="42.75" customHeight="1">
      <c r="B140" s="149"/>
      <c r="C140" s="193" t="s">
        <v>476</v>
      </c>
      <c r="D140" s="194" t="s">
        <v>269</v>
      </c>
      <c r="E140" s="195"/>
      <c r="F140" s="195"/>
      <c r="G140" s="196" t="s">
        <v>324</v>
      </c>
      <c r="H140" s="197" t="s">
        <v>92</v>
      </c>
      <c r="I140" s="198">
        <v>1</v>
      </c>
      <c r="J140" s="199">
        <v>88935</v>
      </c>
      <c r="K140" s="200">
        <f t="shared" si="10"/>
        <v>88935</v>
      </c>
      <c r="L140" s="150"/>
    </row>
    <row r="141" spans="2:12" ht="24.75" customHeight="1">
      <c r="B141" s="149"/>
      <c r="C141" s="193" t="s">
        <v>477</v>
      </c>
      <c r="D141" s="194" t="s">
        <v>269</v>
      </c>
      <c r="E141" s="195"/>
      <c r="F141" s="195"/>
      <c r="G141" s="196" t="s">
        <v>325</v>
      </c>
      <c r="H141" s="197" t="s">
        <v>92</v>
      </c>
      <c r="I141" s="198">
        <v>58.5</v>
      </c>
      <c r="J141" s="199">
        <v>10000</v>
      </c>
      <c r="K141" s="200">
        <f t="shared" si="10"/>
        <v>585000</v>
      </c>
      <c r="L141" s="150"/>
    </row>
    <row r="142" spans="2:12" ht="40.5" customHeight="1">
      <c r="B142" s="149"/>
      <c r="C142" s="193" t="s">
        <v>478</v>
      </c>
      <c r="D142" s="194" t="s">
        <v>269</v>
      </c>
      <c r="E142" s="195"/>
      <c r="F142" s="195"/>
      <c r="G142" s="196" t="s">
        <v>326</v>
      </c>
      <c r="H142" s="197" t="s">
        <v>92</v>
      </c>
      <c r="I142" s="198">
        <v>1</v>
      </c>
      <c r="J142" s="199">
        <v>34421</v>
      </c>
      <c r="K142" s="200">
        <f t="shared" si="10"/>
        <v>34421</v>
      </c>
      <c r="L142" s="150"/>
    </row>
    <row r="143" spans="2:12" ht="25.5" customHeight="1">
      <c r="B143" s="149"/>
      <c r="C143" s="193" t="s">
        <v>479</v>
      </c>
      <c r="D143" s="194" t="s">
        <v>269</v>
      </c>
      <c r="E143" s="195"/>
      <c r="F143" s="195"/>
      <c r="G143" s="196" t="s">
        <v>327</v>
      </c>
      <c r="H143" s="197" t="s">
        <v>92</v>
      </c>
      <c r="I143" s="198">
        <v>2</v>
      </c>
      <c r="J143" s="199">
        <v>34902</v>
      </c>
      <c r="K143" s="200">
        <f t="shared" si="10"/>
        <v>69804</v>
      </c>
      <c r="L143" s="150"/>
    </row>
    <row r="144" spans="2:12" ht="25.5" customHeight="1">
      <c r="B144" s="149"/>
      <c r="C144" s="193" t="s">
        <v>480</v>
      </c>
      <c r="D144" s="194" t="s">
        <v>269</v>
      </c>
      <c r="E144" s="195"/>
      <c r="F144" s="195"/>
      <c r="G144" s="196" t="s">
        <v>328</v>
      </c>
      <c r="H144" s="197" t="s">
        <v>92</v>
      </c>
      <c r="I144" s="198">
        <v>1</v>
      </c>
      <c r="J144" s="199">
        <v>31301</v>
      </c>
      <c r="K144" s="200">
        <f t="shared" si="10"/>
        <v>31301</v>
      </c>
      <c r="L144" s="150"/>
    </row>
    <row r="145" spans="2:12" ht="25.5" customHeight="1">
      <c r="B145" s="149"/>
      <c r="C145" s="193" t="s">
        <v>481</v>
      </c>
      <c r="D145" s="194" t="s">
        <v>269</v>
      </c>
      <c r="E145" s="195"/>
      <c r="F145" s="195"/>
      <c r="G145" s="196" t="s">
        <v>329</v>
      </c>
      <c r="H145" s="197" t="s">
        <v>92</v>
      </c>
      <c r="I145" s="198">
        <v>1</v>
      </c>
      <c r="J145" s="199">
        <v>5951</v>
      </c>
      <c r="K145" s="200">
        <f t="shared" si="10"/>
        <v>5951</v>
      </c>
      <c r="L145" s="150"/>
    </row>
    <row r="146" spans="2:12" ht="39" customHeight="1">
      <c r="B146" s="149"/>
      <c r="C146" s="193" t="s">
        <v>482</v>
      </c>
      <c r="D146" s="194" t="s">
        <v>269</v>
      </c>
      <c r="E146" s="195"/>
      <c r="F146" s="195"/>
      <c r="G146" s="196" t="s">
        <v>330</v>
      </c>
      <c r="H146" s="197" t="s">
        <v>92</v>
      </c>
      <c r="I146" s="198">
        <v>1</v>
      </c>
      <c r="J146" s="199">
        <v>1800775</v>
      </c>
      <c r="K146" s="200">
        <f t="shared" si="10"/>
        <v>1800775</v>
      </c>
      <c r="L146" s="150"/>
    </row>
    <row r="147" spans="2:12" ht="39" customHeight="1">
      <c r="B147" s="149"/>
      <c r="C147" s="193" t="s">
        <v>483</v>
      </c>
      <c r="D147" s="194" t="s">
        <v>269</v>
      </c>
      <c r="E147" s="195"/>
      <c r="F147" s="195"/>
      <c r="G147" s="196" t="s">
        <v>331</v>
      </c>
      <c r="H147" s="197" t="s">
        <v>332</v>
      </c>
      <c r="I147" s="198">
        <v>1</v>
      </c>
      <c r="J147" s="199">
        <v>6500000</v>
      </c>
      <c r="K147" s="200">
        <f t="shared" si="10"/>
        <v>6500000</v>
      </c>
      <c r="L147" s="150"/>
    </row>
    <row r="148" spans="2:12" ht="30" customHeight="1">
      <c r="B148" s="149"/>
      <c r="C148" s="243" t="s">
        <v>13</v>
      </c>
      <c r="D148" s="244"/>
      <c r="E148" s="244"/>
      <c r="F148" s="244"/>
      <c r="G148" s="244"/>
      <c r="H148" s="244"/>
      <c r="I148" s="244"/>
      <c r="J148" s="245"/>
      <c r="K148" s="188">
        <f>SUM(K137:K147)</f>
        <v>9314413</v>
      </c>
      <c r="L148" s="150"/>
    </row>
    <row r="149" spans="2:12" ht="30" customHeight="1">
      <c r="B149" s="149"/>
      <c r="C149" s="202">
        <v>12</v>
      </c>
      <c r="D149" s="203" t="s">
        <v>333</v>
      </c>
      <c r="E149" s="203"/>
      <c r="F149" s="203"/>
      <c r="G149" s="203"/>
      <c r="H149" s="203"/>
      <c r="I149" s="203"/>
      <c r="J149" s="204"/>
      <c r="K149" s="205"/>
      <c r="L149" s="150"/>
    </row>
    <row r="150" spans="2:12" ht="38.25" customHeight="1">
      <c r="B150" s="149"/>
      <c r="C150" s="193" t="s">
        <v>484</v>
      </c>
      <c r="D150" s="194" t="s">
        <v>334</v>
      </c>
      <c r="E150" s="195"/>
      <c r="F150" s="195"/>
      <c r="G150" s="196" t="s">
        <v>338</v>
      </c>
      <c r="H150" s="197" t="s">
        <v>94</v>
      </c>
      <c r="I150" s="198">
        <v>214.5</v>
      </c>
      <c r="J150" s="199">
        <v>45076</v>
      </c>
      <c r="K150" s="200">
        <f t="shared" ref="K150:K156" si="11">ROUND(I150*J150,2)</f>
        <v>9668802</v>
      </c>
      <c r="L150" s="150"/>
    </row>
    <row r="151" spans="2:12" ht="38.25" customHeight="1">
      <c r="B151" s="149"/>
      <c r="C151" s="193" t="s">
        <v>485</v>
      </c>
      <c r="D151" s="194" t="s">
        <v>335</v>
      </c>
      <c r="E151" s="195"/>
      <c r="F151" s="195"/>
      <c r="G151" s="196" t="s">
        <v>339</v>
      </c>
      <c r="H151" s="197" t="s">
        <v>95</v>
      </c>
      <c r="I151" s="198">
        <v>160</v>
      </c>
      <c r="J151" s="199">
        <v>9897</v>
      </c>
      <c r="K151" s="200">
        <f t="shared" si="11"/>
        <v>1583520</v>
      </c>
      <c r="L151" s="150"/>
    </row>
    <row r="152" spans="2:12" ht="38.25" customHeight="1">
      <c r="B152" s="149"/>
      <c r="C152" s="193" t="s">
        <v>486</v>
      </c>
      <c r="D152" s="194" t="s">
        <v>135</v>
      </c>
      <c r="E152" s="195"/>
      <c r="F152" s="195"/>
      <c r="G152" s="196" t="s">
        <v>140</v>
      </c>
      <c r="H152" s="197" t="s">
        <v>93</v>
      </c>
      <c r="I152" s="198">
        <v>81.125</v>
      </c>
      <c r="J152" s="199">
        <v>35042</v>
      </c>
      <c r="K152" s="200">
        <f t="shared" si="11"/>
        <v>2842782.25</v>
      </c>
      <c r="L152" s="150"/>
    </row>
    <row r="153" spans="2:12" ht="38.25" customHeight="1">
      <c r="B153" s="149"/>
      <c r="C153" s="193" t="s">
        <v>487</v>
      </c>
      <c r="D153" s="194" t="s">
        <v>336</v>
      </c>
      <c r="E153" s="195"/>
      <c r="F153" s="195"/>
      <c r="G153" s="196" t="s">
        <v>340</v>
      </c>
      <c r="H153" s="197" t="s">
        <v>93</v>
      </c>
      <c r="I153" s="198">
        <v>64.900000000000006</v>
      </c>
      <c r="J153" s="199">
        <v>189551</v>
      </c>
      <c r="K153" s="200">
        <f t="shared" si="11"/>
        <v>12301859.9</v>
      </c>
      <c r="L153" s="150"/>
    </row>
    <row r="154" spans="2:12" ht="24.75" customHeight="1">
      <c r="B154" s="149"/>
      <c r="C154" s="193" t="s">
        <v>488</v>
      </c>
      <c r="D154" s="194" t="s">
        <v>337</v>
      </c>
      <c r="E154" s="195"/>
      <c r="F154" s="195"/>
      <c r="G154" s="196" t="s">
        <v>341</v>
      </c>
      <c r="H154" s="197" t="s">
        <v>95</v>
      </c>
      <c r="I154" s="198">
        <v>260</v>
      </c>
      <c r="J154" s="199">
        <v>96511</v>
      </c>
      <c r="K154" s="200">
        <f t="shared" si="11"/>
        <v>25092860</v>
      </c>
      <c r="L154" s="150"/>
    </row>
    <row r="155" spans="2:12" ht="24.75" customHeight="1">
      <c r="B155" s="149"/>
      <c r="C155" s="193" t="s">
        <v>489</v>
      </c>
      <c r="D155" s="194" t="s">
        <v>152</v>
      </c>
      <c r="E155" s="195"/>
      <c r="F155" s="195"/>
      <c r="G155" s="196" t="s">
        <v>97</v>
      </c>
      <c r="H155" s="197" t="s">
        <v>98</v>
      </c>
      <c r="I155" s="198">
        <v>1003.5</v>
      </c>
      <c r="J155" s="199">
        <v>9651</v>
      </c>
      <c r="K155" s="200">
        <f t="shared" si="11"/>
        <v>9684778.5</v>
      </c>
      <c r="L155" s="150"/>
    </row>
    <row r="156" spans="2:12" ht="24.75" customHeight="1">
      <c r="B156" s="149"/>
      <c r="C156" s="193" t="s">
        <v>490</v>
      </c>
      <c r="D156" s="194" t="s">
        <v>269</v>
      </c>
      <c r="E156" s="195"/>
      <c r="F156" s="195"/>
      <c r="G156" s="196" t="s">
        <v>342</v>
      </c>
      <c r="H156" s="197" t="s">
        <v>94</v>
      </c>
      <c r="I156" s="198">
        <v>364.5</v>
      </c>
      <c r="J156" s="199">
        <v>302608.8</v>
      </c>
      <c r="K156" s="200">
        <f t="shared" si="11"/>
        <v>110300907.59999999</v>
      </c>
      <c r="L156" s="150"/>
    </row>
    <row r="157" spans="2:12" ht="30" customHeight="1">
      <c r="B157" s="149"/>
      <c r="C157" s="243" t="s">
        <v>13</v>
      </c>
      <c r="D157" s="244"/>
      <c r="E157" s="244"/>
      <c r="F157" s="244"/>
      <c r="G157" s="244"/>
      <c r="H157" s="244"/>
      <c r="I157" s="244"/>
      <c r="J157" s="245"/>
      <c r="K157" s="188">
        <f>SUM(K150:K156)</f>
        <v>171475510.25</v>
      </c>
      <c r="L157" s="150"/>
    </row>
    <row r="158" spans="2:12" ht="30" customHeight="1">
      <c r="B158" s="149"/>
      <c r="C158" s="202">
        <v>13</v>
      </c>
      <c r="D158" s="203" t="s">
        <v>576</v>
      </c>
      <c r="E158" s="203"/>
      <c r="F158" s="203"/>
      <c r="G158" s="203"/>
      <c r="H158" s="203"/>
      <c r="I158" s="203"/>
      <c r="J158" s="204"/>
      <c r="K158" s="205"/>
      <c r="L158" s="150"/>
    </row>
    <row r="159" spans="2:12" ht="30" customHeight="1">
      <c r="B159" s="149"/>
      <c r="C159" s="221" t="s">
        <v>537</v>
      </c>
      <c r="D159" s="222" t="s">
        <v>343</v>
      </c>
      <c r="E159" s="222"/>
      <c r="F159" s="222"/>
      <c r="G159" s="222"/>
      <c r="H159" s="222"/>
      <c r="I159" s="222"/>
      <c r="J159" s="223"/>
      <c r="K159" s="224"/>
      <c r="L159" s="150"/>
    </row>
    <row r="160" spans="2:12" ht="36.75" customHeight="1">
      <c r="B160" s="149"/>
      <c r="C160" s="227" t="s">
        <v>538</v>
      </c>
      <c r="D160" s="228" t="s">
        <v>526</v>
      </c>
      <c r="E160" s="229"/>
      <c r="F160" s="229"/>
      <c r="G160" s="230" t="s">
        <v>512</v>
      </c>
      <c r="H160" s="231" t="s">
        <v>299</v>
      </c>
      <c r="I160" s="232">
        <v>1</v>
      </c>
      <c r="J160" s="233">
        <v>4453300</v>
      </c>
      <c r="K160" s="234">
        <f>ROUND(I160*J160,2)</f>
        <v>4453300</v>
      </c>
      <c r="L160" s="150"/>
    </row>
    <row r="161" spans="2:12" ht="36.75" customHeight="1">
      <c r="B161" s="149"/>
      <c r="C161" s="227" t="s">
        <v>539</v>
      </c>
      <c r="D161" s="228" t="s">
        <v>526</v>
      </c>
      <c r="E161" s="229"/>
      <c r="F161" s="229"/>
      <c r="G161" s="230" t="s">
        <v>513</v>
      </c>
      <c r="H161" s="231" t="s">
        <v>299</v>
      </c>
      <c r="I161" s="232">
        <v>1</v>
      </c>
      <c r="J161" s="233">
        <v>2866170</v>
      </c>
      <c r="K161" s="234">
        <f t="shared" ref="K161:K177" si="12">ROUND(I161*J161,2)</f>
        <v>2866170</v>
      </c>
      <c r="L161" s="150"/>
    </row>
    <row r="162" spans="2:12" ht="58.5" customHeight="1">
      <c r="B162" s="149"/>
      <c r="C162" s="227" t="s">
        <v>540</v>
      </c>
      <c r="D162" s="228" t="s">
        <v>527</v>
      </c>
      <c r="E162" s="229"/>
      <c r="F162" s="229"/>
      <c r="G162" s="230" t="s">
        <v>514</v>
      </c>
      <c r="H162" s="231" t="s">
        <v>299</v>
      </c>
      <c r="I162" s="232">
        <v>1</v>
      </c>
      <c r="J162" s="233">
        <v>2007642</v>
      </c>
      <c r="K162" s="234">
        <f t="shared" si="12"/>
        <v>2007642</v>
      </c>
      <c r="L162" s="150"/>
    </row>
    <row r="163" spans="2:12" ht="23.25" customHeight="1">
      <c r="B163" s="149"/>
      <c r="C163" s="227" t="s">
        <v>541</v>
      </c>
      <c r="D163" s="228" t="s">
        <v>528</v>
      </c>
      <c r="E163" s="229"/>
      <c r="F163" s="229"/>
      <c r="G163" s="230" t="s">
        <v>515</v>
      </c>
      <c r="H163" s="231" t="s">
        <v>299</v>
      </c>
      <c r="I163" s="232">
        <v>1</v>
      </c>
      <c r="J163" s="233">
        <v>1623852</v>
      </c>
      <c r="K163" s="234">
        <f t="shared" si="12"/>
        <v>1623852</v>
      </c>
      <c r="L163" s="150"/>
    </row>
    <row r="164" spans="2:12" ht="23.25" customHeight="1">
      <c r="B164" s="149"/>
      <c r="C164" s="227" t="s">
        <v>542</v>
      </c>
      <c r="D164" s="228" t="s">
        <v>529</v>
      </c>
      <c r="E164" s="229"/>
      <c r="F164" s="229"/>
      <c r="G164" s="230" t="s">
        <v>516</v>
      </c>
      <c r="H164" s="231" t="s">
        <v>299</v>
      </c>
      <c r="I164" s="232">
        <v>1</v>
      </c>
      <c r="J164" s="233">
        <v>394832</v>
      </c>
      <c r="K164" s="234">
        <f t="shared" si="12"/>
        <v>394832</v>
      </c>
      <c r="L164" s="150"/>
    </row>
    <row r="165" spans="2:12" ht="23.25" customHeight="1">
      <c r="B165" s="149"/>
      <c r="C165" s="227" t="s">
        <v>543</v>
      </c>
      <c r="D165" s="228" t="s">
        <v>530</v>
      </c>
      <c r="E165" s="229"/>
      <c r="F165" s="229"/>
      <c r="G165" s="230" t="s">
        <v>517</v>
      </c>
      <c r="H165" s="231" t="s">
        <v>299</v>
      </c>
      <c r="I165" s="232">
        <v>45</v>
      </c>
      <c r="J165" s="233">
        <v>28540</v>
      </c>
      <c r="K165" s="234">
        <f t="shared" si="12"/>
        <v>1284300</v>
      </c>
      <c r="L165" s="150"/>
    </row>
    <row r="166" spans="2:12" ht="23.25" customHeight="1">
      <c r="B166" s="149"/>
      <c r="C166" s="227" t="s">
        <v>544</v>
      </c>
      <c r="D166" s="228" t="s">
        <v>531</v>
      </c>
      <c r="E166" s="229"/>
      <c r="F166" s="229"/>
      <c r="G166" s="230" t="s">
        <v>518</v>
      </c>
      <c r="H166" s="231" t="s">
        <v>299</v>
      </c>
      <c r="I166" s="232">
        <v>45</v>
      </c>
      <c r="J166" s="233">
        <v>31855</v>
      </c>
      <c r="K166" s="234">
        <f t="shared" si="12"/>
        <v>1433475</v>
      </c>
      <c r="L166" s="150"/>
    </row>
    <row r="167" spans="2:12" ht="23.25" customHeight="1">
      <c r="B167" s="149"/>
      <c r="C167" s="227" t="s">
        <v>545</v>
      </c>
      <c r="D167" s="228" t="s">
        <v>532</v>
      </c>
      <c r="E167" s="229"/>
      <c r="F167" s="229"/>
      <c r="G167" s="230" t="s">
        <v>519</v>
      </c>
      <c r="H167" s="231" t="s">
        <v>95</v>
      </c>
      <c r="I167" s="232">
        <v>3387</v>
      </c>
      <c r="J167" s="233">
        <v>9846</v>
      </c>
      <c r="K167" s="234">
        <f>ROUND(I167*J167,2)</f>
        <v>33348402</v>
      </c>
      <c r="L167" s="150"/>
    </row>
    <row r="168" spans="2:12" ht="23.25" customHeight="1">
      <c r="B168" s="149"/>
      <c r="C168" s="227" t="s">
        <v>546</v>
      </c>
      <c r="D168" s="228" t="s">
        <v>526</v>
      </c>
      <c r="E168" s="229"/>
      <c r="F168" s="229"/>
      <c r="G168" s="230" t="s">
        <v>520</v>
      </c>
      <c r="H168" s="231" t="s">
        <v>299</v>
      </c>
      <c r="I168" s="232">
        <v>1</v>
      </c>
      <c r="J168" s="233">
        <v>171140</v>
      </c>
      <c r="K168" s="234">
        <f t="shared" si="12"/>
        <v>171140</v>
      </c>
      <c r="L168" s="150"/>
    </row>
    <row r="169" spans="2:12" ht="23.25" customHeight="1">
      <c r="B169" s="149"/>
      <c r="C169" s="227" t="s">
        <v>547</v>
      </c>
      <c r="D169" s="228" t="s">
        <v>526</v>
      </c>
      <c r="E169" s="229"/>
      <c r="F169" s="229"/>
      <c r="G169" s="230" t="s">
        <v>521</v>
      </c>
      <c r="H169" s="231" t="s">
        <v>299</v>
      </c>
      <c r="I169" s="232">
        <v>1</v>
      </c>
      <c r="J169" s="233">
        <v>168370</v>
      </c>
      <c r="K169" s="234">
        <f t="shared" si="12"/>
        <v>168370</v>
      </c>
      <c r="L169" s="150"/>
    </row>
    <row r="170" spans="2:12" ht="36.75" customHeight="1">
      <c r="B170" s="149"/>
      <c r="C170" s="227" t="s">
        <v>548</v>
      </c>
      <c r="D170" s="228" t="s">
        <v>526</v>
      </c>
      <c r="E170" s="229"/>
      <c r="F170" s="229"/>
      <c r="G170" s="230" t="s">
        <v>522</v>
      </c>
      <c r="H170" s="231" t="s">
        <v>299</v>
      </c>
      <c r="I170" s="232">
        <v>1</v>
      </c>
      <c r="J170" s="233">
        <v>2862111</v>
      </c>
      <c r="K170" s="234">
        <f t="shared" si="12"/>
        <v>2862111</v>
      </c>
      <c r="L170" s="150"/>
    </row>
    <row r="171" spans="2:12" ht="24.75" customHeight="1">
      <c r="B171" s="149"/>
      <c r="C171" s="227" t="s">
        <v>549</v>
      </c>
      <c r="D171" s="228" t="s">
        <v>533</v>
      </c>
      <c r="E171" s="229"/>
      <c r="F171" s="229"/>
      <c r="G171" s="230" t="s">
        <v>523</v>
      </c>
      <c r="H171" s="231" t="s">
        <v>95</v>
      </c>
      <c r="I171" s="232">
        <v>300</v>
      </c>
      <c r="J171" s="233">
        <v>88935</v>
      </c>
      <c r="K171" s="234">
        <f t="shared" si="12"/>
        <v>26680500</v>
      </c>
      <c r="L171" s="150"/>
    </row>
    <row r="172" spans="2:12" ht="56.25" customHeight="1">
      <c r="B172" s="149"/>
      <c r="C172" s="227" t="s">
        <v>550</v>
      </c>
      <c r="D172" s="228" t="s">
        <v>534</v>
      </c>
      <c r="E172" s="229"/>
      <c r="F172" s="229"/>
      <c r="G172" s="230" t="s">
        <v>524</v>
      </c>
      <c r="H172" s="231" t="s">
        <v>299</v>
      </c>
      <c r="I172" s="232">
        <v>45</v>
      </c>
      <c r="J172" s="233">
        <v>162741</v>
      </c>
      <c r="K172" s="234">
        <f t="shared" si="12"/>
        <v>7323345</v>
      </c>
      <c r="L172" s="150"/>
    </row>
    <row r="173" spans="2:12" ht="56.25" customHeight="1">
      <c r="B173" s="149"/>
      <c r="C173" s="227" t="s">
        <v>551</v>
      </c>
      <c r="D173" s="228" t="s">
        <v>526</v>
      </c>
      <c r="E173" s="229"/>
      <c r="F173" s="229"/>
      <c r="G173" s="230" t="s">
        <v>525</v>
      </c>
      <c r="H173" s="231" t="s">
        <v>299</v>
      </c>
      <c r="I173" s="232">
        <v>6</v>
      </c>
      <c r="J173" s="233">
        <v>1340002</v>
      </c>
      <c r="K173" s="234">
        <f t="shared" si="12"/>
        <v>8040012</v>
      </c>
      <c r="L173" s="150"/>
    </row>
    <row r="174" spans="2:12" ht="24" customHeight="1">
      <c r="B174" s="149"/>
      <c r="C174" s="227" t="s">
        <v>552</v>
      </c>
      <c r="D174" s="228" t="s">
        <v>526</v>
      </c>
      <c r="E174" s="229"/>
      <c r="F174" s="229"/>
      <c r="G174" s="230" t="s">
        <v>580</v>
      </c>
      <c r="H174" s="231" t="s">
        <v>299</v>
      </c>
      <c r="I174" s="232">
        <v>1</v>
      </c>
      <c r="J174" s="233">
        <v>2964000</v>
      </c>
      <c r="K174" s="234">
        <f t="shared" si="12"/>
        <v>2964000</v>
      </c>
      <c r="L174" s="150"/>
    </row>
    <row r="175" spans="2:12" ht="24" customHeight="1">
      <c r="B175" s="149"/>
      <c r="C175" s="227" t="s">
        <v>590</v>
      </c>
      <c r="D175" s="228" t="s">
        <v>526</v>
      </c>
      <c r="E175" s="229"/>
      <c r="F175" s="229"/>
      <c r="G175" s="230" t="s">
        <v>589</v>
      </c>
      <c r="H175" s="231" t="s">
        <v>95</v>
      </c>
      <c r="I175" s="232">
        <v>21.5</v>
      </c>
      <c r="J175" s="233">
        <v>63700</v>
      </c>
      <c r="K175" s="234">
        <f t="shared" si="12"/>
        <v>1369550</v>
      </c>
      <c r="L175" s="150"/>
    </row>
    <row r="176" spans="2:12" ht="24" customHeight="1">
      <c r="B176" s="149"/>
      <c r="C176" s="227" t="s">
        <v>591</v>
      </c>
      <c r="D176" s="228" t="s">
        <v>526</v>
      </c>
      <c r="E176" s="229"/>
      <c r="F176" s="229"/>
      <c r="G176" s="230" t="s">
        <v>588</v>
      </c>
      <c r="H176" s="231" t="s">
        <v>95</v>
      </c>
      <c r="I176" s="232">
        <v>12</v>
      </c>
      <c r="J176" s="233">
        <v>84370</v>
      </c>
      <c r="K176" s="234">
        <f t="shared" si="12"/>
        <v>1012440</v>
      </c>
      <c r="L176" s="150"/>
    </row>
    <row r="177" spans="2:12" ht="62.25" customHeight="1">
      <c r="B177" s="149"/>
      <c r="C177" s="227" t="s">
        <v>592</v>
      </c>
      <c r="D177" s="228" t="s">
        <v>526</v>
      </c>
      <c r="E177" s="229"/>
      <c r="F177" s="229"/>
      <c r="G177" s="230" t="s">
        <v>536</v>
      </c>
      <c r="H177" s="231" t="s">
        <v>535</v>
      </c>
      <c r="I177" s="232">
        <v>1</v>
      </c>
      <c r="J177" s="233">
        <v>3000000</v>
      </c>
      <c r="K177" s="234">
        <f t="shared" si="12"/>
        <v>3000000</v>
      </c>
      <c r="L177" s="150"/>
    </row>
    <row r="178" spans="2:12" ht="30" customHeight="1">
      <c r="B178" s="149"/>
      <c r="C178" s="235" t="s">
        <v>558</v>
      </c>
      <c r="D178" s="236" t="s">
        <v>575</v>
      </c>
      <c r="E178" s="236"/>
      <c r="F178" s="236"/>
      <c r="G178" s="236"/>
      <c r="H178" s="236"/>
      <c r="I178" s="236"/>
      <c r="J178" s="237"/>
      <c r="K178" s="238"/>
      <c r="L178" s="150"/>
    </row>
    <row r="179" spans="2:12" ht="57" customHeight="1">
      <c r="B179" s="149"/>
      <c r="C179" s="227" t="s">
        <v>559</v>
      </c>
      <c r="D179" s="239" t="s">
        <v>534</v>
      </c>
      <c r="E179" s="229"/>
      <c r="F179" s="229"/>
      <c r="G179" s="230" t="s">
        <v>524</v>
      </c>
      <c r="H179" s="231" t="s">
        <v>299</v>
      </c>
      <c r="I179" s="232">
        <f>+I180+I181</f>
        <v>7</v>
      </c>
      <c r="J179" s="233">
        <v>162741</v>
      </c>
      <c r="K179" s="234">
        <f t="shared" ref="K179:K187" si="13">ROUND(I179*J179,2)</f>
        <v>1139187</v>
      </c>
      <c r="L179" s="150"/>
    </row>
    <row r="180" spans="2:12" ht="78.75" customHeight="1">
      <c r="B180" s="149"/>
      <c r="C180" s="227" t="s">
        <v>560</v>
      </c>
      <c r="D180" s="228" t="s">
        <v>526</v>
      </c>
      <c r="E180" s="229"/>
      <c r="F180" s="229"/>
      <c r="G180" s="230" t="s">
        <v>582</v>
      </c>
      <c r="H180" s="231" t="s">
        <v>299</v>
      </c>
      <c r="I180" s="232">
        <v>4</v>
      </c>
      <c r="J180" s="233">
        <v>663000</v>
      </c>
      <c r="K180" s="234">
        <f t="shared" si="13"/>
        <v>2652000</v>
      </c>
      <c r="L180" s="150"/>
    </row>
    <row r="181" spans="2:12" ht="73.5" customHeight="1">
      <c r="B181" s="149"/>
      <c r="C181" s="227" t="s">
        <v>561</v>
      </c>
      <c r="D181" s="228" t="s">
        <v>526</v>
      </c>
      <c r="E181" s="229"/>
      <c r="F181" s="229"/>
      <c r="G181" s="230" t="s">
        <v>583</v>
      </c>
      <c r="H181" s="231" t="s">
        <v>299</v>
      </c>
      <c r="I181" s="232">
        <v>3</v>
      </c>
      <c r="J181" s="233">
        <v>611000</v>
      </c>
      <c r="K181" s="234">
        <f t="shared" si="13"/>
        <v>1833000</v>
      </c>
      <c r="L181" s="150"/>
    </row>
    <row r="182" spans="2:12" ht="99.75" customHeight="1">
      <c r="B182" s="149"/>
      <c r="C182" s="227" t="s">
        <v>562</v>
      </c>
      <c r="D182" s="228" t="s">
        <v>526</v>
      </c>
      <c r="E182" s="229"/>
      <c r="F182" s="229"/>
      <c r="G182" s="230" t="s">
        <v>581</v>
      </c>
      <c r="H182" s="231" t="s">
        <v>299</v>
      </c>
      <c r="I182" s="232">
        <v>1</v>
      </c>
      <c r="J182" s="233">
        <v>3250000</v>
      </c>
      <c r="K182" s="234">
        <f t="shared" si="13"/>
        <v>3250000</v>
      </c>
      <c r="L182" s="150"/>
    </row>
    <row r="183" spans="2:12" ht="30" customHeight="1">
      <c r="B183" s="149"/>
      <c r="C183" s="227" t="s">
        <v>563</v>
      </c>
      <c r="D183" s="228" t="s">
        <v>530</v>
      </c>
      <c r="E183" s="229"/>
      <c r="F183" s="229"/>
      <c r="G183" s="230" t="s">
        <v>517</v>
      </c>
      <c r="H183" s="231" t="s">
        <v>299</v>
      </c>
      <c r="I183" s="232">
        <f>+I181+I180</f>
        <v>7</v>
      </c>
      <c r="J183" s="233">
        <v>28540</v>
      </c>
      <c r="K183" s="234">
        <f t="shared" si="13"/>
        <v>199780</v>
      </c>
      <c r="L183" s="150"/>
    </row>
    <row r="184" spans="2:12" ht="30" customHeight="1">
      <c r="B184" s="149"/>
      <c r="C184" s="227" t="s">
        <v>573</v>
      </c>
      <c r="D184" s="228" t="s">
        <v>526</v>
      </c>
      <c r="E184" s="229"/>
      <c r="F184" s="229"/>
      <c r="G184" s="230" t="s">
        <v>584</v>
      </c>
      <c r="H184" s="231" t="s">
        <v>299</v>
      </c>
      <c r="I184" s="232">
        <v>1</v>
      </c>
      <c r="J184" s="233">
        <v>3900000</v>
      </c>
      <c r="K184" s="234">
        <f t="shared" si="13"/>
        <v>3900000</v>
      </c>
      <c r="L184" s="150"/>
    </row>
    <row r="185" spans="2:12" ht="30" customHeight="1">
      <c r="B185" s="149"/>
      <c r="C185" s="227" t="s">
        <v>578</v>
      </c>
      <c r="D185" s="228" t="s">
        <v>526</v>
      </c>
      <c r="E185" s="229"/>
      <c r="F185" s="229"/>
      <c r="G185" s="230" t="s">
        <v>585</v>
      </c>
      <c r="H185" s="231" t="s">
        <v>299</v>
      </c>
      <c r="I185" s="232">
        <v>1</v>
      </c>
      <c r="J185" s="233">
        <v>2730000</v>
      </c>
      <c r="K185" s="234">
        <f t="shared" si="13"/>
        <v>2730000</v>
      </c>
      <c r="L185" s="150"/>
    </row>
    <row r="186" spans="2:12" ht="84.75" customHeight="1">
      <c r="B186" s="149"/>
      <c r="C186" s="227" t="s">
        <v>586</v>
      </c>
      <c r="D186" s="228" t="s">
        <v>526</v>
      </c>
      <c r="E186" s="229"/>
      <c r="F186" s="229"/>
      <c r="G186" s="230" t="s">
        <v>574</v>
      </c>
      <c r="H186" s="231" t="s">
        <v>299</v>
      </c>
      <c r="I186" s="232">
        <v>1</v>
      </c>
      <c r="J186" s="233">
        <v>3500000</v>
      </c>
      <c r="K186" s="234">
        <f t="shared" si="13"/>
        <v>3500000</v>
      </c>
      <c r="L186" s="150"/>
    </row>
    <row r="187" spans="2:12" ht="74.25" customHeight="1">
      <c r="B187" s="149"/>
      <c r="C187" s="227" t="s">
        <v>587</v>
      </c>
      <c r="D187" s="228" t="s">
        <v>526</v>
      </c>
      <c r="E187" s="229"/>
      <c r="F187" s="229"/>
      <c r="G187" s="230" t="s">
        <v>579</v>
      </c>
      <c r="H187" s="231" t="s">
        <v>299</v>
      </c>
      <c r="I187" s="232">
        <v>1</v>
      </c>
      <c r="J187" s="233">
        <v>12584169</v>
      </c>
      <c r="K187" s="234">
        <f t="shared" si="13"/>
        <v>12584169</v>
      </c>
      <c r="L187" s="150"/>
    </row>
    <row r="188" spans="2:12" ht="30" customHeight="1">
      <c r="B188" s="149"/>
      <c r="C188" s="240" t="s">
        <v>564</v>
      </c>
      <c r="D188" s="241" t="s">
        <v>577</v>
      </c>
      <c r="E188" s="241"/>
      <c r="F188" s="241"/>
      <c r="G188" s="241"/>
      <c r="H188" s="241"/>
      <c r="I188" s="241"/>
      <c r="J188" s="241"/>
      <c r="K188" s="242"/>
      <c r="L188" s="150"/>
    </row>
    <row r="189" spans="2:12" ht="42.75" customHeight="1">
      <c r="B189" s="149"/>
      <c r="C189" s="227" t="s">
        <v>565</v>
      </c>
      <c r="D189" s="228" t="s">
        <v>571</v>
      </c>
      <c r="E189" s="229"/>
      <c r="F189" s="229"/>
      <c r="G189" s="230" t="s">
        <v>570</v>
      </c>
      <c r="H189" s="231" t="s">
        <v>299</v>
      </c>
      <c r="I189" s="232">
        <v>14</v>
      </c>
      <c r="J189" s="233">
        <v>155091</v>
      </c>
      <c r="K189" s="234">
        <f t="shared" ref="K189:K194" si="14">ROUND(I189*J189,2)</f>
        <v>2171274</v>
      </c>
      <c r="L189" s="150"/>
    </row>
    <row r="190" spans="2:12" ht="42.75" customHeight="1">
      <c r="B190" s="149"/>
      <c r="C190" s="227" t="s">
        <v>566</v>
      </c>
      <c r="D190" s="228" t="s">
        <v>526</v>
      </c>
      <c r="E190" s="229"/>
      <c r="F190" s="229"/>
      <c r="G190" s="230" t="s">
        <v>553</v>
      </c>
      <c r="H190" s="231" t="s">
        <v>95</v>
      </c>
      <c r="I190" s="232">
        <v>250</v>
      </c>
      <c r="J190" s="233">
        <v>13883</v>
      </c>
      <c r="K190" s="234">
        <f t="shared" si="14"/>
        <v>3470750</v>
      </c>
      <c r="L190" s="150"/>
    </row>
    <row r="191" spans="2:12" ht="42.75" customHeight="1">
      <c r="B191" s="149"/>
      <c r="C191" s="227" t="s">
        <v>567</v>
      </c>
      <c r="D191" s="228" t="s">
        <v>526</v>
      </c>
      <c r="E191" s="229"/>
      <c r="F191" s="229"/>
      <c r="G191" s="230" t="s">
        <v>554</v>
      </c>
      <c r="H191" s="231" t="s">
        <v>299</v>
      </c>
      <c r="I191" s="232">
        <v>14</v>
      </c>
      <c r="J191" s="233">
        <v>668417</v>
      </c>
      <c r="K191" s="234">
        <f t="shared" si="14"/>
        <v>9357838</v>
      </c>
      <c r="L191" s="150"/>
    </row>
    <row r="192" spans="2:12" ht="42.75" customHeight="1">
      <c r="B192" s="149"/>
      <c r="C192" s="227" t="s">
        <v>568</v>
      </c>
      <c r="D192" s="228" t="s">
        <v>526</v>
      </c>
      <c r="E192" s="229"/>
      <c r="F192" s="229"/>
      <c r="G192" s="230" t="s">
        <v>555</v>
      </c>
      <c r="H192" s="231" t="s">
        <v>299</v>
      </c>
      <c r="I192" s="232">
        <v>1</v>
      </c>
      <c r="J192" s="233">
        <v>1500534</v>
      </c>
      <c r="K192" s="234">
        <f t="shared" si="14"/>
        <v>1500534</v>
      </c>
      <c r="L192" s="150"/>
    </row>
    <row r="193" spans="2:13" ht="54.75" customHeight="1">
      <c r="B193" s="149"/>
      <c r="C193" s="227" t="s">
        <v>569</v>
      </c>
      <c r="D193" s="228" t="s">
        <v>526</v>
      </c>
      <c r="E193" s="229"/>
      <c r="F193" s="229"/>
      <c r="G193" s="230" t="s">
        <v>556</v>
      </c>
      <c r="H193" s="231" t="s">
        <v>299</v>
      </c>
      <c r="I193" s="232">
        <v>1</v>
      </c>
      <c r="J193" s="233">
        <v>85792</v>
      </c>
      <c r="K193" s="234">
        <f t="shared" si="14"/>
        <v>85792</v>
      </c>
      <c r="L193" s="150"/>
    </row>
    <row r="194" spans="2:13" ht="35.25" customHeight="1">
      <c r="B194" s="149"/>
      <c r="C194" s="227" t="s">
        <v>572</v>
      </c>
      <c r="D194" s="228" t="s">
        <v>526</v>
      </c>
      <c r="E194" s="229"/>
      <c r="F194" s="229"/>
      <c r="G194" s="230" t="s">
        <v>557</v>
      </c>
      <c r="H194" s="231" t="s">
        <v>299</v>
      </c>
      <c r="I194" s="232">
        <v>1</v>
      </c>
      <c r="J194" s="233">
        <v>122235</v>
      </c>
      <c r="K194" s="234">
        <f t="shared" si="14"/>
        <v>122235</v>
      </c>
      <c r="L194" s="150"/>
    </row>
    <row r="195" spans="2:13" ht="30" customHeight="1">
      <c r="B195" s="149"/>
      <c r="C195" s="249" t="s">
        <v>13</v>
      </c>
      <c r="D195" s="250"/>
      <c r="E195" s="250"/>
      <c r="F195" s="250"/>
      <c r="G195" s="250"/>
      <c r="H195" s="250"/>
      <c r="I195" s="250"/>
      <c r="J195" s="251"/>
      <c r="K195" s="192">
        <f>SUM(K160:K194)</f>
        <v>149500000</v>
      </c>
      <c r="L195" s="150"/>
      <c r="M195" s="182"/>
    </row>
    <row r="196" spans="2:13" ht="30" customHeight="1">
      <c r="B196" s="149"/>
      <c r="C196" s="202">
        <v>14</v>
      </c>
      <c r="D196" s="203" t="s">
        <v>344</v>
      </c>
      <c r="E196" s="203"/>
      <c r="F196" s="203"/>
      <c r="G196" s="203"/>
      <c r="H196" s="203"/>
      <c r="I196" s="203"/>
      <c r="J196" s="204"/>
      <c r="K196" s="205"/>
      <c r="L196" s="150"/>
      <c r="M196" s="225"/>
    </row>
    <row r="197" spans="2:13" ht="24" customHeight="1">
      <c r="B197" s="149"/>
      <c r="C197" s="193" t="s">
        <v>491</v>
      </c>
      <c r="D197" s="194" t="s">
        <v>166</v>
      </c>
      <c r="E197" s="195"/>
      <c r="F197" s="195"/>
      <c r="G197" s="196" t="s">
        <v>100</v>
      </c>
      <c r="H197" s="197" t="s">
        <v>94</v>
      </c>
      <c r="I197" s="198">
        <v>120</v>
      </c>
      <c r="J197" s="199">
        <v>46564</v>
      </c>
      <c r="K197" s="200">
        <f t="shared" ref="K197:K206" si="15">ROUND(I197*J197,2)</f>
        <v>5587680</v>
      </c>
      <c r="L197" s="150"/>
    </row>
    <row r="198" spans="2:13" ht="24" customHeight="1">
      <c r="B198" s="149"/>
      <c r="C198" s="193" t="s">
        <v>492</v>
      </c>
      <c r="D198" s="194" t="s">
        <v>167</v>
      </c>
      <c r="E198" s="195"/>
      <c r="F198" s="195"/>
      <c r="G198" s="196" t="s">
        <v>99</v>
      </c>
      <c r="H198" s="197" t="s">
        <v>95</v>
      </c>
      <c r="I198" s="198">
        <v>20</v>
      </c>
      <c r="J198" s="199">
        <v>16637</v>
      </c>
      <c r="K198" s="200">
        <f t="shared" si="15"/>
        <v>332740</v>
      </c>
      <c r="L198" s="150"/>
    </row>
    <row r="199" spans="2:13" ht="24" customHeight="1">
      <c r="B199" s="149"/>
      <c r="C199" s="193" t="s">
        <v>493</v>
      </c>
      <c r="D199" s="194" t="s">
        <v>169</v>
      </c>
      <c r="E199" s="195"/>
      <c r="F199" s="195"/>
      <c r="G199" s="196" t="s">
        <v>178</v>
      </c>
      <c r="H199" s="197" t="s">
        <v>94</v>
      </c>
      <c r="I199" s="198">
        <v>123</v>
      </c>
      <c r="J199" s="199">
        <v>120718</v>
      </c>
      <c r="K199" s="200">
        <f t="shared" si="15"/>
        <v>14848314</v>
      </c>
      <c r="L199" s="150"/>
    </row>
    <row r="200" spans="2:13" ht="24" customHeight="1">
      <c r="B200" s="149"/>
      <c r="C200" s="193" t="s">
        <v>494</v>
      </c>
      <c r="D200" s="194" t="s">
        <v>170</v>
      </c>
      <c r="E200" s="195"/>
      <c r="F200" s="195"/>
      <c r="G200" s="196" t="s">
        <v>102</v>
      </c>
      <c r="H200" s="197" t="s">
        <v>94</v>
      </c>
      <c r="I200" s="198">
        <v>76</v>
      </c>
      <c r="J200" s="199">
        <v>28134</v>
      </c>
      <c r="K200" s="200">
        <f t="shared" si="15"/>
        <v>2138184</v>
      </c>
      <c r="L200" s="150"/>
    </row>
    <row r="201" spans="2:13" ht="24" customHeight="1">
      <c r="B201" s="149"/>
      <c r="C201" s="193" t="s">
        <v>495</v>
      </c>
      <c r="D201" s="194" t="s">
        <v>345</v>
      </c>
      <c r="E201" s="195"/>
      <c r="F201" s="195"/>
      <c r="G201" s="196" t="s">
        <v>349</v>
      </c>
      <c r="H201" s="197" t="s">
        <v>94</v>
      </c>
      <c r="I201" s="198">
        <v>655.44</v>
      </c>
      <c r="J201" s="199">
        <v>14703</v>
      </c>
      <c r="K201" s="200">
        <f t="shared" si="15"/>
        <v>9636934.3200000003</v>
      </c>
      <c r="L201" s="150"/>
    </row>
    <row r="202" spans="2:13" ht="24" customHeight="1">
      <c r="B202" s="149"/>
      <c r="C202" s="193" t="s">
        <v>496</v>
      </c>
      <c r="D202" s="194" t="s">
        <v>346</v>
      </c>
      <c r="E202" s="195"/>
      <c r="F202" s="195"/>
      <c r="G202" s="196" t="s">
        <v>350</v>
      </c>
      <c r="H202" s="197" t="s">
        <v>94</v>
      </c>
      <c r="I202" s="198">
        <v>38</v>
      </c>
      <c r="J202" s="199">
        <v>174246</v>
      </c>
      <c r="K202" s="200">
        <f t="shared" si="15"/>
        <v>6621348</v>
      </c>
      <c r="L202" s="150"/>
    </row>
    <row r="203" spans="2:13" ht="24" customHeight="1">
      <c r="B203" s="149"/>
      <c r="C203" s="193" t="s">
        <v>497</v>
      </c>
      <c r="D203" s="194" t="s">
        <v>347</v>
      </c>
      <c r="E203" s="195"/>
      <c r="F203" s="195"/>
      <c r="G203" s="196" t="s">
        <v>351</v>
      </c>
      <c r="H203" s="197" t="s">
        <v>95</v>
      </c>
      <c r="I203" s="198">
        <v>12</v>
      </c>
      <c r="J203" s="199">
        <v>671383</v>
      </c>
      <c r="K203" s="200">
        <f t="shared" si="15"/>
        <v>8056596</v>
      </c>
      <c r="L203" s="150"/>
    </row>
    <row r="204" spans="2:13" ht="24" customHeight="1">
      <c r="B204" s="149"/>
      <c r="C204" s="193" t="s">
        <v>498</v>
      </c>
      <c r="D204" s="194" t="s">
        <v>188</v>
      </c>
      <c r="E204" s="195"/>
      <c r="F204" s="195"/>
      <c r="G204" s="196" t="s">
        <v>195</v>
      </c>
      <c r="H204" s="197" t="s">
        <v>94</v>
      </c>
      <c r="I204" s="198">
        <v>252</v>
      </c>
      <c r="J204" s="199">
        <v>101432</v>
      </c>
      <c r="K204" s="200">
        <f t="shared" si="15"/>
        <v>25560864</v>
      </c>
      <c r="L204" s="150"/>
    </row>
    <row r="205" spans="2:13" ht="42" customHeight="1">
      <c r="B205" s="149"/>
      <c r="C205" s="193" t="s">
        <v>499</v>
      </c>
      <c r="D205" s="194" t="s">
        <v>183</v>
      </c>
      <c r="E205" s="195"/>
      <c r="F205" s="195"/>
      <c r="G205" s="196" t="s">
        <v>191</v>
      </c>
      <c r="H205" s="197" t="s">
        <v>94</v>
      </c>
      <c r="I205" s="198">
        <v>60</v>
      </c>
      <c r="J205" s="199">
        <v>192170</v>
      </c>
      <c r="K205" s="200">
        <f t="shared" si="15"/>
        <v>11530200</v>
      </c>
      <c r="L205" s="150"/>
    </row>
    <row r="206" spans="2:13" ht="24.75" customHeight="1">
      <c r="B206" s="149"/>
      <c r="C206" s="193" t="s">
        <v>500</v>
      </c>
      <c r="D206" s="194" t="s">
        <v>348</v>
      </c>
      <c r="E206" s="195"/>
      <c r="F206" s="195"/>
      <c r="G206" s="196" t="s">
        <v>352</v>
      </c>
      <c r="H206" s="197" t="s">
        <v>94</v>
      </c>
      <c r="I206" s="198">
        <v>70</v>
      </c>
      <c r="J206" s="199">
        <v>129181</v>
      </c>
      <c r="K206" s="200">
        <f t="shared" si="15"/>
        <v>9042670</v>
      </c>
      <c r="L206" s="150"/>
    </row>
    <row r="207" spans="2:13" ht="30" customHeight="1">
      <c r="B207" s="149"/>
      <c r="C207" s="243" t="s">
        <v>13</v>
      </c>
      <c r="D207" s="244"/>
      <c r="E207" s="244"/>
      <c r="F207" s="244"/>
      <c r="G207" s="244"/>
      <c r="H207" s="244"/>
      <c r="I207" s="244"/>
      <c r="J207" s="245"/>
      <c r="K207" s="188">
        <f>SUM(K197:K206)</f>
        <v>93355530.319999993</v>
      </c>
      <c r="L207" s="150"/>
    </row>
    <row r="208" spans="2:13" ht="30" customHeight="1">
      <c r="B208" s="149"/>
      <c r="C208" s="202">
        <v>15</v>
      </c>
      <c r="D208" s="203" t="s">
        <v>132</v>
      </c>
      <c r="E208" s="203"/>
      <c r="F208" s="203"/>
      <c r="G208" s="203"/>
      <c r="H208" s="203"/>
      <c r="I208" s="203"/>
      <c r="J208" s="204"/>
      <c r="K208" s="205"/>
      <c r="L208" s="150"/>
    </row>
    <row r="209" spans="2:13" ht="23.25" customHeight="1">
      <c r="B209" s="149"/>
      <c r="C209" s="193" t="s">
        <v>501</v>
      </c>
      <c r="D209" s="194" t="s">
        <v>337</v>
      </c>
      <c r="E209" s="195"/>
      <c r="F209" s="195"/>
      <c r="G209" s="196" t="s">
        <v>341</v>
      </c>
      <c r="H209" s="197" t="s">
        <v>95</v>
      </c>
      <c r="I209" s="198">
        <v>67.69</v>
      </c>
      <c r="J209" s="199">
        <v>96511</v>
      </c>
      <c r="K209" s="200">
        <f>ROUND(I209*J209,2)</f>
        <v>6532829.5899999999</v>
      </c>
      <c r="L209" s="150"/>
    </row>
    <row r="210" spans="2:13" ht="33" customHeight="1">
      <c r="B210" s="149"/>
      <c r="C210" s="193" t="s">
        <v>502</v>
      </c>
      <c r="D210" s="194" t="s">
        <v>336</v>
      </c>
      <c r="E210" s="195"/>
      <c r="F210" s="195"/>
      <c r="G210" s="196" t="s">
        <v>340</v>
      </c>
      <c r="H210" s="197" t="s">
        <v>366</v>
      </c>
      <c r="I210" s="198">
        <v>55.11</v>
      </c>
      <c r="J210" s="199">
        <v>189551</v>
      </c>
      <c r="K210" s="200">
        <f t="shared" ref="K210:K218" si="16">ROUND(I210*J210,2)</f>
        <v>10446155.609999999</v>
      </c>
      <c r="L210" s="150"/>
    </row>
    <row r="211" spans="2:13" ht="24.75" customHeight="1">
      <c r="B211" s="149"/>
      <c r="C211" s="193" t="s">
        <v>503</v>
      </c>
      <c r="D211" s="194" t="s">
        <v>353</v>
      </c>
      <c r="E211" s="195"/>
      <c r="F211" s="195"/>
      <c r="G211" s="196" t="s">
        <v>358</v>
      </c>
      <c r="H211" s="197" t="s">
        <v>94</v>
      </c>
      <c r="I211" s="198">
        <v>275.55</v>
      </c>
      <c r="J211" s="199">
        <v>119272</v>
      </c>
      <c r="K211" s="200">
        <f t="shared" si="16"/>
        <v>32865399.600000001</v>
      </c>
      <c r="L211" s="150"/>
    </row>
    <row r="212" spans="2:13" ht="36" customHeight="1">
      <c r="B212" s="149"/>
      <c r="C212" s="193" t="s">
        <v>504</v>
      </c>
      <c r="D212" s="194" t="s">
        <v>354</v>
      </c>
      <c r="E212" s="195"/>
      <c r="F212" s="195"/>
      <c r="G212" s="196" t="s">
        <v>359</v>
      </c>
      <c r="H212" s="197" t="s">
        <v>94</v>
      </c>
      <c r="I212" s="198">
        <v>727.13</v>
      </c>
      <c r="J212" s="199">
        <v>9290</v>
      </c>
      <c r="K212" s="200">
        <f t="shared" si="16"/>
        <v>6755037.7000000002</v>
      </c>
      <c r="L212" s="150"/>
    </row>
    <row r="213" spans="2:13" ht="36" customHeight="1">
      <c r="B213" s="149"/>
      <c r="C213" s="193" t="s">
        <v>505</v>
      </c>
      <c r="D213" s="194" t="s">
        <v>355</v>
      </c>
      <c r="E213" s="195"/>
      <c r="F213" s="195"/>
      <c r="G213" s="196" t="s">
        <v>360</v>
      </c>
      <c r="H213" s="197" t="s">
        <v>93</v>
      </c>
      <c r="I213" s="198">
        <f>6*70</f>
        <v>420</v>
      </c>
      <c r="J213" s="199">
        <v>19634</v>
      </c>
      <c r="K213" s="200">
        <f t="shared" si="16"/>
        <v>8246280</v>
      </c>
      <c r="L213" s="150"/>
    </row>
    <row r="214" spans="2:13" ht="36" customHeight="1">
      <c r="B214" s="149"/>
      <c r="C214" s="193" t="s">
        <v>506</v>
      </c>
      <c r="D214" s="194" t="s">
        <v>356</v>
      </c>
      <c r="E214" s="195"/>
      <c r="F214" s="195"/>
      <c r="G214" s="196" t="s">
        <v>361</v>
      </c>
      <c r="H214" s="197" t="s">
        <v>367</v>
      </c>
      <c r="I214" s="198">
        <v>10</v>
      </c>
      <c r="J214" s="199">
        <v>1744954</v>
      </c>
      <c r="K214" s="200">
        <f t="shared" si="16"/>
        <v>17449540</v>
      </c>
      <c r="L214" s="150"/>
    </row>
    <row r="215" spans="2:13" ht="24" customHeight="1">
      <c r="B215" s="149"/>
      <c r="C215" s="193" t="s">
        <v>507</v>
      </c>
      <c r="D215" s="194" t="s">
        <v>269</v>
      </c>
      <c r="E215" s="195"/>
      <c r="F215" s="195"/>
      <c r="G215" s="196" t="s">
        <v>362</v>
      </c>
      <c r="H215" s="197" t="s">
        <v>367</v>
      </c>
      <c r="I215" s="198">
        <v>10</v>
      </c>
      <c r="J215" s="199">
        <v>1202192</v>
      </c>
      <c r="K215" s="200">
        <f t="shared" si="16"/>
        <v>12021920</v>
      </c>
      <c r="L215" s="150"/>
    </row>
    <row r="216" spans="2:13" ht="24" customHeight="1">
      <c r="B216" s="149"/>
      <c r="C216" s="193" t="s">
        <v>508</v>
      </c>
      <c r="D216" s="194" t="s">
        <v>357</v>
      </c>
      <c r="E216" s="195"/>
      <c r="F216" s="195"/>
      <c r="G216" s="196" t="s">
        <v>363</v>
      </c>
      <c r="H216" s="197" t="s">
        <v>94</v>
      </c>
      <c r="I216" s="198">
        <v>147</v>
      </c>
      <c r="J216" s="199">
        <v>105074</v>
      </c>
      <c r="K216" s="200">
        <f t="shared" si="16"/>
        <v>15445878</v>
      </c>
      <c r="L216" s="150"/>
    </row>
    <row r="217" spans="2:13" ht="24" customHeight="1">
      <c r="B217" s="149"/>
      <c r="C217" s="193" t="s">
        <v>509</v>
      </c>
      <c r="D217" s="194" t="s">
        <v>357</v>
      </c>
      <c r="E217" s="195"/>
      <c r="F217" s="195"/>
      <c r="G217" s="196" t="s">
        <v>364</v>
      </c>
      <c r="H217" s="197" t="s">
        <v>93</v>
      </c>
      <c r="I217" s="198">
        <f>+I216*0.25</f>
        <v>36.75</v>
      </c>
      <c r="J217" s="199">
        <v>116025</v>
      </c>
      <c r="K217" s="200">
        <f t="shared" si="16"/>
        <v>4263918.75</v>
      </c>
      <c r="L217" s="150"/>
    </row>
    <row r="218" spans="2:13" ht="24" customHeight="1">
      <c r="B218" s="149"/>
      <c r="C218" s="193" t="s">
        <v>510</v>
      </c>
      <c r="D218" s="194" t="s">
        <v>357</v>
      </c>
      <c r="E218" s="195"/>
      <c r="F218" s="195"/>
      <c r="G218" s="196" t="s">
        <v>365</v>
      </c>
      <c r="H218" s="197" t="s">
        <v>94</v>
      </c>
      <c r="I218" s="198">
        <f>+I216</f>
        <v>147</v>
      </c>
      <c r="J218" s="199">
        <v>25639</v>
      </c>
      <c r="K218" s="200">
        <f t="shared" si="16"/>
        <v>3768933</v>
      </c>
      <c r="L218" s="150"/>
    </row>
    <row r="219" spans="2:13" ht="30" customHeight="1">
      <c r="B219" s="149"/>
      <c r="C219" s="243" t="s">
        <v>13</v>
      </c>
      <c r="D219" s="244"/>
      <c r="E219" s="244"/>
      <c r="F219" s="244"/>
      <c r="G219" s="244"/>
      <c r="H219" s="244"/>
      <c r="I219" s="244"/>
      <c r="J219" s="245"/>
      <c r="K219" s="188">
        <f>SUM(K209:K218)</f>
        <v>117795892.25</v>
      </c>
      <c r="L219" s="150"/>
    </row>
    <row r="220" spans="2:13" s="142" customFormat="1" ht="30" customHeight="1" thickBot="1">
      <c r="B220" s="153"/>
      <c r="C220" s="279" t="s">
        <v>14</v>
      </c>
      <c r="D220" s="280"/>
      <c r="E220" s="280"/>
      <c r="F220" s="280"/>
      <c r="G220" s="280"/>
      <c r="H220" s="280"/>
      <c r="I220" s="280"/>
      <c r="J220" s="281"/>
      <c r="K220" s="219">
        <f>K18+K31+K44+K55+K60+K66+K71+K96+K124+K135+K148+K157+K195+K207+K219</f>
        <v>3641863721.9099998</v>
      </c>
      <c r="L220" s="154"/>
      <c r="M220" s="182"/>
    </row>
    <row r="221" spans="2:13" s="142" customFormat="1" ht="13.5" thickBot="1">
      <c r="B221" s="153"/>
      <c r="C221" s="155"/>
      <c r="D221" s="155"/>
      <c r="E221" s="155"/>
      <c r="F221" s="155"/>
      <c r="G221" s="155"/>
      <c r="H221" s="155"/>
      <c r="I221" s="155"/>
      <c r="J221" s="184"/>
      <c r="K221" s="156"/>
      <c r="L221" s="154"/>
    </row>
    <row r="222" spans="2:13" s="142" customFormat="1" ht="30" customHeight="1">
      <c r="B222" s="153"/>
      <c r="C222" s="157"/>
      <c r="D222" s="158"/>
      <c r="E222" s="157"/>
      <c r="F222" s="157"/>
      <c r="G222" s="254" t="s">
        <v>130</v>
      </c>
      <c r="H222" s="255"/>
      <c r="I222" s="255"/>
      <c r="J222" s="255"/>
      <c r="K222" s="214">
        <v>42021214.369999997</v>
      </c>
      <c r="L222" s="154"/>
      <c r="M222" s="226"/>
    </row>
    <row r="223" spans="2:13" s="142" customFormat="1" ht="30" customHeight="1">
      <c r="B223" s="153"/>
      <c r="C223" s="157"/>
      <c r="D223" s="158"/>
      <c r="E223" s="157"/>
      <c r="F223" s="157"/>
      <c r="G223" s="256" t="s">
        <v>131</v>
      </c>
      <c r="H223" s="257"/>
      <c r="I223" s="257"/>
      <c r="J223" s="257"/>
      <c r="K223" s="215">
        <v>7328243</v>
      </c>
      <c r="L223" s="154"/>
    </row>
    <row r="224" spans="2:13" s="142" customFormat="1" ht="30" customHeight="1">
      <c r="B224" s="153"/>
      <c r="C224" s="157"/>
      <c r="D224" s="158"/>
      <c r="E224" s="157"/>
      <c r="F224" s="157"/>
      <c r="G224" s="256" t="s">
        <v>128</v>
      </c>
      <c r="H224" s="257"/>
      <c r="I224" s="257"/>
      <c r="J224" s="257"/>
      <c r="K224" s="215">
        <v>13768513</v>
      </c>
      <c r="L224" s="154"/>
    </row>
    <row r="225" spans="2:12" s="142" customFormat="1" ht="30" customHeight="1">
      <c r="B225" s="153"/>
      <c r="C225" s="157"/>
      <c r="D225" s="159"/>
      <c r="E225" s="159"/>
      <c r="F225" s="159"/>
      <c r="G225" s="256" t="s">
        <v>129</v>
      </c>
      <c r="H225" s="257"/>
      <c r="I225" s="257"/>
      <c r="J225" s="257"/>
      <c r="K225" s="215">
        <f>+K224</f>
        <v>13768513</v>
      </c>
      <c r="L225" s="154"/>
    </row>
    <row r="226" spans="2:12" s="142" customFormat="1" ht="30" customHeight="1">
      <c r="B226" s="153"/>
      <c r="C226" s="157"/>
      <c r="D226" s="159"/>
      <c r="E226" s="159"/>
      <c r="F226" s="159"/>
      <c r="G226" s="256" t="s">
        <v>368</v>
      </c>
      <c r="H226" s="257"/>
      <c r="I226" s="257"/>
      <c r="J226" s="257"/>
      <c r="K226" s="215">
        <v>36180271</v>
      </c>
      <c r="L226" s="154"/>
    </row>
    <row r="227" spans="2:12" s="142" customFormat="1" ht="30" customHeight="1">
      <c r="B227" s="153"/>
      <c r="C227" s="157"/>
      <c r="D227" s="159"/>
      <c r="E227" s="159"/>
      <c r="F227" s="159"/>
      <c r="G227" s="256" t="s">
        <v>369</v>
      </c>
      <c r="H227" s="257"/>
      <c r="I227" s="257"/>
      <c r="J227" s="257"/>
      <c r="K227" s="215">
        <v>26613435.7699458</v>
      </c>
      <c r="L227" s="154"/>
    </row>
    <row r="228" spans="2:12" s="142" customFormat="1" ht="30" customHeight="1">
      <c r="B228" s="153"/>
      <c r="C228" s="157"/>
      <c r="D228" s="159"/>
      <c r="E228" s="159"/>
      <c r="F228" s="159"/>
      <c r="G228" s="256" t="s">
        <v>15</v>
      </c>
      <c r="H228" s="257"/>
      <c r="I228" s="257"/>
      <c r="J228" s="257"/>
      <c r="K228" s="215">
        <f>+K220+K222+K223+K224+K225+K226+K227</f>
        <v>3781543912.0499454</v>
      </c>
      <c r="L228" s="154"/>
    </row>
    <row r="229" spans="2:12" s="142" customFormat="1" ht="30" customHeight="1">
      <c r="B229" s="153"/>
      <c r="C229" s="157"/>
      <c r="D229" s="158"/>
      <c r="E229" s="157"/>
      <c r="F229" s="160"/>
      <c r="G229" s="217"/>
      <c r="H229" s="216"/>
      <c r="I229" s="216"/>
      <c r="J229" s="216"/>
      <c r="K229" s="218"/>
      <c r="L229" s="154"/>
    </row>
    <row r="230" spans="2:12" s="142" customFormat="1" ht="30" customHeight="1" thickBot="1">
      <c r="B230" s="153"/>
      <c r="C230" s="157"/>
      <c r="D230" s="158"/>
      <c r="E230" s="157"/>
      <c r="F230" s="157"/>
      <c r="G230" s="252" t="s">
        <v>16</v>
      </c>
      <c r="H230" s="253"/>
      <c r="I230" s="253"/>
      <c r="J230" s="253"/>
      <c r="K230" s="220">
        <f>+K228</f>
        <v>3781543912.0499454</v>
      </c>
      <c r="L230" s="154"/>
    </row>
    <row r="231" spans="2:12" s="142" customFormat="1" ht="13.5" thickBot="1">
      <c r="B231" s="153"/>
      <c r="C231" s="157"/>
      <c r="D231" s="158"/>
      <c r="E231" s="158"/>
      <c r="F231" s="158"/>
      <c r="G231" s="157"/>
      <c r="H231" s="157"/>
      <c r="I231" s="161"/>
      <c r="J231" s="182"/>
      <c r="K231" s="162"/>
      <c r="L231" s="154"/>
    </row>
    <row r="232" spans="2:12" s="142" customFormat="1">
      <c r="B232" s="153"/>
      <c r="C232" s="163"/>
      <c r="D232" s="289"/>
      <c r="E232" s="289"/>
      <c r="F232" s="289"/>
      <c r="G232" s="289"/>
      <c r="H232" s="289"/>
      <c r="I232" s="289"/>
      <c r="J232" s="289"/>
      <c r="K232" s="290"/>
      <c r="L232" s="164"/>
    </row>
    <row r="233" spans="2:12" s="142" customFormat="1" ht="36" customHeight="1">
      <c r="B233" s="153"/>
      <c r="C233" s="274" t="s">
        <v>125</v>
      </c>
      <c r="D233" s="275"/>
      <c r="E233" s="275"/>
      <c r="F233" s="275"/>
      <c r="G233" s="275"/>
      <c r="H233" s="288" t="s">
        <v>17</v>
      </c>
      <c r="I233" s="288"/>
      <c r="J233" s="288"/>
      <c r="K233" s="165" t="s">
        <v>18</v>
      </c>
      <c r="L233" s="166"/>
    </row>
    <row r="234" spans="2:12" s="142" customFormat="1" ht="36" customHeight="1">
      <c r="B234" s="153"/>
      <c r="C234" s="274" t="s">
        <v>126</v>
      </c>
      <c r="D234" s="275"/>
      <c r="E234" s="275"/>
      <c r="F234" s="275"/>
      <c r="G234" s="275"/>
      <c r="H234" s="287" t="s">
        <v>19</v>
      </c>
      <c r="I234" s="287"/>
      <c r="J234" s="185" t="s">
        <v>20</v>
      </c>
      <c r="K234" s="167">
        <v>0.25</v>
      </c>
      <c r="L234" s="166"/>
    </row>
    <row r="235" spans="2:12" s="142" customFormat="1" ht="36" customHeight="1">
      <c r="B235" s="153"/>
      <c r="C235" s="274" t="s">
        <v>127</v>
      </c>
      <c r="D235" s="275"/>
      <c r="E235" s="275"/>
      <c r="F235" s="275"/>
      <c r="G235" s="275"/>
      <c r="H235" s="284" t="s">
        <v>511</v>
      </c>
      <c r="I235" s="285"/>
      <c r="J235" s="185" t="s">
        <v>21</v>
      </c>
      <c r="K235" s="167">
        <v>0.01</v>
      </c>
      <c r="L235" s="166"/>
    </row>
    <row r="236" spans="2:12" s="142" customFormat="1" ht="58.5" customHeight="1">
      <c r="B236" s="153"/>
      <c r="C236" s="168"/>
      <c r="E236" s="169"/>
      <c r="F236" s="169"/>
      <c r="G236" s="170"/>
      <c r="H236" s="286" t="s">
        <v>68</v>
      </c>
      <c r="I236" s="287"/>
      <c r="J236" s="185" t="s">
        <v>22</v>
      </c>
      <c r="K236" s="167">
        <v>0.04</v>
      </c>
      <c r="L236" s="154"/>
    </row>
    <row r="237" spans="2:12" ht="57" customHeight="1">
      <c r="B237" s="149"/>
      <c r="C237" s="171"/>
      <c r="D237" s="172"/>
      <c r="E237" s="172"/>
      <c r="F237" s="172"/>
      <c r="G237" s="173"/>
      <c r="H237" s="287" t="s">
        <v>23</v>
      </c>
      <c r="I237" s="287"/>
      <c r="J237" s="185" t="s">
        <v>24</v>
      </c>
      <c r="K237" s="167">
        <f>+K234+K235+K236</f>
        <v>0.3</v>
      </c>
      <c r="L237" s="150"/>
    </row>
    <row r="238" spans="2:12" ht="13.5" thickBot="1">
      <c r="B238" s="149"/>
      <c r="C238" s="174"/>
      <c r="D238" s="175"/>
      <c r="E238" s="175"/>
      <c r="F238" s="175"/>
      <c r="G238" s="176"/>
      <c r="H238" s="282"/>
      <c r="I238" s="282"/>
      <c r="J238" s="282"/>
      <c r="K238" s="283"/>
      <c r="L238" s="150"/>
    </row>
    <row r="239" spans="2:12" ht="13.5" thickBot="1">
      <c r="B239" s="177"/>
      <c r="C239" s="178"/>
      <c r="D239" s="178"/>
      <c r="E239" s="179"/>
      <c r="F239" s="178"/>
      <c r="G239" s="180"/>
      <c r="H239" s="178"/>
      <c r="I239" s="178"/>
      <c r="J239" s="186"/>
      <c r="K239" s="178"/>
      <c r="L239" s="181"/>
    </row>
    <row r="240" spans="2:12" ht="13.5" thickTop="1"/>
  </sheetData>
  <mergeCells count="48">
    <mergeCell ref="C157:J157"/>
    <mergeCell ref="C207:J207"/>
    <mergeCell ref="C219:J219"/>
    <mergeCell ref="G226:J226"/>
    <mergeCell ref="C195:J195"/>
    <mergeCell ref="C71:J71"/>
    <mergeCell ref="C96:J96"/>
    <mergeCell ref="C135:J135"/>
    <mergeCell ref="C124:J124"/>
    <mergeCell ref="C148:J148"/>
    <mergeCell ref="C3:F3"/>
    <mergeCell ref="C234:G234"/>
    <mergeCell ref="C10:K10"/>
    <mergeCell ref="C220:J220"/>
    <mergeCell ref="H238:K238"/>
    <mergeCell ref="C235:G235"/>
    <mergeCell ref="H235:I235"/>
    <mergeCell ref="H236:I236"/>
    <mergeCell ref="H237:I237"/>
    <mergeCell ref="C233:G233"/>
    <mergeCell ref="H233:J233"/>
    <mergeCell ref="H234:I234"/>
    <mergeCell ref="D232:K232"/>
    <mergeCell ref="C6:K6"/>
    <mergeCell ref="I11:I12"/>
    <mergeCell ref="G227:J227"/>
    <mergeCell ref="C5:K5"/>
    <mergeCell ref="J11:J12"/>
    <mergeCell ref="K11:K12"/>
    <mergeCell ref="C11:C12"/>
    <mergeCell ref="D11:D12"/>
    <mergeCell ref="G11:G12"/>
    <mergeCell ref="H11:H12"/>
    <mergeCell ref="E11:F11"/>
    <mergeCell ref="C7:K8"/>
    <mergeCell ref="C9:K9"/>
    <mergeCell ref="G230:J230"/>
    <mergeCell ref="G222:J222"/>
    <mergeCell ref="G223:J223"/>
    <mergeCell ref="G224:J224"/>
    <mergeCell ref="G225:J225"/>
    <mergeCell ref="G228:J228"/>
    <mergeCell ref="C66:J66"/>
    <mergeCell ref="C18:J18"/>
    <mergeCell ref="C44:J44"/>
    <mergeCell ref="C31:J31"/>
    <mergeCell ref="C55:J55"/>
    <mergeCell ref="C60:J60"/>
  </mergeCells>
  <phoneticPr fontId="6" type="noConversion"/>
  <pageMargins left="0.11811023622047245" right="0.11811023622047245" top="0.15748031496062992" bottom="0.15748031496062992" header="0.31496062992125984" footer="0.31496062992125984"/>
  <pageSetup scale="42" orientation="portrait" r:id="rId1"/>
  <rowBreaks count="4" manualBreakCount="4">
    <brk id="60" min="1" max="11" man="1"/>
    <brk id="113" min="1" max="11" man="1"/>
    <brk id="162" min="1" max="11" man="1"/>
    <brk id="195" min="1" max="1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44"/>
  <sheetViews>
    <sheetView showGridLines="0" view="pageBreakPreview" topLeftCell="A210" zoomScale="55" zoomScaleNormal="100" zoomScaleSheetLayoutView="55" zoomScalePageLayoutView="91" workbookViewId="0">
      <selection activeCell="J218" sqref="J218"/>
    </sheetView>
  </sheetViews>
  <sheetFormatPr baseColWidth="10"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3"/>
      <c r="B1" s="3"/>
      <c r="C1" s="3"/>
      <c r="D1" s="3"/>
      <c r="E1" s="4"/>
      <c r="F1" s="3"/>
      <c r="G1" s="3"/>
      <c r="H1" s="3"/>
      <c r="I1" s="3"/>
      <c r="J1" s="3"/>
      <c r="K1" s="3"/>
      <c r="L1" s="3"/>
      <c r="M1" s="3"/>
    </row>
    <row r="2" spans="1:13" ht="17.25" thickTop="1">
      <c r="A2" s="3"/>
      <c r="B2" s="5"/>
      <c r="C2" s="133"/>
      <c r="D2" s="133"/>
      <c r="E2" s="134"/>
      <c r="F2" s="133"/>
      <c r="G2" s="133"/>
      <c r="H2" s="133"/>
      <c r="I2" s="133"/>
      <c r="J2" s="133"/>
      <c r="K2" s="133"/>
      <c r="L2" s="6"/>
      <c r="M2" s="3"/>
    </row>
    <row r="3" spans="1:13" ht="26.25" customHeight="1">
      <c r="A3" s="3"/>
      <c r="B3" s="7"/>
      <c r="C3" s="292" t="s">
        <v>88</v>
      </c>
      <c r="D3" s="293"/>
      <c r="E3" s="293"/>
      <c r="F3" s="293"/>
      <c r="G3" s="3"/>
      <c r="H3" s="3"/>
      <c r="I3" s="3"/>
      <c r="J3" s="3"/>
      <c r="K3" s="3"/>
      <c r="L3" s="8"/>
      <c r="M3" s="3"/>
    </row>
    <row r="4" spans="1:13">
      <c r="A4" s="3"/>
      <c r="B4" s="7"/>
      <c r="C4" s="121" t="s">
        <v>0</v>
      </c>
      <c r="D4" s="122" t="s">
        <v>89</v>
      </c>
      <c r="E4" s="121" t="s">
        <v>1</v>
      </c>
      <c r="F4" s="122">
        <v>1</v>
      </c>
      <c r="G4" s="3"/>
      <c r="H4" s="3"/>
      <c r="I4" s="3"/>
      <c r="J4" s="3"/>
      <c r="K4" s="3"/>
      <c r="L4" s="8"/>
      <c r="M4" s="3"/>
    </row>
    <row r="5" spans="1:13">
      <c r="A5" s="3"/>
      <c r="B5" s="7"/>
      <c r="C5" s="294" t="s">
        <v>25</v>
      </c>
      <c r="D5" s="294"/>
      <c r="E5" s="294"/>
      <c r="F5" s="294"/>
      <c r="G5" s="294"/>
      <c r="H5" s="294"/>
      <c r="I5" s="294"/>
      <c r="J5" s="294"/>
      <c r="K5" s="294"/>
      <c r="L5" s="8"/>
      <c r="M5" s="3"/>
    </row>
    <row r="6" spans="1:13" ht="17.25" thickBot="1">
      <c r="A6" s="3"/>
      <c r="B6" s="7"/>
      <c r="C6" s="295" t="s">
        <v>26</v>
      </c>
      <c r="D6" s="295"/>
      <c r="E6" s="295"/>
      <c r="F6" s="295"/>
      <c r="G6" s="295"/>
      <c r="H6" s="295"/>
      <c r="I6" s="295"/>
      <c r="J6" s="295"/>
      <c r="K6" s="295"/>
      <c r="L6" s="8"/>
      <c r="M6" s="3"/>
    </row>
    <row r="7" spans="1:13" s="11" customFormat="1" ht="16.5" customHeight="1">
      <c r="A7" s="10"/>
      <c r="B7" s="125"/>
      <c r="C7" s="296" t="s">
        <v>78</v>
      </c>
      <c r="D7" s="297"/>
      <c r="E7" s="297"/>
      <c r="F7" s="297"/>
      <c r="G7" s="297"/>
      <c r="H7" s="297"/>
      <c r="I7" s="297"/>
      <c r="J7" s="297"/>
      <c r="K7" s="298"/>
      <c r="L7" s="12"/>
      <c r="M7" s="10"/>
    </row>
    <row r="8" spans="1:13" ht="33.75" customHeight="1" thickBot="1">
      <c r="A8" s="3"/>
      <c r="B8" s="126"/>
      <c r="C8" s="299"/>
      <c r="D8" s="300"/>
      <c r="E8" s="300"/>
      <c r="F8" s="300"/>
      <c r="G8" s="300"/>
      <c r="H8" s="300"/>
      <c r="I8" s="300"/>
      <c r="J8" s="300"/>
      <c r="K8" s="301"/>
      <c r="L8" s="8"/>
      <c r="M8" s="3"/>
    </row>
    <row r="9" spans="1:13" ht="34.5" customHeight="1">
      <c r="A9" s="3"/>
      <c r="B9" s="126"/>
      <c r="C9" s="302" t="s">
        <v>79</v>
      </c>
      <c r="D9" s="303"/>
      <c r="E9" s="303"/>
      <c r="F9" s="303"/>
      <c r="G9" s="303"/>
      <c r="H9" s="303"/>
      <c r="I9" s="303"/>
      <c r="J9" s="303"/>
      <c r="K9" s="304"/>
      <c r="L9" s="8"/>
      <c r="M9" s="3"/>
    </row>
    <row r="10" spans="1:13" ht="30" customHeight="1" thickBot="1">
      <c r="A10" s="3"/>
      <c r="B10" s="126"/>
      <c r="C10" s="305"/>
      <c r="D10" s="305"/>
      <c r="E10" s="305"/>
      <c r="F10" s="305"/>
      <c r="G10" s="305"/>
      <c r="H10" s="305"/>
      <c r="I10" s="305"/>
      <c r="J10" s="305"/>
      <c r="K10" s="306"/>
      <c r="L10" s="8"/>
      <c r="M10" s="3"/>
    </row>
    <row r="11" spans="1:13" ht="30" customHeight="1">
      <c r="A11" s="3"/>
      <c r="B11" s="7"/>
      <c r="C11" s="307" t="s">
        <v>3</v>
      </c>
      <c r="D11" s="309" t="s">
        <v>4</v>
      </c>
      <c r="E11" s="311" t="s">
        <v>5</v>
      </c>
      <c r="F11" s="311"/>
      <c r="G11" s="307" t="s">
        <v>6</v>
      </c>
      <c r="H11" s="309" t="s">
        <v>7</v>
      </c>
      <c r="I11" s="309" t="s">
        <v>8</v>
      </c>
      <c r="J11" s="312" t="s">
        <v>9</v>
      </c>
      <c r="K11" s="314" t="s">
        <v>10</v>
      </c>
      <c r="L11" s="8"/>
      <c r="M11" s="3"/>
    </row>
    <row r="12" spans="1:13" ht="30" customHeight="1" thickBot="1">
      <c r="A12" s="3"/>
      <c r="B12" s="7"/>
      <c r="C12" s="308"/>
      <c r="D12" s="310"/>
      <c r="E12" s="120" t="s">
        <v>11</v>
      </c>
      <c r="F12" s="120" t="s">
        <v>12</v>
      </c>
      <c r="G12" s="308"/>
      <c r="H12" s="310"/>
      <c r="I12" s="310"/>
      <c r="J12" s="313"/>
      <c r="K12" s="315"/>
      <c r="L12" s="8"/>
      <c r="M12" s="3"/>
    </row>
    <row r="13" spans="1:13" ht="30" customHeight="1">
      <c r="A13" s="3"/>
      <c r="B13" s="7"/>
      <c r="C13" s="202">
        <v>1</v>
      </c>
      <c r="D13" s="203" t="s">
        <v>90</v>
      </c>
      <c r="E13" s="203"/>
      <c r="F13" s="203"/>
      <c r="G13" s="203"/>
      <c r="H13" s="203"/>
      <c r="I13" s="203"/>
      <c r="J13" s="204"/>
      <c r="K13" s="205"/>
      <c r="L13" s="8"/>
      <c r="M13" s="3"/>
    </row>
    <row r="14" spans="1:13" ht="30" customHeight="1">
      <c r="A14" s="3"/>
      <c r="B14" s="7"/>
      <c r="C14" s="193" t="s">
        <v>370</v>
      </c>
      <c r="D14" s="194" t="s">
        <v>134</v>
      </c>
      <c r="E14" s="195"/>
      <c r="F14" s="195"/>
      <c r="G14" s="196" t="s">
        <v>91</v>
      </c>
      <c r="H14" s="197" t="s">
        <v>94</v>
      </c>
      <c r="I14" s="198">
        <v>2453</v>
      </c>
      <c r="J14" s="199"/>
      <c r="K14" s="200"/>
      <c r="L14" s="8"/>
      <c r="M14" s="3"/>
    </row>
    <row r="15" spans="1:13" ht="30" customHeight="1">
      <c r="A15" s="3"/>
      <c r="B15" s="7"/>
      <c r="C15" s="193" t="s">
        <v>371</v>
      </c>
      <c r="D15" s="194" t="s">
        <v>135</v>
      </c>
      <c r="E15" s="195"/>
      <c r="F15" s="195"/>
      <c r="G15" s="196" t="s">
        <v>140</v>
      </c>
      <c r="H15" s="197" t="s">
        <v>93</v>
      </c>
      <c r="I15" s="198">
        <v>278.89</v>
      </c>
      <c r="J15" s="199"/>
      <c r="K15" s="200"/>
      <c r="L15" s="8"/>
      <c r="M15" s="3"/>
    </row>
    <row r="16" spans="1:13" ht="30" customHeight="1">
      <c r="A16" s="3"/>
      <c r="B16" s="7"/>
      <c r="C16" s="193" t="s">
        <v>372</v>
      </c>
      <c r="D16" s="194" t="s">
        <v>136</v>
      </c>
      <c r="E16" s="195"/>
      <c r="F16" s="195"/>
      <c r="G16" s="196" t="s">
        <v>138</v>
      </c>
      <c r="H16" s="197" t="s">
        <v>93</v>
      </c>
      <c r="I16" s="198">
        <v>686.54</v>
      </c>
      <c r="J16" s="199"/>
      <c r="K16" s="200"/>
      <c r="L16" s="8"/>
      <c r="M16" s="3"/>
    </row>
    <row r="17" spans="1:13" ht="30" customHeight="1">
      <c r="A17" s="3"/>
      <c r="B17" s="7"/>
      <c r="C17" s="193" t="s">
        <v>373</v>
      </c>
      <c r="D17" s="194" t="s">
        <v>137</v>
      </c>
      <c r="E17" s="195"/>
      <c r="F17" s="195"/>
      <c r="G17" s="196" t="s">
        <v>139</v>
      </c>
      <c r="H17" s="197" t="s">
        <v>95</v>
      </c>
      <c r="I17" s="198">
        <v>239.14500000000001</v>
      </c>
      <c r="J17" s="199"/>
      <c r="K17" s="200"/>
      <c r="L17" s="8"/>
      <c r="M17" s="3"/>
    </row>
    <row r="18" spans="1:13" ht="30" customHeight="1">
      <c r="A18" s="3"/>
      <c r="B18" s="7"/>
      <c r="C18" s="246" t="s">
        <v>13</v>
      </c>
      <c r="D18" s="247"/>
      <c r="E18" s="247"/>
      <c r="F18" s="247"/>
      <c r="G18" s="247"/>
      <c r="H18" s="247"/>
      <c r="I18" s="247"/>
      <c r="J18" s="248"/>
      <c r="K18" s="201"/>
      <c r="L18" s="8"/>
      <c r="M18" s="3"/>
    </row>
    <row r="19" spans="1:13" ht="30" customHeight="1">
      <c r="A19" s="3"/>
      <c r="B19" s="7"/>
      <c r="C19" s="202">
        <v>2</v>
      </c>
      <c r="D19" s="203" t="s">
        <v>141</v>
      </c>
      <c r="E19" s="203"/>
      <c r="F19" s="203"/>
      <c r="G19" s="203"/>
      <c r="H19" s="203"/>
      <c r="I19" s="203"/>
      <c r="J19" s="204"/>
      <c r="K19" s="205"/>
      <c r="L19" s="8"/>
      <c r="M19" s="3"/>
    </row>
    <row r="20" spans="1:13" ht="30" customHeight="1">
      <c r="A20" s="3"/>
      <c r="B20" s="7"/>
      <c r="C20" s="193" t="s">
        <v>374</v>
      </c>
      <c r="D20" s="194" t="s">
        <v>142</v>
      </c>
      <c r="E20" s="195"/>
      <c r="F20" s="195"/>
      <c r="G20" s="196" t="s">
        <v>153</v>
      </c>
      <c r="H20" s="197" t="s">
        <v>93</v>
      </c>
      <c r="I20" s="198">
        <v>39.04</v>
      </c>
      <c r="J20" s="199"/>
      <c r="K20" s="200"/>
      <c r="L20" s="8"/>
      <c r="M20" s="3"/>
    </row>
    <row r="21" spans="1:13" ht="30" customHeight="1">
      <c r="A21" s="3"/>
      <c r="B21" s="7"/>
      <c r="C21" s="193" t="s">
        <v>375</v>
      </c>
      <c r="D21" s="194" t="s">
        <v>143</v>
      </c>
      <c r="E21" s="195"/>
      <c r="F21" s="195"/>
      <c r="G21" s="196" t="s">
        <v>154</v>
      </c>
      <c r="H21" s="197" t="s">
        <v>94</v>
      </c>
      <c r="I21" s="198">
        <v>259.14999999999998</v>
      </c>
      <c r="J21" s="199"/>
      <c r="K21" s="200"/>
      <c r="L21" s="8"/>
      <c r="M21" s="3"/>
    </row>
    <row r="22" spans="1:13" ht="30" customHeight="1">
      <c r="A22" s="3"/>
      <c r="B22" s="7"/>
      <c r="C22" s="193" t="s">
        <v>376</v>
      </c>
      <c r="D22" s="194" t="s">
        <v>144</v>
      </c>
      <c r="E22" s="195"/>
      <c r="F22" s="195"/>
      <c r="G22" s="196" t="s">
        <v>155</v>
      </c>
      <c r="H22" s="197" t="s">
        <v>93</v>
      </c>
      <c r="I22" s="198">
        <v>74.11</v>
      </c>
      <c r="J22" s="199"/>
      <c r="K22" s="200"/>
      <c r="L22" s="8"/>
      <c r="M22" s="3"/>
    </row>
    <row r="23" spans="1:13" ht="30" customHeight="1">
      <c r="A23" s="3"/>
      <c r="B23" s="7"/>
      <c r="C23" s="193" t="s">
        <v>377</v>
      </c>
      <c r="D23" s="194" t="s">
        <v>145</v>
      </c>
      <c r="E23" s="195"/>
      <c r="F23" s="195"/>
      <c r="G23" s="196" t="s">
        <v>156</v>
      </c>
      <c r="H23" s="197" t="s">
        <v>93</v>
      </c>
      <c r="I23" s="198">
        <v>53.62</v>
      </c>
      <c r="J23" s="199"/>
      <c r="K23" s="200"/>
      <c r="L23" s="8"/>
      <c r="M23" s="3"/>
    </row>
    <row r="24" spans="1:13" ht="30" customHeight="1">
      <c r="A24" s="3"/>
      <c r="B24" s="7"/>
      <c r="C24" s="193" t="s">
        <v>378</v>
      </c>
      <c r="D24" s="194" t="s">
        <v>146</v>
      </c>
      <c r="E24" s="195"/>
      <c r="F24" s="195"/>
      <c r="G24" s="196" t="s">
        <v>157</v>
      </c>
      <c r="H24" s="197" t="s">
        <v>93</v>
      </c>
      <c r="I24" s="198">
        <v>43.53</v>
      </c>
      <c r="J24" s="199"/>
      <c r="K24" s="200"/>
      <c r="L24" s="8"/>
      <c r="M24" s="3"/>
    </row>
    <row r="25" spans="1:13" ht="30" customHeight="1">
      <c r="A25" s="3"/>
      <c r="B25" s="7"/>
      <c r="C25" s="193" t="s">
        <v>379</v>
      </c>
      <c r="D25" s="194" t="s">
        <v>147</v>
      </c>
      <c r="E25" s="195"/>
      <c r="F25" s="195"/>
      <c r="G25" s="196" t="s">
        <v>158</v>
      </c>
      <c r="H25" s="197" t="s">
        <v>93</v>
      </c>
      <c r="I25" s="198">
        <v>7.76</v>
      </c>
      <c r="J25" s="199"/>
      <c r="K25" s="200"/>
      <c r="L25" s="8"/>
      <c r="M25" s="3"/>
    </row>
    <row r="26" spans="1:13" ht="30" customHeight="1">
      <c r="A26" s="3"/>
      <c r="B26" s="7"/>
      <c r="C26" s="193" t="s">
        <v>380</v>
      </c>
      <c r="D26" s="194" t="s">
        <v>148</v>
      </c>
      <c r="E26" s="195"/>
      <c r="F26" s="195"/>
      <c r="G26" s="196" t="s">
        <v>159</v>
      </c>
      <c r="H26" s="197" t="s">
        <v>93</v>
      </c>
      <c r="I26" s="198">
        <v>60.77</v>
      </c>
      <c r="J26" s="199"/>
      <c r="K26" s="200"/>
      <c r="L26" s="8"/>
      <c r="M26" s="3"/>
    </row>
    <row r="27" spans="1:13" ht="30" customHeight="1">
      <c r="A27" s="3"/>
      <c r="B27" s="7"/>
      <c r="C27" s="193" t="s">
        <v>381</v>
      </c>
      <c r="D27" s="194" t="s">
        <v>149</v>
      </c>
      <c r="E27" s="195"/>
      <c r="F27" s="195"/>
      <c r="G27" s="196" t="s">
        <v>160</v>
      </c>
      <c r="H27" s="197" t="s">
        <v>94</v>
      </c>
      <c r="I27" s="198">
        <v>804.69</v>
      </c>
      <c r="J27" s="199"/>
      <c r="K27" s="200"/>
      <c r="L27" s="8"/>
      <c r="M27" s="3"/>
    </row>
    <row r="28" spans="1:13" ht="30" customHeight="1">
      <c r="A28" s="3"/>
      <c r="B28" s="7"/>
      <c r="C28" s="193" t="s">
        <v>382</v>
      </c>
      <c r="D28" s="194" t="s">
        <v>150</v>
      </c>
      <c r="E28" s="195"/>
      <c r="F28" s="195"/>
      <c r="G28" s="196" t="s">
        <v>161</v>
      </c>
      <c r="H28" s="197" t="s">
        <v>94</v>
      </c>
      <c r="I28" s="198">
        <v>469.52</v>
      </c>
      <c r="J28" s="199"/>
      <c r="K28" s="200"/>
      <c r="L28" s="8"/>
      <c r="M28" s="3"/>
    </row>
    <row r="29" spans="1:13" ht="30" customHeight="1">
      <c r="A29" s="3"/>
      <c r="B29" s="7"/>
      <c r="C29" s="193" t="s">
        <v>383</v>
      </c>
      <c r="D29" s="194" t="s">
        <v>151</v>
      </c>
      <c r="E29" s="195"/>
      <c r="F29" s="195"/>
      <c r="G29" s="196" t="s">
        <v>96</v>
      </c>
      <c r="H29" s="197" t="s">
        <v>98</v>
      </c>
      <c r="I29" s="198">
        <v>61749.66</v>
      </c>
      <c r="J29" s="199"/>
      <c r="K29" s="200"/>
      <c r="L29" s="8"/>
      <c r="M29" s="3"/>
    </row>
    <row r="30" spans="1:13" ht="30" customHeight="1">
      <c r="A30" s="3"/>
      <c r="B30" s="7"/>
      <c r="C30" s="193" t="s">
        <v>384</v>
      </c>
      <c r="D30" s="194" t="s">
        <v>152</v>
      </c>
      <c r="E30" s="195"/>
      <c r="F30" s="195"/>
      <c r="G30" s="196" t="s">
        <v>97</v>
      </c>
      <c r="H30" s="197" t="s">
        <v>98</v>
      </c>
      <c r="I30" s="198">
        <v>1313.56</v>
      </c>
      <c r="J30" s="199"/>
      <c r="K30" s="200"/>
      <c r="L30" s="8"/>
      <c r="M30" s="3"/>
    </row>
    <row r="31" spans="1:13" ht="30" customHeight="1">
      <c r="A31" s="3"/>
      <c r="B31" s="7"/>
      <c r="C31" s="249" t="s">
        <v>13</v>
      </c>
      <c r="D31" s="250"/>
      <c r="E31" s="250"/>
      <c r="F31" s="250"/>
      <c r="G31" s="250"/>
      <c r="H31" s="250"/>
      <c r="I31" s="250"/>
      <c r="J31" s="251"/>
      <c r="K31" s="192"/>
      <c r="L31" s="8"/>
      <c r="M31" s="3"/>
    </row>
    <row r="32" spans="1:13" ht="30" customHeight="1">
      <c r="A32" s="3"/>
      <c r="B32" s="7"/>
      <c r="C32" s="202">
        <v>3</v>
      </c>
      <c r="D32" s="203" t="s">
        <v>162</v>
      </c>
      <c r="E32" s="203"/>
      <c r="F32" s="203"/>
      <c r="G32" s="203"/>
      <c r="H32" s="203"/>
      <c r="I32" s="203"/>
      <c r="J32" s="204"/>
      <c r="K32" s="205"/>
      <c r="L32" s="8"/>
      <c r="M32" s="3"/>
    </row>
    <row r="33" spans="1:13" ht="30" customHeight="1">
      <c r="A33" s="3"/>
      <c r="B33" s="7"/>
      <c r="C33" s="193" t="s">
        <v>385</v>
      </c>
      <c r="D33" s="194" t="s">
        <v>163</v>
      </c>
      <c r="E33" s="195"/>
      <c r="F33" s="195"/>
      <c r="G33" s="196" t="s">
        <v>174</v>
      </c>
      <c r="H33" s="197" t="s">
        <v>95</v>
      </c>
      <c r="I33" s="198">
        <v>125.16</v>
      </c>
      <c r="J33" s="199"/>
      <c r="K33" s="200"/>
      <c r="L33" s="8"/>
      <c r="M33" s="3"/>
    </row>
    <row r="34" spans="1:13" ht="30" customHeight="1">
      <c r="A34" s="3"/>
      <c r="B34" s="7"/>
      <c r="C34" s="193" t="s">
        <v>386</v>
      </c>
      <c r="D34" s="194" t="s">
        <v>164</v>
      </c>
      <c r="E34" s="195"/>
      <c r="F34" s="195"/>
      <c r="G34" s="196" t="s">
        <v>175</v>
      </c>
      <c r="H34" s="197" t="s">
        <v>94</v>
      </c>
      <c r="I34" s="198">
        <v>517.54999999999995</v>
      </c>
      <c r="J34" s="199"/>
      <c r="K34" s="200"/>
      <c r="L34" s="8"/>
      <c r="M34" s="3"/>
    </row>
    <row r="35" spans="1:13" ht="30" customHeight="1">
      <c r="A35" s="3"/>
      <c r="B35" s="7"/>
      <c r="C35" s="193" t="s">
        <v>387</v>
      </c>
      <c r="D35" s="194" t="s">
        <v>165</v>
      </c>
      <c r="E35" s="195"/>
      <c r="F35" s="195"/>
      <c r="G35" s="196" t="s">
        <v>176</v>
      </c>
      <c r="H35" s="197" t="s">
        <v>94</v>
      </c>
      <c r="I35" s="198">
        <v>867.69</v>
      </c>
      <c r="J35" s="199"/>
      <c r="K35" s="200"/>
      <c r="L35" s="8"/>
      <c r="M35" s="3"/>
    </row>
    <row r="36" spans="1:13" ht="30" customHeight="1">
      <c r="A36" s="3"/>
      <c r="B36" s="7"/>
      <c r="C36" s="193" t="s">
        <v>388</v>
      </c>
      <c r="D36" s="194" t="s">
        <v>166</v>
      </c>
      <c r="E36" s="195"/>
      <c r="F36" s="195"/>
      <c r="G36" s="196" t="s">
        <v>100</v>
      </c>
      <c r="H36" s="197" t="s">
        <v>94</v>
      </c>
      <c r="I36" s="198">
        <v>1679.14</v>
      </c>
      <c r="J36" s="199"/>
      <c r="K36" s="200"/>
      <c r="L36" s="8"/>
      <c r="M36" s="3"/>
    </row>
    <row r="37" spans="1:13" ht="30" customHeight="1">
      <c r="A37" s="3"/>
      <c r="B37" s="7"/>
      <c r="C37" s="193" t="s">
        <v>389</v>
      </c>
      <c r="D37" s="194" t="s">
        <v>167</v>
      </c>
      <c r="E37" s="195"/>
      <c r="F37" s="195"/>
      <c r="G37" s="196" t="s">
        <v>99</v>
      </c>
      <c r="H37" s="197" t="s">
        <v>95</v>
      </c>
      <c r="I37" s="198">
        <v>395</v>
      </c>
      <c r="J37" s="199"/>
      <c r="K37" s="200"/>
      <c r="L37" s="8"/>
      <c r="M37" s="3"/>
    </row>
    <row r="38" spans="1:13" ht="30" customHeight="1">
      <c r="A38" s="3"/>
      <c r="B38" s="7"/>
      <c r="C38" s="193" t="s">
        <v>390</v>
      </c>
      <c r="D38" s="194" t="s">
        <v>168</v>
      </c>
      <c r="E38" s="195"/>
      <c r="F38" s="195"/>
      <c r="G38" s="196" t="s">
        <v>177</v>
      </c>
      <c r="H38" s="197" t="s">
        <v>367</v>
      </c>
      <c r="I38" s="198">
        <v>17</v>
      </c>
      <c r="J38" s="199"/>
      <c r="K38" s="200"/>
      <c r="L38" s="8"/>
      <c r="M38" s="3"/>
    </row>
    <row r="39" spans="1:13" ht="30" customHeight="1">
      <c r="A39" s="3"/>
      <c r="B39" s="7"/>
      <c r="C39" s="193" t="s">
        <v>391</v>
      </c>
      <c r="D39" s="194" t="s">
        <v>169</v>
      </c>
      <c r="E39" s="195"/>
      <c r="F39" s="195"/>
      <c r="G39" s="196" t="s">
        <v>178</v>
      </c>
      <c r="H39" s="197" t="s">
        <v>94</v>
      </c>
      <c r="I39" s="198">
        <v>419.5</v>
      </c>
      <c r="J39" s="199"/>
      <c r="K39" s="200"/>
      <c r="L39" s="8"/>
      <c r="M39" s="3"/>
    </row>
    <row r="40" spans="1:13" ht="30" customHeight="1">
      <c r="A40" s="3"/>
      <c r="B40" s="7"/>
      <c r="C40" s="193" t="s">
        <v>392</v>
      </c>
      <c r="D40" s="194" t="s">
        <v>170</v>
      </c>
      <c r="E40" s="195"/>
      <c r="F40" s="195"/>
      <c r="G40" s="196" t="s">
        <v>102</v>
      </c>
      <c r="H40" s="197" t="s">
        <v>94</v>
      </c>
      <c r="I40" s="198">
        <v>1679.14</v>
      </c>
      <c r="J40" s="199"/>
      <c r="K40" s="200"/>
      <c r="L40" s="8"/>
      <c r="M40" s="3"/>
    </row>
    <row r="41" spans="1:13" ht="30" customHeight="1">
      <c r="A41" s="3"/>
      <c r="B41" s="7"/>
      <c r="C41" s="193" t="s">
        <v>393</v>
      </c>
      <c r="D41" s="194" t="s">
        <v>171</v>
      </c>
      <c r="E41" s="195"/>
      <c r="F41" s="195"/>
      <c r="G41" s="196" t="s">
        <v>103</v>
      </c>
      <c r="H41" s="197" t="s">
        <v>95</v>
      </c>
      <c r="I41" s="198">
        <v>261.72000000000003</v>
      </c>
      <c r="J41" s="199"/>
      <c r="K41" s="200"/>
      <c r="L41" s="8"/>
      <c r="M41" s="3"/>
    </row>
    <row r="42" spans="1:13" ht="30" customHeight="1">
      <c r="A42" s="3"/>
      <c r="B42" s="7"/>
      <c r="C42" s="193" t="s">
        <v>394</v>
      </c>
      <c r="D42" s="194" t="s">
        <v>172</v>
      </c>
      <c r="E42" s="195"/>
      <c r="F42" s="195"/>
      <c r="G42" s="196" t="s">
        <v>179</v>
      </c>
      <c r="H42" s="197" t="s">
        <v>94</v>
      </c>
      <c r="I42" s="198">
        <v>322.39999999999998</v>
      </c>
      <c r="J42" s="199"/>
      <c r="K42" s="200"/>
      <c r="L42" s="8"/>
      <c r="M42" s="3"/>
    </row>
    <row r="43" spans="1:13" ht="30" customHeight="1">
      <c r="A43" s="3"/>
      <c r="B43" s="7"/>
      <c r="C43" s="193" t="s">
        <v>395</v>
      </c>
      <c r="D43" s="194" t="s">
        <v>173</v>
      </c>
      <c r="E43" s="195"/>
      <c r="F43" s="195"/>
      <c r="G43" s="196" t="s">
        <v>180</v>
      </c>
      <c r="H43" s="197" t="s">
        <v>94</v>
      </c>
      <c r="I43" s="198">
        <v>322.39999999999998</v>
      </c>
      <c r="J43" s="199"/>
      <c r="K43" s="200"/>
      <c r="L43" s="8"/>
      <c r="M43" s="3"/>
    </row>
    <row r="44" spans="1:13" ht="30" customHeight="1">
      <c r="A44" s="3"/>
      <c r="B44" s="7"/>
      <c r="C44" s="243" t="s">
        <v>13</v>
      </c>
      <c r="D44" s="244"/>
      <c r="E44" s="244"/>
      <c r="F44" s="244"/>
      <c r="G44" s="244"/>
      <c r="H44" s="244"/>
      <c r="I44" s="244"/>
      <c r="J44" s="245"/>
      <c r="K44" s="188"/>
      <c r="L44" s="8"/>
      <c r="M44" s="3"/>
    </row>
    <row r="45" spans="1:13" ht="30" customHeight="1">
      <c r="A45" s="3"/>
      <c r="B45" s="7"/>
      <c r="C45" s="202">
        <v>4</v>
      </c>
      <c r="D45" s="203" t="s">
        <v>104</v>
      </c>
      <c r="E45" s="203"/>
      <c r="F45" s="203"/>
      <c r="G45" s="203"/>
      <c r="H45" s="203"/>
      <c r="I45" s="203"/>
      <c r="J45" s="204"/>
      <c r="K45" s="205"/>
      <c r="L45" s="8"/>
      <c r="M45" s="3"/>
    </row>
    <row r="46" spans="1:13" ht="30" customHeight="1">
      <c r="A46" s="3"/>
      <c r="B46" s="7"/>
      <c r="C46" s="193" t="s">
        <v>396</v>
      </c>
      <c r="D46" s="194" t="s">
        <v>181</v>
      </c>
      <c r="E46" s="195"/>
      <c r="F46" s="195"/>
      <c r="G46" s="196" t="s">
        <v>189</v>
      </c>
      <c r="H46" s="197" t="s">
        <v>94</v>
      </c>
      <c r="I46" s="198">
        <v>652.55999999999995</v>
      </c>
      <c r="J46" s="199"/>
      <c r="K46" s="200"/>
      <c r="L46" s="8"/>
      <c r="M46" s="3"/>
    </row>
    <row r="47" spans="1:13" ht="30" customHeight="1">
      <c r="A47" s="3"/>
      <c r="B47" s="7"/>
      <c r="C47" s="193" t="s">
        <v>397</v>
      </c>
      <c r="D47" s="194" t="s">
        <v>182</v>
      </c>
      <c r="E47" s="195"/>
      <c r="F47" s="195"/>
      <c r="G47" s="196" t="s">
        <v>190</v>
      </c>
      <c r="H47" s="197" t="s">
        <v>94</v>
      </c>
      <c r="I47" s="198">
        <v>652.55999999999995</v>
      </c>
      <c r="J47" s="199"/>
      <c r="K47" s="200"/>
      <c r="L47" s="8"/>
      <c r="M47" s="3"/>
    </row>
    <row r="48" spans="1:13" ht="30" customHeight="1">
      <c r="A48" s="3"/>
      <c r="B48" s="7"/>
      <c r="C48" s="193" t="s">
        <v>398</v>
      </c>
      <c r="D48" s="194" t="s">
        <v>183</v>
      </c>
      <c r="E48" s="195"/>
      <c r="F48" s="195"/>
      <c r="G48" s="196" t="s">
        <v>191</v>
      </c>
      <c r="H48" s="197" t="s">
        <v>94</v>
      </c>
      <c r="I48" s="198">
        <v>33.83</v>
      </c>
      <c r="J48" s="199"/>
      <c r="K48" s="200"/>
      <c r="L48" s="8"/>
      <c r="M48" s="3"/>
    </row>
    <row r="49" spans="1:13" ht="30" customHeight="1">
      <c r="A49" s="3"/>
      <c r="B49" s="7"/>
      <c r="C49" s="193" t="s">
        <v>399</v>
      </c>
      <c r="D49" s="194" t="s">
        <v>184</v>
      </c>
      <c r="E49" s="195"/>
      <c r="F49" s="195"/>
      <c r="G49" s="196" t="s">
        <v>192</v>
      </c>
      <c r="H49" s="197" t="s">
        <v>93</v>
      </c>
      <c r="I49" s="198">
        <v>46.81</v>
      </c>
      <c r="J49" s="199"/>
      <c r="K49" s="200"/>
      <c r="L49" s="8"/>
      <c r="M49" s="3"/>
    </row>
    <row r="50" spans="1:13" ht="30" customHeight="1">
      <c r="A50" s="3"/>
      <c r="B50" s="7"/>
      <c r="C50" s="193" t="s">
        <v>400</v>
      </c>
      <c r="D50" s="194" t="s">
        <v>105</v>
      </c>
      <c r="E50" s="195"/>
      <c r="F50" s="195"/>
      <c r="G50" s="196" t="s">
        <v>107</v>
      </c>
      <c r="H50" s="197" t="s">
        <v>94</v>
      </c>
      <c r="I50" s="198">
        <v>112.55</v>
      </c>
      <c r="J50" s="199"/>
      <c r="K50" s="200"/>
      <c r="L50" s="8"/>
      <c r="M50" s="3"/>
    </row>
    <row r="51" spans="1:13" ht="30" customHeight="1">
      <c r="A51" s="3"/>
      <c r="B51" s="7"/>
      <c r="C51" s="193" t="s">
        <v>401</v>
      </c>
      <c r="D51" s="194" t="s">
        <v>185</v>
      </c>
      <c r="E51" s="195"/>
      <c r="F51" s="195"/>
      <c r="G51" s="196" t="s">
        <v>106</v>
      </c>
      <c r="H51" s="197" t="s">
        <v>94</v>
      </c>
      <c r="I51" s="198">
        <v>112.55</v>
      </c>
      <c r="J51" s="199"/>
      <c r="K51" s="200"/>
      <c r="L51" s="8"/>
      <c r="M51" s="3"/>
    </row>
    <row r="52" spans="1:13" ht="30" customHeight="1">
      <c r="A52" s="3"/>
      <c r="B52" s="7"/>
      <c r="C52" s="193" t="s">
        <v>402</v>
      </c>
      <c r="D52" s="194" t="s">
        <v>186</v>
      </c>
      <c r="E52" s="195"/>
      <c r="F52" s="195"/>
      <c r="G52" s="196" t="s">
        <v>193</v>
      </c>
      <c r="H52" s="197" t="s">
        <v>94</v>
      </c>
      <c r="I52" s="198">
        <v>106.69</v>
      </c>
      <c r="J52" s="199"/>
      <c r="K52" s="200"/>
      <c r="L52" s="8"/>
      <c r="M52" s="3"/>
    </row>
    <row r="53" spans="1:13" ht="30" customHeight="1">
      <c r="A53" s="3"/>
      <c r="B53" s="7"/>
      <c r="C53" s="193" t="s">
        <v>403</v>
      </c>
      <c r="D53" s="194" t="s">
        <v>187</v>
      </c>
      <c r="E53" s="195"/>
      <c r="F53" s="195"/>
      <c r="G53" s="196" t="s">
        <v>194</v>
      </c>
      <c r="H53" s="197" t="s">
        <v>95</v>
      </c>
      <c r="I53" s="198">
        <v>51.37</v>
      </c>
      <c r="J53" s="199"/>
      <c r="K53" s="200"/>
      <c r="L53" s="8"/>
      <c r="M53" s="3"/>
    </row>
    <row r="54" spans="1:13" ht="30" customHeight="1">
      <c r="A54" s="3"/>
      <c r="B54" s="7"/>
      <c r="C54" s="193" t="s">
        <v>404</v>
      </c>
      <c r="D54" s="194" t="s">
        <v>188</v>
      </c>
      <c r="E54" s="195"/>
      <c r="F54" s="195"/>
      <c r="G54" s="196" t="s">
        <v>195</v>
      </c>
      <c r="H54" s="197" t="s">
        <v>94</v>
      </c>
      <c r="I54" s="198">
        <v>727.13</v>
      </c>
      <c r="J54" s="199"/>
      <c r="K54" s="200"/>
      <c r="L54" s="8"/>
      <c r="M54" s="3"/>
    </row>
    <row r="55" spans="1:13" ht="30" customHeight="1">
      <c r="A55" s="3"/>
      <c r="B55" s="7"/>
      <c r="C55" s="243" t="s">
        <v>13</v>
      </c>
      <c r="D55" s="244"/>
      <c r="E55" s="244"/>
      <c r="F55" s="244"/>
      <c r="G55" s="244"/>
      <c r="H55" s="244"/>
      <c r="I55" s="244"/>
      <c r="J55" s="245"/>
      <c r="K55" s="188"/>
      <c r="L55" s="8"/>
      <c r="M55" s="3"/>
    </row>
    <row r="56" spans="1:13" ht="30" customHeight="1">
      <c r="A56" s="3"/>
      <c r="B56" s="7"/>
      <c r="C56" s="202">
        <v>5</v>
      </c>
      <c r="D56" s="203" t="s">
        <v>196</v>
      </c>
      <c r="E56" s="203"/>
      <c r="F56" s="203"/>
      <c r="G56" s="203"/>
      <c r="H56" s="203"/>
      <c r="I56" s="203"/>
      <c r="J56" s="204"/>
      <c r="K56" s="205"/>
      <c r="L56" s="8"/>
      <c r="M56" s="3"/>
    </row>
    <row r="57" spans="1:13" ht="30" customHeight="1">
      <c r="A57" s="3"/>
      <c r="B57" s="7"/>
      <c r="C57" s="193" t="s">
        <v>405</v>
      </c>
      <c r="D57" s="194" t="s">
        <v>197</v>
      </c>
      <c r="E57" s="195"/>
      <c r="F57" s="195"/>
      <c r="G57" s="196" t="s">
        <v>199</v>
      </c>
      <c r="H57" s="197" t="s">
        <v>94</v>
      </c>
      <c r="I57" s="198">
        <v>752.49</v>
      </c>
      <c r="J57" s="199"/>
      <c r="K57" s="200"/>
      <c r="L57" s="8"/>
      <c r="M57" s="3"/>
    </row>
    <row r="58" spans="1:13" ht="30" customHeight="1">
      <c r="A58" s="3"/>
      <c r="B58" s="7"/>
      <c r="C58" s="193" t="s">
        <v>406</v>
      </c>
      <c r="D58" s="194" t="s">
        <v>133</v>
      </c>
      <c r="E58" s="195"/>
      <c r="F58" s="195"/>
      <c r="G58" s="196" t="s">
        <v>101</v>
      </c>
      <c r="H58" s="197" t="s">
        <v>94</v>
      </c>
      <c r="I58" s="198">
        <v>752.49</v>
      </c>
      <c r="J58" s="199"/>
      <c r="K58" s="200"/>
      <c r="L58" s="8"/>
      <c r="M58" s="3"/>
    </row>
    <row r="59" spans="1:13" ht="30" customHeight="1">
      <c r="A59" s="3"/>
      <c r="B59" s="7"/>
      <c r="C59" s="206" t="s">
        <v>407</v>
      </c>
      <c r="D59" s="207" t="s">
        <v>198</v>
      </c>
      <c r="E59" s="208"/>
      <c r="F59" s="208"/>
      <c r="G59" s="209" t="s">
        <v>200</v>
      </c>
      <c r="H59" s="210" t="s">
        <v>94</v>
      </c>
      <c r="I59" s="211">
        <v>45.2</v>
      </c>
      <c r="J59" s="212"/>
      <c r="K59" s="213"/>
      <c r="L59" s="8"/>
      <c r="M59" s="3"/>
    </row>
    <row r="60" spans="1:13" ht="30" customHeight="1">
      <c r="A60" s="3"/>
      <c r="B60" s="7"/>
      <c r="C60" s="243" t="s">
        <v>13</v>
      </c>
      <c r="D60" s="244"/>
      <c r="E60" s="244"/>
      <c r="F60" s="244"/>
      <c r="G60" s="244"/>
      <c r="H60" s="244"/>
      <c r="I60" s="244"/>
      <c r="J60" s="245"/>
      <c r="K60" s="188"/>
      <c r="L60" s="8"/>
      <c r="M60" s="3"/>
    </row>
    <row r="61" spans="1:13" ht="30" customHeight="1">
      <c r="A61" s="3"/>
      <c r="B61" s="7"/>
      <c r="C61" s="202">
        <v>6</v>
      </c>
      <c r="D61" s="203" t="s">
        <v>132</v>
      </c>
      <c r="E61" s="203"/>
      <c r="F61" s="203"/>
      <c r="G61" s="203"/>
      <c r="H61" s="203"/>
      <c r="I61" s="203"/>
      <c r="J61" s="204"/>
      <c r="K61" s="205"/>
      <c r="L61" s="8"/>
      <c r="M61" s="3"/>
    </row>
    <row r="62" spans="1:13" ht="30" customHeight="1">
      <c r="A62" s="3"/>
      <c r="B62" s="7"/>
      <c r="C62" s="193" t="s">
        <v>408</v>
      </c>
      <c r="D62" s="194" t="s">
        <v>201</v>
      </c>
      <c r="E62" s="195"/>
      <c r="F62" s="195"/>
      <c r="G62" s="196" t="s">
        <v>205</v>
      </c>
      <c r="H62" s="197" t="s">
        <v>94</v>
      </c>
      <c r="I62" s="198">
        <v>113.73</v>
      </c>
      <c r="J62" s="199"/>
      <c r="K62" s="200"/>
      <c r="L62" s="8"/>
      <c r="M62" s="3"/>
    </row>
    <row r="63" spans="1:13" ht="30" customHeight="1">
      <c r="A63" s="3"/>
      <c r="B63" s="7"/>
      <c r="C63" s="193" t="s">
        <v>409</v>
      </c>
      <c r="D63" s="194" t="s">
        <v>202</v>
      </c>
      <c r="E63" s="195"/>
      <c r="F63" s="195"/>
      <c r="G63" s="196" t="s">
        <v>123</v>
      </c>
      <c r="H63" s="197" t="s">
        <v>94</v>
      </c>
      <c r="I63" s="198">
        <v>110.92</v>
      </c>
      <c r="J63" s="199"/>
      <c r="K63" s="200"/>
      <c r="L63" s="8"/>
      <c r="M63" s="3"/>
    </row>
    <row r="64" spans="1:13" ht="30" customHeight="1">
      <c r="A64" s="3"/>
      <c r="B64" s="7"/>
      <c r="C64" s="193" t="s">
        <v>410</v>
      </c>
      <c r="D64" s="194" t="s">
        <v>203</v>
      </c>
      <c r="E64" s="195"/>
      <c r="F64" s="195"/>
      <c r="G64" s="196" t="s">
        <v>206</v>
      </c>
      <c r="H64" s="197" t="s">
        <v>94</v>
      </c>
      <c r="I64" s="198">
        <v>28.8</v>
      </c>
      <c r="J64" s="199"/>
      <c r="K64" s="200"/>
      <c r="L64" s="8"/>
      <c r="M64" s="3"/>
    </row>
    <row r="65" spans="1:13" ht="30" customHeight="1">
      <c r="A65" s="3"/>
      <c r="B65" s="7"/>
      <c r="C65" s="193" t="s">
        <v>411</v>
      </c>
      <c r="D65" s="194" t="s">
        <v>204</v>
      </c>
      <c r="E65" s="195"/>
      <c r="F65" s="195"/>
      <c r="G65" s="196" t="s">
        <v>207</v>
      </c>
      <c r="H65" s="197" t="s">
        <v>95</v>
      </c>
      <c r="I65" s="198">
        <v>5</v>
      </c>
      <c r="J65" s="199"/>
      <c r="K65" s="200"/>
      <c r="L65" s="8"/>
      <c r="M65" s="3"/>
    </row>
    <row r="66" spans="1:13" ht="30" customHeight="1">
      <c r="A66" s="3"/>
      <c r="B66" s="7"/>
      <c r="C66" s="243" t="s">
        <v>13</v>
      </c>
      <c r="D66" s="244"/>
      <c r="E66" s="244"/>
      <c r="F66" s="244"/>
      <c r="G66" s="244"/>
      <c r="H66" s="244"/>
      <c r="I66" s="244"/>
      <c r="J66" s="245"/>
      <c r="K66" s="188"/>
      <c r="L66" s="8"/>
      <c r="M66" s="3"/>
    </row>
    <row r="67" spans="1:13" ht="30" customHeight="1">
      <c r="A67" s="3"/>
      <c r="B67" s="7"/>
      <c r="C67" s="202">
        <v>7</v>
      </c>
      <c r="D67" s="203" t="s">
        <v>208</v>
      </c>
      <c r="E67" s="203"/>
      <c r="F67" s="203"/>
      <c r="G67" s="203"/>
      <c r="H67" s="203"/>
      <c r="I67" s="203"/>
      <c r="J67" s="204"/>
      <c r="K67" s="205"/>
      <c r="L67" s="8"/>
      <c r="M67" s="3"/>
    </row>
    <row r="68" spans="1:13" ht="30" customHeight="1">
      <c r="A68" s="3"/>
      <c r="B68" s="7"/>
      <c r="C68" s="193" t="s">
        <v>412</v>
      </c>
      <c r="D68" s="194" t="s">
        <v>209</v>
      </c>
      <c r="E68" s="195"/>
      <c r="F68" s="195"/>
      <c r="G68" s="196" t="s">
        <v>212</v>
      </c>
      <c r="H68" s="197" t="s">
        <v>367</v>
      </c>
      <c r="I68" s="198">
        <v>24</v>
      </c>
      <c r="J68" s="199"/>
      <c r="K68" s="200"/>
      <c r="L68" s="8"/>
      <c r="M68" s="3"/>
    </row>
    <row r="69" spans="1:13" ht="30" customHeight="1">
      <c r="A69" s="3"/>
      <c r="B69" s="7"/>
      <c r="C69" s="193" t="s">
        <v>413</v>
      </c>
      <c r="D69" s="194" t="s">
        <v>210</v>
      </c>
      <c r="E69" s="195"/>
      <c r="F69" s="195"/>
      <c r="G69" s="196" t="s">
        <v>213</v>
      </c>
      <c r="H69" s="197" t="s">
        <v>367</v>
      </c>
      <c r="I69" s="198">
        <v>7</v>
      </c>
      <c r="J69" s="199"/>
      <c r="K69" s="200"/>
      <c r="L69" s="8"/>
      <c r="M69" s="3"/>
    </row>
    <row r="70" spans="1:13" ht="30" customHeight="1">
      <c r="A70" s="3"/>
      <c r="B70" s="7"/>
      <c r="C70" s="193" t="s">
        <v>414</v>
      </c>
      <c r="D70" s="194" t="s">
        <v>211</v>
      </c>
      <c r="E70" s="195"/>
      <c r="F70" s="195"/>
      <c r="G70" s="196" t="s">
        <v>214</v>
      </c>
      <c r="H70" s="197" t="s">
        <v>94</v>
      </c>
      <c r="I70" s="198">
        <v>26</v>
      </c>
      <c r="J70" s="199"/>
      <c r="K70" s="200"/>
      <c r="L70" s="8"/>
      <c r="M70" s="3"/>
    </row>
    <row r="71" spans="1:13" ht="30" customHeight="1">
      <c r="A71" s="3"/>
      <c r="B71" s="7"/>
      <c r="C71" s="243" t="s">
        <v>13</v>
      </c>
      <c r="D71" s="244"/>
      <c r="E71" s="244"/>
      <c r="F71" s="244"/>
      <c r="G71" s="244"/>
      <c r="H71" s="244"/>
      <c r="I71" s="244"/>
      <c r="J71" s="245"/>
      <c r="K71" s="188"/>
      <c r="L71" s="8"/>
      <c r="M71" s="3"/>
    </row>
    <row r="72" spans="1:13" ht="30" customHeight="1">
      <c r="A72" s="3"/>
      <c r="B72" s="7"/>
      <c r="C72" s="202">
        <v>8</v>
      </c>
      <c r="D72" s="203" t="s">
        <v>215</v>
      </c>
      <c r="E72" s="203"/>
      <c r="F72" s="203"/>
      <c r="G72" s="203"/>
      <c r="H72" s="203"/>
      <c r="I72" s="203"/>
      <c r="J72" s="204"/>
      <c r="K72" s="205"/>
      <c r="L72" s="8"/>
      <c r="M72" s="3"/>
    </row>
    <row r="73" spans="1:13" ht="30" customHeight="1">
      <c r="A73" s="3"/>
      <c r="B73" s="7"/>
      <c r="C73" s="193" t="s">
        <v>415</v>
      </c>
      <c r="D73" s="194" t="s">
        <v>116</v>
      </c>
      <c r="E73" s="195"/>
      <c r="F73" s="195"/>
      <c r="G73" s="196" t="s">
        <v>121</v>
      </c>
      <c r="H73" s="197" t="s">
        <v>7</v>
      </c>
      <c r="I73" s="198">
        <v>1</v>
      </c>
      <c r="J73" s="199"/>
      <c r="K73" s="200"/>
      <c r="L73" s="8"/>
      <c r="M73" s="3"/>
    </row>
    <row r="74" spans="1:13" ht="30" customHeight="1">
      <c r="A74" s="3"/>
      <c r="B74" s="7"/>
      <c r="C74" s="193" t="s">
        <v>416</v>
      </c>
      <c r="D74" s="194" t="s">
        <v>216</v>
      </c>
      <c r="E74" s="195"/>
      <c r="F74" s="195"/>
      <c r="G74" s="196" t="s">
        <v>233</v>
      </c>
      <c r="H74" s="197" t="s">
        <v>92</v>
      </c>
      <c r="I74" s="198">
        <v>21</v>
      </c>
      <c r="J74" s="199"/>
      <c r="K74" s="200"/>
      <c r="L74" s="8"/>
      <c r="M74" s="3"/>
    </row>
    <row r="75" spans="1:13" ht="30" customHeight="1">
      <c r="A75" s="3"/>
      <c r="B75" s="7"/>
      <c r="C75" s="193" t="s">
        <v>417</v>
      </c>
      <c r="D75" s="194" t="s">
        <v>217</v>
      </c>
      <c r="E75" s="195"/>
      <c r="F75" s="195"/>
      <c r="G75" s="196" t="s">
        <v>234</v>
      </c>
      <c r="H75" s="197" t="s">
        <v>94</v>
      </c>
      <c r="I75" s="198">
        <v>6</v>
      </c>
      <c r="J75" s="199"/>
      <c r="K75" s="200"/>
      <c r="L75" s="8"/>
      <c r="M75" s="3"/>
    </row>
    <row r="76" spans="1:13" ht="30" customHeight="1">
      <c r="A76" s="3"/>
      <c r="B76" s="7"/>
      <c r="C76" s="193" t="s">
        <v>418</v>
      </c>
      <c r="D76" s="194" t="s">
        <v>218</v>
      </c>
      <c r="E76" s="195"/>
      <c r="F76" s="195"/>
      <c r="G76" s="196" t="s">
        <v>235</v>
      </c>
      <c r="H76" s="197" t="s">
        <v>92</v>
      </c>
      <c r="I76" s="198">
        <v>21</v>
      </c>
      <c r="J76" s="199"/>
      <c r="K76" s="200"/>
      <c r="L76" s="8"/>
      <c r="M76" s="3"/>
    </row>
    <row r="77" spans="1:13" ht="30" customHeight="1">
      <c r="A77" s="3"/>
      <c r="B77" s="7"/>
      <c r="C77" s="193" t="s">
        <v>419</v>
      </c>
      <c r="D77" s="194" t="s">
        <v>219</v>
      </c>
      <c r="E77" s="195"/>
      <c r="F77" s="195"/>
      <c r="G77" s="196" t="s">
        <v>236</v>
      </c>
      <c r="H77" s="197" t="s">
        <v>92</v>
      </c>
      <c r="I77" s="198">
        <v>12</v>
      </c>
      <c r="J77" s="199"/>
      <c r="K77" s="200"/>
      <c r="L77" s="8"/>
      <c r="M77" s="3"/>
    </row>
    <row r="78" spans="1:13" ht="30" customHeight="1">
      <c r="A78" s="3"/>
      <c r="B78" s="7"/>
      <c r="C78" s="193" t="s">
        <v>420</v>
      </c>
      <c r="D78" s="194" t="s">
        <v>220</v>
      </c>
      <c r="E78" s="195"/>
      <c r="F78" s="195"/>
      <c r="G78" s="196" t="s">
        <v>237</v>
      </c>
      <c r="H78" s="197" t="s">
        <v>92</v>
      </c>
      <c r="I78" s="198">
        <v>17</v>
      </c>
      <c r="J78" s="199"/>
      <c r="K78" s="200"/>
      <c r="L78" s="8"/>
      <c r="M78" s="3"/>
    </row>
    <row r="79" spans="1:13" ht="30" customHeight="1">
      <c r="A79" s="3"/>
      <c r="B79" s="7"/>
      <c r="C79" s="193" t="s">
        <v>421</v>
      </c>
      <c r="D79" s="194" t="s">
        <v>221</v>
      </c>
      <c r="E79" s="195"/>
      <c r="F79" s="195"/>
      <c r="G79" s="196" t="s">
        <v>238</v>
      </c>
      <c r="H79" s="197" t="s">
        <v>92</v>
      </c>
      <c r="I79" s="198">
        <v>12</v>
      </c>
      <c r="J79" s="199"/>
      <c r="K79" s="200"/>
      <c r="L79" s="8"/>
      <c r="M79" s="3"/>
    </row>
    <row r="80" spans="1:13" ht="30" customHeight="1">
      <c r="A80" s="3"/>
      <c r="B80" s="7"/>
      <c r="C80" s="193" t="s">
        <v>422</v>
      </c>
      <c r="D80" s="194" t="s">
        <v>117</v>
      </c>
      <c r="E80" s="195"/>
      <c r="F80" s="195"/>
      <c r="G80" s="196" t="s">
        <v>239</v>
      </c>
      <c r="H80" s="197" t="s">
        <v>92</v>
      </c>
      <c r="I80" s="198">
        <v>17</v>
      </c>
      <c r="J80" s="199"/>
      <c r="K80" s="200"/>
      <c r="L80" s="8"/>
      <c r="M80" s="3"/>
    </row>
    <row r="81" spans="1:13" ht="30" customHeight="1">
      <c r="A81" s="3"/>
      <c r="B81" s="7"/>
      <c r="C81" s="193" t="s">
        <v>423</v>
      </c>
      <c r="D81" s="194" t="s">
        <v>222</v>
      </c>
      <c r="E81" s="195"/>
      <c r="F81" s="195"/>
      <c r="G81" s="196" t="s">
        <v>240</v>
      </c>
      <c r="H81" s="197" t="s">
        <v>92</v>
      </c>
      <c r="I81" s="198">
        <v>5</v>
      </c>
      <c r="J81" s="199"/>
      <c r="K81" s="200"/>
      <c r="L81" s="8"/>
      <c r="M81" s="3"/>
    </row>
    <row r="82" spans="1:13" ht="30" customHeight="1">
      <c r="A82" s="3"/>
      <c r="B82" s="7"/>
      <c r="C82" s="193" t="s">
        <v>424</v>
      </c>
      <c r="D82" s="194" t="s">
        <v>223</v>
      </c>
      <c r="E82" s="195"/>
      <c r="F82" s="195"/>
      <c r="G82" s="196" t="s">
        <v>241</v>
      </c>
      <c r="H82" s="197" t="s">
        <v>92</v>
      </c>
      <c r="I82" s="198">
        <v>2</v>
      </c>
      <c r="J82" s="199"/>
      <c r="K82" s="200"/>
      <c r="L82" s="8"/>
      <c r="M82" s="3"/>
    </row>
    <row r="83" spans="1:13" ht="30" customHeight="1">
      <c r="A83" s="3"/>
      <c r="B83" s="7"/>
      <c r="C83" s="193" t="s">
        <v>425</v>
      </c>
      <c r="D83" s="194" t="s">
        <v>224</v>
      </c>
      <c r="E83" s="195"/>
      <c r="F83" s="195"/>
      <c r="G83" s="196" t="s">
        <v>242</v>
      </c>
      <c r="H83" s="197" t="s">
        <v>7</v>
      </c>
      <c r="I83" s="198">
        <v>17</v>
      </c>
      <c r="J83" s="199"/>
      <c r="K83" s="200"/>
      <c r="L83" s="8"/>
      <c r="M83" s="3"/>
    </row>
    <row r="84" spans="1:13" ht="30" customHeight="1">
      <c r="A84" s="3"/>
      <c r="B84" s="7"/>
      <c r="C84" s="193" t="s">
        <v>426</v>
      </c>
      <c r="D84" s="194" t="s">
        <v>225</v>
      </c>
      <c r="E84" s="195"/>
      <c r="F84" s="195"/>
      <c r="G84" s="196" t="s">
        <v>243</v>
      </c>
      <c r="H84" s="197" t="s">
        <v>95</v>
      </c>
      <c r="I84" s="198">
        <v>153</v>
      </c>
      <c r="J84" s="199"/>
      <c r="K84" s="200"/>
      <c r="L84" s="8"/>
      <c r="M84" s="3"/>
    </row>
    <row r="85" spans="1:13" ht="30" customHeight="1">
      <c r="A85" s="3"/>
      <c r="B85" s="7"/>
      <c r="C85" s="193" t="s">
        <v>427</v>
      </c>
      <c r="D85" s="194" t="s">
        <v>226</v>
      </c>
      <c r="E85" s="195"/>
      <c r="F85" s="195"/>
      <c r="G85" s="196" t="s">
        <v>244</v>
      </c>
      <c r="H85" s="197" t="s">
        <v>7</v>
      </c>
      <c r="I85" s="198">
        <v>20</v>
      </c>
      <c r="J85" s="199"/>
      <c r="K85" s="200"/>
      <c r="L85" s="8"/>
      <c r="M85" s="3"/>
    </row>
    <row r="86" spans="1:13" ht="30" customHeight="1">
      <c r="A86" s="3"/>
      <c r="B86" s="7"/>
      <c r="C86" s="193" t="s">
        <v>428</v>
      </c>
      <c r="D86" s="194" t="s">
        <v>227</v>
      </c>
      <c r="E86" s="195"/>
      <c r="F86" s="195"/>
      <c r="G86" s="196" t="s">
        <v>245</v>
      </c>
      <c r="H86" s="197" t="s">
        <v>7</v>
      </c>
      <c r="I86" s="198">
        <v>20</v>
      </c>
      <c r="J86" s="199"/>
      <c r="K86" s="200"/>
      <c r="L86" s="8"/>
      <c r="M86" s="3"/>
    </row>
    <row r="87" spans="1:13" ht="30" customHeight="1">
      <c r="A87" s="3"/>
      <c r="B87" s="7"/>
      <c r="C87" s="193" t="s">
        <v>429</v>
      </c>
      <c r="D87" s="194" t="s">
        <v>113</v>
      </c>
      <c r="E87" s="195"/>
      <c r="F87" s="195"/>
      <c r="G87" s="196" t="s">
        <v>118</v>
      </c>
      <c r="H87" s="197" t="s">
        <v>95</v>
      </c>
      <c r="I87" s="198">
        <v>12.73</v>
      </c>
      <c r="J87" s="199"/>
      <c r="K87" s="200"/>
      <c r="L87" s="8"/>
      <c r="M87" s="3"/>
    </row>
    <row r="88" spans="1:13" ht="30" customHeight="1">
      <c r="A88" s="3"/>
      <c r="B88" s="7"/>
      <c r="C88" s="193" t="s">
        <v>430</v>
      </c>
      <c r="D88" s="194" t="s">
        <v>228</v>
      </c>
      <c r="E88" s="195"/>
      <c r="F88" s="195"/>
      <c r="G88" s="196" t="s">
        <v>246</v>
      </c>
      <c r="H88" s="197" t="s">
        <v>95</v>
      </c>
      <c r="I88" s="198">
        <v>191.46</v>
      </c>
      <c r="J88" s="199"/>
      <c r="K88" s="200"/>
      <c r="L88" s="8"/>
      <c r="M88" s="3"/>
    </row>
    <row r="89" spans="1:13" ht="30" customHeight="1">
      <c r="A89" s="3"/>
      <c r="B89" s="7"/>
      <c r="C89" s="193" t="s">
        <v>431</v>
      </c>
      <c r="D89" s="194" t="s">
        <v>112</v>
      </c>
      <c r="E89" s="195"/>
      <c r="F89" s="195"/>
      <c r="G89" s="196" t="s">
        <v>247</v>
      </c>
      <c r="H89" s="197" t="s">
        <v>95</v>
      </c>
      <c r="I89" s="198">
        <v>23.3</v>
      </c>
      <c r="J89" s="199"/>
      <c r="K89" s="200"/>
      <c r="L89" s="8"/>
      <c r="M89" s="3"/>
    </row>
    <row r="90" spans="1:13" ht="30" customHeight="1">
      <c r="A90" s="3"/>
      <c r="B90" s="7"/>
      <c r="C90" s="193" t="s">
        <v>432</v>
      </c>
      <c r="D90" s="194" t="s">
        <v>229</v>
      </c>
      <c r="E90" s="195"/>
      <c r="F90" s="195"/>
      <c r="G90" s="196" t="s">
        <v>248</v>
      </c>
      <c r="H90" s="197" t="s">
        <v>95</v>
      </c>
      <c r="I90" s="198">
        <v>155.4</v>
      </c>
      <c r="J90" s="199"/>
      <c r="K90" s="200"/>
      <c r="L90" s="8"/>
      <c r="M90" s="3"/>
    </row>
    <row r="91" spans="1:13" ht="30" customHeight="1">
      <c r="A91" s="3"/>
      <c r="B91" s="7"/>
      <c r="C91" s="193" t="s">
        <v>433</v>
      </c>
      <c r="D91" s="194" t="s">
        <v>114</v>
      </c>
      <c r="E91" s="195"/>
      <c r="F91" s="195"/>
      <c r="G91" s="196" t="s">
        <v>119</v>
      </c>
      <c r="H91" s="197" t="s">
        <v>95</v>
      </c>
      <c r="I91" s="198">
        <v>103.6</v>
      </c>
      <c r="J91" s="199"/>
      <c r="K91" s="200"/>
      <c r="L91" s="8"/>
      <c r="M91" s="3"/>
    </row>
    <row r="92" spans="1:13" ht="30" customHeight="1">
      <c r="A92" s="3"/>
      <c r="B92" s="7"/>
      <c r="C92" s="193" t="s">
        <v>434</v>
      </c>
      <c r="D92" s="194" t="s">
        <v>115</v>
      </c>
      <c r="E92" s="195"/>
      <c r="F92" s="195"/>
      <c r="G92" s="196" t="s">
        <v>120</v>
      </c>
      <c r="H92" s="197" t="s">
        <v>95</v>
      </c>
      <c r="I92" s="198">
        <v>14.13</v>
      </c>
      <c r="J92" s="199"/>
      <c r="K92" s="200"/>
      <c r="L92" s="8"/>
      <c r="M92" s="3"/>
    </row>
    <row r="93" spans="1:13" ht="30" customHeight="1">
      <c r="A93" s="3"/>
      <c r="B93" s="7"/>
      <c r="C93" s="193" t="s">
        <v>435</v>
      </c>
      <c r="D93" s="194" t="s">
        <v>230</v>
      </c>
      <c r="E93" s="195"/>
      <c r="F93" s="195"/>
      <c r="G93" s="196" t="s">
        <v>249</v>
      </c>
      <c r="H93" s="197" t="s">
        <v>92</v>
      </c>
      <c r="I93" s="198">
        <v>1</v>
      </c>
      <c r="J93" s="199"/>
      <c r="K93" s="200"/>
      <c r="L93" s="8"/>
      <c r="M93" s="3"/>
    </row>
    <row r="94" spans="1:13" ht="30" customHeight="1">
      <c r="A94" s="3"/>
      <c r="B94" s="7"/>
      <c r="C94" s="193" t="s">
        <v>436</v>
      </c>
      <c r="D94" s="194" t="s">
        <v>231</v>
      </c>
      <c r="E94" s="195"/>
      <c r="F94" s="195"/>
      <c r="G94" s="196" t="s">
        <v>250</v>
      </c>
      <c r="H94" s="197" t="s">
        <v>92</v>
      </c>
      <c r="I94" s="198">
        <v>2</v>
      </c>
      <c r="J94" s="199"/>
      <c r="K94" s="200"/>
      <c r="L94" s="8"/>
      <c r="M94" s="3"/>
    </row>
    <row r="95" spans="1:13" ht="30" customHeight="1">
      <c r="A95" s="3"/>
      <c r="B95" s="7"/>
      <c r="C95" s="193" t="s">
        <v>437</v>
      </c>
      <c r="D95" s="194" t="s">
        <v>232</v>
      </c>
      <c r="E95" s="195"/>
      <c r="F95" s="195"/>
      <c r="G95" s="196" t="s">
        <v>251</v>
      </c>
      <c r="H95" s="197" t="s">
        <v>92</v>
      </c>
      <c r="I95" s="198">
        <v>2</v>
      </c>
      <c r="J95" s="199"/>
      <c r="K95" s="200"/>
      <c r="L95" s="8"/>
      <c r="M95" s="3"/>
    </row>
    <row r="96" spans="1:13" ht="30" customHeight="1">
      <c r="A96" s="3"/>
      <c r="B96" s="7"/>
      <c r="C96" s="243" t="s">
        <v>13</v>
      </c>
      <c r="D96" s="244"/>
      <c r="E96" s="244"/>
      <c r="F96" s="244"/>
      <c r="G96" s="244"/>
      <c r="H96" s="244"/>
      <c r="I96" s="244"/>
      <c r="J96" s="245"/>
      <c r="K96" s="188"/>
      <c r="L96" s="8"/>
      <c r="M96" s="3"/>
    </row>
    <row r="97" spans="1:13" ht="30" customHeight="1">
      <c r="A97" s="3"/>
      <c r="B97" s="7"/>
      <c r="C97" s="202">
        <v>9</v>
      </c>
      <c r="D97" s="203" t="s">
        <v>252</v>
      </c>
      <c r="E97" s="203"/>
      <c r="F97" s="203"/>
      <c r="G97" s="203"/>
      <c r="H97" s="203"/>
      <c r="I97" s="203"/>
      <c r="J97" s="204"/>
      <c r="K97" s="205"/>
      <c r="L97" s="8"/>
      <c r="M97" s="3"/>
    </row>
    <row r="98" spans="1:13" ht="30" customHeight="1">
      <c r="A98" s="3"/>
      <c r="B98" s="7"/>
      <c r="C98" s="193" t="s">
        <v>438</v>
      </c>
      <c r="D98" s="194" t="s">
        <v>253</v>
      </c>
      <c r="E98" s="195"/>
      <c r="F98" s="195"/>
      <c r="G98" s="196" t="s">
        <v>276</v>
      </c>
      <c r="H98" s="197" t="s">
        <v>92</v>
      </c>
      <c r="I98" s="198">
        <v>1</v>
      </c>
      <c r="J98" s="199"/>
      <c r="K98" s="200"/>
      <c r="L98" s="8"/>
      <c r="M98" s="3"/>
    </row>
    <row r="99" spans="1:13" ht="30" customHeight="1">
      <c r="A99" s="3"/>
      <c r="B99" s="7"/>
      <c r="C99" s="193" t="s">
        <v>439</v>
      </c>
      <c r="D99" s="194" t="s">
        <v>254</v>
      </c>
      <c r="E99" s="195"/>
      <c r="F99" s="195"/>
      <c r="G99" s="196" t="s">
        <v>277</v>
      </c>
      <c r="H99" s="197" t="s">
        <v>95</v>
      </c>
      <c r="I99" s="198">
        <v>30</v>
      </c>
      <c r="J99" s="199"/>
      <c r="K99" s="200"/>
      <c r="L99" s="8"/>
      <c r="M99" s="3"/>
    </row>
    <row r="100" spans="1:13" ht="30" customHeight="1">
      <c r="A100" s="3"/>
      <c r="B100" s="7"/>
      <c r="C100" s="193" t="s">
        <v>440</v>
      </c>
      <c r="D100" s="194" t="s">
        <v>255</v>
      </c>
      <c r="E100" s="195"/>
      <c r="F100" s="195"/>
      <c r="G100" s="196" t="s">
        <v>278</v>
      </c>
      <c r="H100" s="197" t="s">
        <v>92</v>
      </c>
      <c r="I100" s="198">
        <v>1</v>
      </c>
      <c r="J100" s="199"/>
      <c r="K100" s="200"/>
      <c r="L100" s="8"/>
      <c r="M100" s="3"/>
    </row>
    <row r="101" spans="1:13" ht="30" customHeight="1">
      <c r="A101" s="3"/>
      <c r="B101" s="7"/>
      <c r="C101" s="193" t="s">
        <v>441</v>
      </c>
      <c r="D101" s="194" t="s">
        <v>256</v>
      </c>
      <c r="E101" s="195"/>
      <c r="F101" s="195"/>
      <c r="G101" s="196" t="s">
        <v>279</v>
      </c>
      <c r="H101" s="197" t="s">
        <v>95</v>
      </c>
      <c r="I101" s="198">
        <v>20</v>
      </c>
      <c r="J101" s="199"/>
      <c r="K101" s="200"/>
      <c r="L101" s="8"/>
      <c r="M101" s="3"/>
    </row>
    <row r="102" spans="1:13" ht="30" customHeight="1">
      <c r="A102" s="3"/>
      <c r="B102" s="7"/>
      <c r="C102" s="193" t="s">
        <v>442</v>
      </c>
      <c r="D102" s="194" t="s">
        <v>257</v>
      </c>
      <c r="E102" s="195"/>
      <c r="F102" s="195"/>
      <c r="G102" s="196" t="s">
        <v>280</v>
      </c>
      <c r="H102" s="197" t="s">
        <v>92</v>
      </c>
      <c r="I102" s="198">
        <v>2</v>
      </c>
      <c r="J102" s="199"/>
      <c r="K102" s="200"/>
      <c r="L102" s="8"/>
      <c r="M102" s="3"/>
    </row>
    <row r="103" spans="1:13" ht="30" customHeight="1">
      <c r="A103" s="3"/>
      <c r="B103" s="7"/>
      <c r="C103" s="193" t="s">
        <v>443</v>
      </c>
      <c r="D103" s="194" t="s">
        <v>258</v>
      </c>
      <c r="E103" s="195"/>
      <c r="F103" s="195"/>
      <c r="G103" s="196" t="s">
        <v>281</v>
      </c>
      <c r="H103" s="197" t="s">
        <v>95</v>
      </c>
      <c r="I103" s="198">
        <v>20</v>
      </c>
      <c r="J103" s="199"/>
      <c r="K103" s="200"/>
      <c r="L103" s="8"/>
      <c r="M103" s="3"/>
    </row>
    <row r="104" spans="1:13" ht="30" customHeight="1">
      <c r="A104" s="3"/>
      <c r="B104" s="7"/>
      <c r="C104" s="193" t="s">
        <v>444</v>
      </c>
      <c r="D104" s="194" t="s">
        <v>259</v>
      </c>
      <c r="E104" s="195"/>
      <c r="F104" s="195"/>
      <c r="G104" s="196" t="s">
        <v>282</v>
      </c>
      <c r="H104" s="197" t="s">
        <v>92</v>
      </c>
      <c r="I104" s="198">
        <v>5</v>
      </c>
      <c r="J104" s="199"/>
      <c r="K104" s="200"/>
      <c r="L104" s="8"/>
      <c r="M104" s="3"/>
    </row>
    <row r="105" spans="1:13" ht="30" customHeight="1">
      <c r="A105" s="3"/>
      <c r="B105" s="7"/>
      <c r="C105" s="193" t="s">
        <v>445</v>
      </c>
      <c r="D105" s="194" t="s">
        <v>108</v>
      </c>
      <c r="E105" s="195"/>
      <c r="F105" s="195"/>
      <c r="G105" s="196" t="s">
        <v>110</v>
      </c>
      <c r="H105" s="197" t="s">
        <v>92</v>
      </c>
      <c r="I105" s="198">
        <v>2</v>
      </c>
      <c r="J105" s="199"/>
      <c r="K105" s="200"/>
      <c r="L105" s="8"/>
      <c r="M105" s="3"/>
    </row>
    <row r="106" spans="1:13" ht="30" customHeight="1">
      <c r="A106" s="3"/>
      <c r="B106" s="7"/>
      <c r="C106" s="193" t="s">
        <v>446</v>
      </c>
      <c r="D106" s="194" t="s">
        <v>260</v>
      </c>
      <c r="E106" s="195"/>
      <c r="F106" s="195"/>
      <c r="G106" s="196" t="s">
        <v>283</v>
      </c>
      <c r="H106" s="197" t="s">
        <v>92</v>
      </c>
      <c r="I106" s="198">
        <v>81</v>
      </c>
      <c r="J106" s="199"/>
      <c r="K106" s="200"/>
      <c r="L106" s="8"/>
      <c r="M106" s="3"/>
    </row>
    <row r="107" spans="1:13" ht="30" customHeight="1">
      <c r="A107" s="3"/>
      <c r="B107" s="7"/>
      <c r="C107" s="193" t="s">
        <v>447</v>
      </c>
      <c r="D107" s="194" t="s">
        <v>261</v>
      </c>
      <c r="E107" s="195"/>
      <c r="F107" s="195"/>
      <c r="G107" s="196" t="s">
        <v>284</v>
      </c>
      <c r="H107" s="197" t="s">
        <v>92</v>
      </c>
      <c r="I107" s="198">
        <v>10</v>
      </c>
      <c r="J107" s="199"/>
      <c r="K107" s="200"/>
      <c r="L107" s="8"/>
      <c r="M107" s="3"/>
    </row>
    <row r="108" spans="1:13" ht="30" customHeight="1">
      <c r="A108" s="3"/>
      <c r="B108" s="7"/>
      <c r="C108" s="193" t="s">
        <v>448</v>
      </c>
      <c r="D108" s="194" t="s">
        <v>262</v>
      </c>
      <c r="E108" s="195"/>
      <c r="F108" s="195"/>
      <c r="G108" s="196" t="s">
        <v>285</v>
      </c>
      <c r="H108" s="197" t="s">
        <v>92</v>
      </c>
      <c r="I108" s="198">
        <v>4</v>
      </c>
      <c r="J108" s="199"/>
      <c r="K108" s="200"/>
      <c r="L108" s="8"/>
      <c r="M108" s="3"/>
    </row>
    <row r="109" spans="1:13" ht="30" customHeight="1">
      <c r="A109" s="3"/>
      <c r="B109" s="7"/>
      <c r="C109" s="193" t="s">
        <v>449</v>
      </c>
      <c r="D109" s="194" t="s">
        <v>263</v>
      </c>
      <c r="E109" s="195"/>
      <c r="F109" s="195"/>
      <c r="G109" s="196" t="s">
        <v>286</v>
      </c>
      <c r="H109" s="197" t="s">
        <v>92</v>
      </c>
      <c r="I109" s="198">
        <v>2</v>
      </c>
      <c r="J109" s="199"/>
      <c r="K109" s="200"/>
      <c r="L109" s="8"/>
      <c r="M109" s="3"/>
    </row>
    <row r="110" spans="1:13" ht="30" customHeight="1">
      <c r="A110" s="3"/>
      <c r="B110" s="7"/>
      <c r="C110" s="193" t="s">
        <v>450</v>
      </c>
      <c r="D110" s="194" t="s">
        <v>264</v>
      </c>
      <c r="E110" s="195"/>
      <c r="F110" s="195"/>
      <c r="G110" s="196" t="s">
        <v>287</v>
      </c>
      <c r="H110" s="197" t="s">
        <v>92</v>
      </c>
      <c r="I110" s="198">
        <v>234</v>
      </c>
      <c r="J110" s="199"/>
      <c r="K110" s="200"/>
      <c r="L110" s="8"/>
      <c r="M110" s="3"/>
    </row>
    <row r="111" spans="1:13" ht="30" customHeight="1">
      <c r="A111" s="3"/>
      <c r="B111" s="7"/>
      <c r="C111" s="193" t="s">
        <v>451</v>
      </c>
      <c r="D111" s="194" t="s">
        <v>265</v>
      </c>
      <c r="E111" s="195"/>
      <c r="F111" s="195"/>
      <c r="G111" s="196" t="s">
        <v>288</v>
      </c>
      <c r="H111" s="197" t="s">
        <v>92</v>
      </c>
      <c r="I111" s="198">
        <v>5</v>
      </c>
      <c r="J111" s="199"/>
      <c r="K111" s="200"/>
      <c r="L111" s="8"/>
      <c r="M111" s="3"/>
    </row>
    <row r="112" spans="1:13" ht="30" customHeight="1">
      <c r="A112" s="3"/>
      <c r="B112" s="7"/>
      <c r="C112" s="193" t="s">
        <v>452</v>
      </c>
      <c r="D112" s="194" t="s">
        <v>266</v>
      </c>
      <c r="E112" s="195"/>
      <c r="F112" s="195"/>
      <c r="G112" s="196" t="s">
        <v>289</v>
      </c>
      <c r="H112" s="197" t="s">
        <v>92</v>
      </c>
      <c r="I112" s="198">
        <v>51</v>
      </c>
      <c r="J112" s="199"/>
      <c r="K112" s="200"/>
      <c r="L112" s="8"/>
      <c r="M112" s="3"/>
    </row>
    <row r="113" spans="1:13" ht="30" customHeight="1">
      <c r="A113" s="3"/>
      <c r="B113" s="7"/>
      <c r="C113" s="193" t="s">
        <v>453</v>
      </c>
      <c r="D113" s="194" t="s">
        <v>267</v>
      </c>
      <c r="E113" s="195"/>
      <c r="F113" s="195"/>
      <c r="G113" s="196" t="s">
        <v>290</v>
      </c>
      <c r="H113" s="197" t="s">
        <v>92</v>
      </c>
      <c r="I113" s="198">
        <v>1</v>
      </c>
      <c r="J113" s="199"/>
      <c r="K113" s="200"/>
      <c r="L113" s="8"/>
      <c r="M113" s="3"/>
    </row>
    <row r="114" spans="1:13" ht="30" customHeight="1">
      <c r="A114" s="3"/>
      <c r="B114" s="7"/>
      <c r="C114" s="193" t="s">
        <v>454</v>
      </c>
      <c r="D114" s="194" t="s">
        <v>268</v>
      </c>
      <c r="E114" s="195"/>
      <c r="F114" s="195"/>
      <c r="G114" s="196" t="s">
        <v>291</v>
      </c>
      <c r="H114" s="197" t="s">
        <v>92</v>
      </c>
      <c r="I114" s="198">
        <v>1</v>
      </c>
      <c r="J114" s="199"/>
      <c r="K114" s="200"/>
      <c r="L114" s="8"/>
      <c r="M114" s="3"/>
    </row>
    <row r="115" spans="1:13" ht="30" customHeight="1">
      <c r="A115" s="3"/>
      <c r="B115" s="7"/>
      <c r="C115" s="193" t="s">
        <v>455</v>
      </c>
      <c r="D115" s="194" t="s">
        <v>109</v>
      </c>
      <c r="E115" s="195"/>
      <c r="F115" s="195"/>
      <c r="G115" s="196" t="s">
        <v>111</v>
      </c>
      <c r="H115" s="197" t="s">
        <v>92</v>
      </c>
      <c r="I115" s="198">
        <v>1</v>
      </c>
      <c r="J115" s="199"/>
      <c r="K115" s="200"/>
      <c r="L115" s="8"/>
      <c r="M115" s="3"/>
    </row>
    <row r="116" spans="1:13" ht="30" customHeight="1">
      <c r="A116" s="3"/>
      <c r="B116" s="7"/>
      <c r="C116" s="193" t="s">
        <v>456</v>
      </c>
      <c r="D116" s="194" t="s">
        <v>269</v>
      </c>
      <c r="E116" s="195"/>
      <c r="F116" s="195"/>
      <c r="G116" s="196" t="s">
        <v>292</v>
      </c>
      <c r="H116" s="197" t="s">
        <v>92</v>
      </c>
      <c r="I116" s="198">
        <v>1</v>
      </c>
      <c r="J116" s="199"/>
      <c r="K116" s="200"/>
      <c r="L116" s="8"/>
      <c r="M116" s="3"/>
    </row>
    <row r="117" spans="1:13" ht="30" customHeight="1">
      <c r="A117" s="3"/>
      <c r="B117" s="7"/>
      <c r="C117" s="193" t="s">
        <v>457</v>
      </c>
      <c r="D117" s="194" t="s">
        <v>269</v>
      </c>
      <c r="E117" s="195"/>
      <c r="F117" s="195"/>
      <c r="G117" s="196" t="s">
        <v>293</v>
      </c>
      <c r="H117" s="197" t="s">
        <v>92</v>
      </c>
      <c r="I117" s="198">
        <v>1</v>
      </c>
      <c r="J117" s="199"/>
      <c r="K117" s="200"/>
      <c r="L117" s="8"/>
      <c r="M117" s="3"/>
    </row>
    <row r="118" spans="1:13" ht="30" customHeight="1">
      <c r="A118" s="3"/>
      <c r="B118" s="7"/>
      <c r="C118" s="193" t="s">
        <v>458</v>
      </c>
      <c r="D118" s="194" t="s">
        <v>270</v>
      </c>
      <c r="E118" s="195"/>
      <c r="F118" s="195"/>
      <c r="G118" s="196" t="s">
        <v>294</v>
      </c>
      <c r="H118" s="197" t="s">
        <v>95</v>
      </c>
      <c r="I118" s="198">
        <v>324</v>
      </c>
      <c r="J118" s="199"/>
      <c r="K118" s="200"/>
      <c r="L118" s="8"/>
      <c r="M118" s="3"/>
    </row>
    <row r="119" spans="1:13" ht="30" customHeight="1">
      <c r="A119" s="3"/>
      <c r="B119" s="7"/>
      <c r="C119" s="193" t="s">
        <v>459</v>
      </c>
      <c r="D119" s="194" t="s">
        <v>271</v>
      </c>
      <c r="E119" s="195"/>
      <c r="F119" s="195"/>
      <c r="G119" s="196" t="s">
        <v>295</v>
      </c>
      <c r="H119" s="197" t="s">
        <v>92</v>
      </c>
      <c r="I119" s="198">
        <v>10</v>
      </c>
      <c r="J119" s="199"/>
      <c r="K119" s="200"/>
      <c r="L119" s="8"/>
      <c r="M119" s="3"/>
    </row>
    <row r="120" spans="1:13" ht="30" customHeight="1">
      <c r="A120" s="3"/>
      <c r="B120" s="7"/>
      <c r="C120" s="193" t="s">
        <v>460</v>
      </c>
      <c r="D120" s="194" t="s">
        <v>272</v>
      </c>
      <c r="E120" s="195"/>
      <c r="F120" s="195"/>
      <c r="G120" s="196" t="s">
        <v>296</v>
      </c>
      <c r="H120" s="197" t="s">
        <v>92</v>
      </c>
      <c r="I120" s="198">
        <f>+I119</f>
        <v>10</v>
      </c>
      <c r="J120" s="199"/>
      <c r="K120" s="200"/>
      <c r="L120" s="8"/>
      <c r="M120" s="3"/>
    </row>
    <row r="121" spans="1:13" ht="30" customHeight="1">
      <c r="A121" s="3"/>
      <c r="B121" s="7"/>
      <c r="C121" s="193" t="s">
        <v>461</v>
      </c>
      <c r="D121" s="194" t="s">
        <v>273</v>
      </c>
      <c r="E121" s="195"/>
      <c r="F121" s="195"/>
      <c r="G121" s="196" t="s">
        <v>297</v>
      </c>
      <c r="H121" s="197" t="s">
        <v>92</v>
      </c>
      <c r="I121" s="198">
        <f>+I119</f>
        <v>10</v>
      </c>
      <c r="J121" s="199"/>
      <c r="K121" s="200"/>
      <c r="L121" s="8"/>
      <c r="M121" s="3"/>
    </row>
    <row r="122" spans="1:13" ht="30" customHeight="1">
      <c r="A122" s="3"/>
      <c r="B122" s="7"/>
      <c r="C122" s="193" t="s">
        <v>462</v>
      </c>
      <c r="D122" s="194" t="s">
        <v>274</v>
      </c>
      <c r="E122" s="195"/>
      <c r="F122" s="195"/>
      <c r="G122" s="196" t="s">
        <v>298</v>
      </c>
      <c r="H122" s="197" t="s">
        <v>299</v>
      </c>
      <c r="I122" s="198">
        <f>+I119</f>
        <v>10</v>
      </c>
      <c r="J122" s="199"/>
      <c r="K122" s="200"/>
      <c r="L122" s="8"/>
      <c r="M122" s="3"/>
    </row>
    <row r="123" spans="1:13" ht="30" customHeight="1">
      <c r="A123" s="3"/>
      <c r="B123" s="7"/>
      <c r="C123" s="193" t="s">
        <v>463</v>
      </c>
      <c r="D123" s="194" t="s">
        <v>275</v>
      </c>
      <c r="E123" s="195"/>
      <c r="F123" s="195"/>
      <c r="G123" s="196" t="s">
        <v>300</v>
      </c>
      <c r="H123" s="197" t="s">
        <v>299</v>
      </c>
      <c r="I123" s="198">
        <f>+I119</f>
        <v>10</v>
      </c>
      <c r="J123" s="199"/>
      <c r="K123" s="200"/>
      <c r="L123" s="8"/>
      <c r="M123" s="3"/>
    </row>
    <row r="124" spans="1:13" ht="30" customHeight="1">
      <c r="A124" s="3"/>
      <c r="B124" s="7"/>
      <c r="C124" s="243" t="s">
        <v>13</v>
      </c>
      <c r="D124" s="244"/>
      <c r="E124" s="244"/>
      <c r="F124" s="244"/>
      <c r="G124" s="244"/>
      <c r="H124" s="244"/>
      <c r="I124" s="244"/>
      <c r="J124" s="245"/>
      <c r="K124" s="188"/>
      <c r="L124" s="8"/>
      <c r="M124" s="3"/>
    </row>
    <row r="125" spans="1:13" ht="30" customHeight="1">
      <c r="A125" s="3"/>
      <c r="B125" s="7"/>
      <c r="C125" s="202">
        <v>10</v>
      </c>
      <c r="D125" s="203" t="s">
        <v>301</v>
      </c>
      <c r="E125" s="203"/>
      <c r="F125" s="203"/>
      <c r="G125" s="203"/>
      <c r="H125" s="203"/>
      <c r="I125" s="203"/>
      <c r="J125" s="204"/>
      <c r="K125" s="205"/>
      <c r="L125" s="8"/>
      <c r="M125" s="3"/>
    </row>
    <row r="126" spans="1:13" ht="30" customHeight="1">
      <c r="A126" s="3"/>
      <c r="B126" s="7"/>
      <c r="C126" s="193" t="s">
        <v>464</v>
      </c>
      <c r="D126" s="194" t="s">
        <v>302</v>
      </c>
      <c r="E126" s="195"/>
      <c r="F126" s="195"/>
      <c r="G126" s="196" t="s">
        <v>122</v>
      </c>
      <c r="H126" s="197" t="s">
        <v>95</v>
      </c>
      <c r="I126" s="198">
        <v>136.75</v>
      </c>
      <c r="J126" s="199"/>
      <c r="K126" s="200"/>
      <c r="L126" s="8"/>
      <c r="M126" s="3"/>
    </row>
    <row r="127" spans="1:13" ht="30" customHeight="1">
      <c r="A127" s="3"/>
      <c r="B127" s="7"/>
      <c r="C127" s="193" t="s">
        <v>465</v>
      </c>
      <c r="D127" s="194" t="s">
        <v>303</v>
      </c>
      <c r="E127" s="195"/>
      <c r="F127" s="195"/>
      <c r="G127" s="196" t="s">
        <v>309</v>
      </c>
      <c r="H127" s="197" t="s">
        <v>92</v>
      </c>
      <c r="I127" s="198">
        <v>2</v>
      </c>
      <c r="J127" s="199"/>
      <c r="K127" s="200"/>
      <c r="L127" s="8"/>
      <c r="M127" s="3"/>
    </row>
    <row r="128" spans="1:13" ht="30" customHeight="1">
      <c r="A128" s="3"/>
      <c r="B128" s="7"/>
      <c r="C128" s="193" t="s">
        <v>466</v>
      </c>
      <c r="D128" s="194" t="s">
        <v>304</v>
      </c>
      <c r="E128" s="195"/>
      <c r="F128" s="195"/>
      <c r="G128" s="196" t="s">
        <v>310</v>
      </c>
      <c r="H128" s="197" t="s">
        <v>92</v>
      </c>
      <c r="I128" s="198">
        <v>1</v>
      </c>
      <c r="J128" s="199"/>
      <c r="K128" s="200"/>
      <c r="L128" s="8"/>
      <c r="M128" s="3"/>
    </row>
    <row r="129" spans="1:13" ht="30" customHeight="1">
      <c r="A129" s="3"/>
      <c r="B129" s="7"/>
      <c r="C129" s="193" t="s">
        <v>467</v>
      </c>
      <c r="D129" s="194" t="s">
        <v>305</v>
      </c>
      <c r="E129" s="195"/>
      <c r="F129" s="195"/>
      <c r="G129" s="196" t="s">
        <v>311</v>
      </c>
      <c r="H129" s="197" t="s">
        <v>92</v>
      </c>
      <c r="I129" s="198">
        <v>6</v>
      </c>
      <c r="J129" s="199"/>
      <c r="K129" s="200"/>
      <c r="L129" s="8"/>
      <c r="M129" s="3"/>
    </row>
    <row r="130" spans="1:13" ht="30" customHeight="1">
      <c r="A130" s="3"/>
      <c r="B130" s="7"/>
      <c r="C130" s="193" t="s">
        <v>468</v>
      </c>
      <c r="D130" s="194" t="s">
        <v>306</v>
      </c>
      <c r="E130" s="195"/>
      <c r="F130" s="195"/>
      <c r="G130" s="196" t="s">
        <v>312</v>
      </c>
      <c r="H130" s="197" t="s">
        <v>92</v>
      </c>
      <c r="I130" s="198">
        <v>2</v>
      </c>
      <c r="J130" s="199"/>
      <c r="K130" s="200"/>
      <c r="L130" s="8"/>
      <c r="M130" s="3"/>
    </row>
    <row r="131" spans="1:13" ht="30" customHeight="1">
      <c r="A131" s="3"/>
      <c r="B131" s="7"/>
      <c r="C131" s="193" t="s">
        <v>469</v>
      </c>
      <c r="D131" s="194" t="s">
        <v>307</v>
      </c>
      <c r="E131" s="195"/>
      <c r="F131" s="195"/>
      <c r="G131" s="196" t="s">
        <v>313</v>
      </c>
      <c r="H131" s="197" t="s">
        <v>92</v>
      </c>
      <c r="I131" s="198">
        <v>3</v>
      </c>
      <c r="J131" s="199"/>
      <c r="K131" s="200"/>
      <c r="L131" s="8"/>
      <c r="M131" s="3"/>
    </row>
    <row r="132" spans="1:13" ht="30" customHeight="1">
      <c r="A132" s="3"/>
      <c r="B132" s="7"/>
      <c r="C132" s="193" t="s">
        <v>470</v>
      </c>
      <c r="D132" s="194" t="s">
        <v>308</v>
      </c>
      <c r="E132" s="195"/>
      <c r="F132" s="195"/>
      <c r="G132" s="196" t="s">
        <v>314</v>
      </c>
      <c r="H132" s="197" t="s">
        <v>92</v>
      </c>
      <c r="I132" s="198">
        <v>40</v>
      </c>
      <c r="J132" s="199"/>
      <c r="K132" s="200"/>
      <c r="L132" s="8"/>
      <c r="M132" s="3"/>
    </row>
    <row r="133" spans="1:13" ht="30" customHeight="1">
      <c r="A133" s="3"/>
      <c r="B133" s="7"/>
      <c r="C133" s="193" t="s">
        <v>471</v>
      </c>
      <c r="D133" s="194" t="s">
        <v>269</v>
      </c>
      <c r="E133" s="195"/>
      <c r="F133" s="195"/>
      <c r="G133" s="196" t="s">
        <v>315</v>
      </c>
      <c r="H133" s="197" t="s">
        <v>92</v>
      </c>
      <c r="I133" s="198">
        <v>1</v>
      </c>
      <c r="J133" s="199"/>
      <c r="K133" s="200"/>
      <c r="L133" s="8"/>
      <c r="M133" s="3"/>
    </row>
    <row r="134" spans="1:13" ht="30" customHeight="1">
      <c r="A134" s="3"/>
      <c r="B134" s="7"/>
      <c r="C134" s="193" t="s">
        <v>472</v>
      </c>
      <c r="D134" s="194" t="s">
        <v>269</v>
      </c>
      <c r="E134" s="195"/>
      <c r="F134" s="195"/>
      <c r="G134" s="196" t="s">
        <v>316</v>
      </c>
      <c r="H134" s="197" t="s">
        <v>92</v>
      </c>
      <c r="I134" s="198">
        <v>1</v>
      </c>
      <c r="J134" s="199"/>
      <c r="K134" s="200"/>
      <c r="L134" s="8"/>
      <c r="M134" s="3"/>
    </row>
    <row r="135" spans="1:13" ht="30" customHeight="1">
      <c r="A135" s="3"/>
      <c r="B135" s="7"/>
      <c r="C135" s="243" t="s">
        <v>13</v>
      </c>
      <c r="D135" s="244"/>
      <c r="E135" s="244"/>
      <c r="F135" s="244"/>
      <c r="G135" s="244"/>
      <c r="H135" s="244"/>
      <c r="I135" s="244"/>
      <c r="J135" s="245"/>
      <c r="K135" s="188"/>
      <c r="L135" s="8"/>
      <c r="M135" s="3"/>
    </row>
    <row r="136" spans="1:13" ht="30" customHeight="1">
      <c r="A136" s="3"/>
      <c r="B136" s="7"/>
      <c r="C136" s="202">
        <v>11</v>
      </c>
      <c r="D136" s="203" t="s">
        <v>317</v>
      </c>
      <c r="E136" s="203"/>
      <c r="F136" s="203"/>
      <c r="G136" s="203"/>
      <c r="H136" s="203"/>
      <c r="I136" s="203"/>
      <c r="J136" s="204"/>
      <c r="K136" s="205"/>
      <c r="L136" s="8"/>
      <c r="M136" s="3"/>
    </row>
    <row r="137" spans="1:13" ht="30" customHeight="1">
      <c r="A137" s="3"/>
      <c r="B137" s="7"/>
      <c r="C137" s="193" t="s">
        <v>473</v>
      </c>
      <c r="D137" s="194" t="s">
        <v>318</v>
      </c>
      <c r="E137" s="195"/>
      <c r="F137" s="195"/>
      <c r="G137" s="196" t="s">
        <v>321</v>
      </c>
      <c r="H137" s="197" t="s">
        <v>95</v>
      </c>
      <c r="I137" s="198">
        <v>5</v>
      </c>
      <c r="J137" s="199"/>
      <c r="K137" s="200"/>
      <c r="L137" s="8"/>
      <c r="M137" s="3"/>
    </row>
    <row r="138" spans="1:13" ht="30" customHeight="1">
      <c r="A138" s="3"/>
      <c r="B138" s="7"/>
      <c r="C138" s="193" t="s">
        <v>474</v>
      </c>
      <c r="D138" s="194" t="s">
        <v>319</v>
      </c>
      <c r="E138" s="195"/>
      <c r="F138" s="195"/>
      <c r="G138" s="196" t="s">
        <v>322</v>
      </c>
      <c r="H138" s="197" t="s">
        <v>92</v>
      </c>
      <c r="I138" s="198">
        <v>1</v>
      </c>
      <c r="J138" s="199"/>
      <c r="K138" s="200"/>
      <c r="L138" s="8"/>
      <c r="M138" s="3"/>
    </row>
    <row r="139" spans="1:13" ht="30" customHeight="1">
      <c r="A139" s="3"/>
      <c r="B139" s="7"/>
      <c r="C139" s="193" t="s">
        <v>475</v>
      </c>
      <c r="D139" s="194" t="s">
        <v>320</v>
      </c>
      <c r="E139" s="195"/>
      <c r="F139" s="195"/>
      <c r="G139" s="196" t="s">
        <v>323</v>
      </c>
      <c r="H139" s="197" t="s">
        <v>92</v>
      </c>
      <c r="I139" s="198">
        <v>2</v>
      </c>
      <c r="J139" s="199"/>
      <c r="K139" s="200"/>
      <c r="L139" s="8"/>
      <c r="M139" s="3"/>
    </row>
    <row r="140" spans="1:13" ht="30" customHeight="1">
      <c r="A140" s="3"/>
      <c r="B140" s="7"/>
      <c r="C140" s="193" t="s">
        <v>476</v>
      </c>
      <c r="D140" s="194" t="s">
        <v>269</v>
      </c>
      <c r="E140" s="195"/>
      <c r="F140" s="195"/>
      <c r="G140" s="196" t="s">
        <v>324</v>
      </c>
      <c r="H140" s="197" t="s">
        <v>92</v>
      </c>
      <c r="I140" s="198">
        <v>1</v>
      </c>
      <c r="J140" s="199"/>
      <c r="K140" s="200"/>
      <c r="L140" s="8"/>
      <c r="M140" s="3"/>
    </row>
    <row r="141" spans="1:13" ht="30" customHeight="1">
      <c r="A141" s="3"/>
      <c r="B141" s="7"/>
      <c r="C141" s="193" t="s">
        <v>477</v>
      </c>
      <c r="D141" s="194" t="s">
        <v>269</v>
      </c>
      <c r="E141" s="195"/>
      <c r="F141" s="195"/>
      <c r="G141" s="196" t="s">
        <v>325</v>
      </c>
      <c r="H141" s="197" t="s">
        <v>92</v>
      </c>
      <c r="I141" s="198">
        <v>58.5</v>
      </c>
      <c r="J141" s="199"/>
      <c r="K141" s="200"/>
      <c r="L141" s="8"/>
      <c r="M141" s="3"/>
    </row>
    <row r="142" spans="1:13" ht="30" customHeight="1">
      <c r="A142" s="3"/>
      <c r="B142" s="7"/>
      <c r="C142" s="193" t="s">
        <v>478</v>
      </c>
      <c r="D142" s="194" t="s">
        <v>269</v>
      </c>
      <c r="E142" s="195"/>
      <c r="F142" s="195"/>
      <c r="G142" s="196" t="s">
        <v>326</v>
      </c>
      <c r="H142" s="197" t="s">
        <v>92</v>
      </c>
      <c r="I142" s="198">
        <v>1</v>
      </c>
      <c r="J142" s="199"/>
      <c r="K142" s="200"/>
      <c r="L142" s="8"/>
      <c r="M142" s="3"/>
    </row>
    <row r="143" spans="1:13" ht="30" customHeight="1">
      <c r="A143" s="3"/>
      <c r="B143" s="7"/>
      <c r="C143" s="193" t="s">
        <v>479</v>
      </c>
      <c r="D143" s="194" t="s">
        <v>269</v>
      </c>
      <c r="E143" s="195"/>
      <c r="F143" s="195"/>
      <c r="G143" s="196" t="s">
        <v>327</v>
      </c>
      <c r="H143" s="197" t="s">
        <v>92</v>
      </c>
      <c r="I143" s="198">
        <v>2</v>
      </c>
      <c r="J143" s="199"/>
      <c r="K143" s="200"/>
      <c r="L143" s="8"/>
      <c r="M143" s="3"/>
    </row>
    <row r="144" spans="1:13" ht="30" customHeight="1">
      <c r="A144" s="3"/>
      <c r="B144" s="7"/>
      <c r="C144" s="193" t="s">
        <v>480</v>
      </c>
      <c r="D144" s="194" t="s">
        <v>269</v>
      </c>
      <c r="E144" s="195"/>
      <c r="F144" s="195"/>
      <c r="G144" s="196" t="s">
        <v>328</v>
      </c>
      <c r="H144" s="197" t="s">
        <v>92</v>
      </c>
      <c r="I144" s="198">
        <v>1</v>
      </c>
      <c r="J144" s="199"/>
      <c r="K144" s="200"/>
      <c r="L144" s="8"/>
      <c r="M144" s="3"/>
    </row>
    <row r="145" spans="1:13" ht="30" customHeight="1">
      <c r="A145" s="3"/>
      <c r="B145" s="7"/>
      <c r="C145" s="193" t="s">
        <v>481</v>
      </c>
      <c r="D145" s="194" t="s">
        <v>269</v>
      </c>
      <c r="E145" s="195"/>
      <c r="F145" s="195"/>
      <c r="G145" s="196" t="s">
        <v>329</v>
      </c>
      <c r="H145" s="197" t="s">
        <v>92</v>
      </c>
      <c r="I145" s="198">
        <v>1</v>
      </c>
      <c r="J145" s="199"/>
      <c r="K145" s="200"/>
      <c r="L145" s="8"/>
      <c r="M145" s="3"/>
    </row>
    <row r="146" spans="1:13" ht="30" customHeight="1">
      <c r="A146" s="3"/>
      <c r="B146" s="7"/>
      <c r="C146" s="193" t="s">
        <v>482</v>
      </c>
      <c r="D146" s="194" t="s">
        <v>269</v>
      </c>
      <c r="E146" s="195"/>
      <c r="F146" s="195"/>
      <c r="G146" s="196" t="s">
        <v>330</v>
      </c>
      <c r="H146" s="197" t="s">
        <v>92</v>
      </c>
      <c r="I146" s="198">
        <v>1</v>
      </c>
      <c r="J146" s="199"/>
      <c r="K146" s="200"/>
      <c r="L146" s="8"/>
      <c r="M146" s="3"/>
    </row>
    <row r="147" spans="1:13" ht="30" customHeight="1">
      <c r="A147" s="3"/>
      <c r="B147" s="7"/>
      <c r="C147" s="193" t="s">
        <v>483</v>
      </c>
      <c r="D147" s="194" t="s">
        <v>269</v>
      </c>
      <c r="E147" s="195"/>
      <c r="F147" s="195"/>
      <c r="G147" s="196" t="s">
        <v>331</v>
      </c>
      <c r="H147" s="197" t="s">
        <v>332</v>
      </c>
      <c r="I147" s="198">
        <v>1</v>
      </c>
      <c r="J147" s="199"/>
      <c r="K147" s="200"/>
      <c r="L147" s="8"/>
      <c r="M147" s="3"/>
    </row>
    <row r="148" spans="1:13" ht="30" customHeight="1">
      <c r="A148" s="3"/>
      <c r="B148" s="7"/>
      <c r="C148" s="243" t="s">
        <v>13</v>
      </c>
      <c r="D148" s="244"/>
      <c r="E148" s="244"/>
      <c r="F148" s="244"/>
      <c r="G148" s="244"/>
      <c r="H148" s="244"/>
      <c r="I148" s="244"/>
      <c r="J148" s="245"/>
      <c r="K148" s="188"/>
      <c r="L148" s="8"/>
      <c r="M148" s="3"/>
    </row>
    <row r="149" spans="1:13" ht="30" customHeight="1">
      <c r="A149" s="3"/>
      <c r="B149" s="7"/>
      <c r="C149" s="202">
        <v>12</v>
      </c>
      <c r="D149" s="203" t="s">
        <v>333</v>
      </c>
      <c r="E149" s="203"/>
      <c r="F149" s="203"/>
      <c r="G149" s="203"/>
      <c r="H149" s="203"/>
      <c r="I149" s="203"/>
      <c r="J149" s="204"/>
      <c r="K149" s="205"/>
      <c r="L149" s="8"/>
      <c r="M149" s="3"/>
    </row>
    <row r="150" spans="1:13" ht="30" customHeight="1">
      <c r="A150" s="3"/>
      <c r="B150" s="7"/>
      <c r="C150" s="193" t="s">
        <v>484</v>
      </c>
      <c r="D150" s="194" t="s">
        <v>334</v>
      </c>
      <c r="E150" s="195"/>
      <c r="F150" s="195"/>
      <c r="G150" s="196" t="s">
        <v>338</v>
      </c>
      <c r="H150" s="197" t="s">
        <v>94</v>
      </c>
      <c r="I150" s="198">
        <v>214.5</v>
      </c>
      <c r="J150" s="199"/>
      <c r="K150" s="200"/>
      <c r="L150" s="8"/>
      <c r="M150" s="3"/>
    </row>
    <row r="151" spans="1:13" ht="30" customHeight="1">
      <c r="A151" s="3"/>
      <c r="B151" s="7"/>
      <c r="C151" s="193" t="s">
        <v>485</v>
      </c>
      <c r="D151" s="194" t="s">
        <v>335</v>
      </c>
      <c r="E151" s="195"/>
      <c r="F151" s="195"/>
      <c r="G151" s="196" t="s">
        <v>339</v>
      </c>
      <c r="H151" s="197" t="s">
        <v>95</v>
      </c>
      <c r="I151" s="198">
        <v>160</v>
      </c>
      <c r="J151" s="199"/>
      <c r="K151" s="200"/>
      <c r="L151" s="8"/>
      <c r="M151" s="3"/>
    </row>
    <row r="152" spans="1:13" ht="30" customHeight="1">
      <c r="A152" s="3"/>
      <c r="B152" s="7"/>
      <c r="C152" s="193" t="s">
        <v>486</v>
      </c>
      <c r="D152" s="194" t="s">
        <v>135</v>
      </c>
      <c r="E152" s="195"/>
      <c r="F152" s="195"/>
      <c r="G152" s="196" t="s">
        <v>140</v>
      </c>
      <c r="H152" s="197" t="s">
        <v>93</v>
      </c>
      <c r="I152" s="198">
        <v>81.125</v>
      </c>
      <c r="J152" s="199"/>
      <c r="K152" s="200"/>
      <c r="L152" s="8"/>
      <c r="M152" s="3"/>
    </row>
    <row r="153" spans="1:13" ht="30" customHeight="1">
      <c r="A153" s="3"/>
      <c r="B153" s="7"/>
      <c r="C153" s="193" t="s">
        <v>487</v>
      </c>
      <c r="D153" s="194" t="s">
        <v>336</v>
      </c>
      <c r="E153" s="195"/>
      <c r="F153" s="195"/>
      <c r="G153" s="196" t="s">
        <v>340</v>
      </c>
      <c r="H153" s="197" t="s">
        <v>93</v>
      </c>
      <c r="I153" s="198">
        <v>64.900000000000006</v>
      </c>
      <c r="J153" s="199"/>
      <c r="K153" s="200"/>
      <c r="L153" s="8"/>
      <c r="M153" s="3"/>
    </row>
    <row r="154" spans="1:13" ht="30" customHeight="1">
      <c r="A154" s="3"/>
      <c r="B154" s="7"/>
      <c r="C154" s="193" t="s">
        <v>488</v>
      </c>
      <c r="D154" s="194" t="s">
        <v>337</v>
      </c>
      <c r="E154" s="195"/>
      <c r="F154" s="195"/>
      <c r="G154" s="196" t="s">
        <v>341</v>
      </c>
      <c r="H154" s="197" t="s">
        <v>95</v>
      </c>
      <c r="I154" s="198">
        <v>260</v>
      </c>
      <c r="J154" s="199"/>
      <c r="K154" s="200"/>
      <c r="L154" s="8"/>
      <c r="M154" s="3"/>
    </row>
    <row r="155" spans="1:13" ht="30" customHeight="1">
      <c r="A155" s="3"/>
      <c r="B155" s="7"/>
      <c r="C155" s="193" t="s">
        <v>489</v>
      </c>
      <c r="D155" s="194" t="s">
        <v>152</v>
      </c>
      <c r="E155" s="195"/>
      <c r="F155" s="195"/>
      <c r="G155" s="196" t="s">
        <v>97</v>
      </c>
      <c r="H155" s="197" t="s">
        <v>98</v>
      </c>
      <c r="I155" s="198">
        <v>1003.5</v>
      </c>
      <c r="J155" s="199"/>
      <c r="K155" s="200"/>
      <c r="L155" s="8"/>
      <c r="M155" s="3"/>
    </row>
    <row r="156" spans="1:13" ht="30" customHeight="1">
      <c r="A156" s="3"/>
      <c r="B156" s="7"/>
      <c r="C156" s="193" t="s">
        <v>490</v>
      </c>
      <c r="D156" s="194" t="s">
        <v>269</v>
      </c>
      <c r="E156" s="195"/>
      <c r="F156" s="195"/>
      <c r="G156" s="196" t="s">
        <v>342</v>
      </c>
      <c r="H156" s="197" t="s">
        <v>94</v>
      </c>
      <c r="I156" s="198">
        <v>364.5</v>
      </c>
      <c r="J156" s="199"/>
      <c r="K156" s="200"/>
      <c r="L156" s="8"/>
      <c r="M156" s="3"/>
    </row>
    <row r="157" spans="1:13" ht="30" customHeight="1">
      <c r="A157" s="3"/>
      <c r="B157" s="7"/>
      <c r="C157" s="243" t="s">
        <v>13</v>
      </c>
      <c r="D157" s="244"/>
      <c r="E157" s="244"/>
      <c r="F157" s="244"/>
      <c r="G157" s="244"/>
      <c r="H157" s="244"/>
      <c r="I157" s="244"/>
      <c r="J157" s="245"/>
      <c r="K157" s="188"/>
      <c r="L157" s="8"/>
      <c r="M157" s="3"/>
    </row>
    <row r="158" spans="1:13" ht="30" customHeight="1">
      <c r="A158" s="3"/>
      <c r="B158" s="7"/>
      <c r="C158" s="202">
        <v>13</v>
      </c>
      <c r="D158" s="203" t="s">
        <v>576</v>
      </c>
      <c r="E158" s="203"/>
      <c r="F158" s="203"/>
      <c r="G158" s="203"/>
      <c r="H158" s="203"/>
      <c r="I158" s="203"/>
      <c r="J158" s="204"/>
      <c r="K158" s="205"/>
      <c r="L158" s="8"/>
      <c r="M158" s="3"/>
    </row>
    <row r="159" spans="1:13" ht="30" customHeight="1">
      <c r="A159" s="3"/>
      <c r="B159" s="7"/>
      <c r="C159" s="221" t="s">
        <v>537</v>
      </c>
      <c r="D159" s="222" t="s">
        <v>343</v>
      </c>
      <c r="E159" s="222"/>
      <c r="F159" s="222"/>
      <c r="G159" s="222"/>
      <c r="H159" s="222"/>
      <c r="I159" s="222"/>
      <c r="J159" s="223"/>
      <c r="K159" s="224"/>
      <c r="L159" s="8"/>
      <c r="M159" s="3"/>
    </row>
    <row r="160" spans="1:13" ht="30" customHeight="1">
      <c r="A160" s="3"/>
      <c r="B160" s="7"/>
      <c r="C160" s="227" t="s">
        <v>538</v>
      </c>
      <c r="D160" s="228" t="s">
        <v>526</v>
      </c>
      <c r="E160" s="229"/>
      <c r="F160" s="229"/>
      <c r="G160" s="230" t="s">
        <v>512</v>
      </c>
      <c r="H160" s="231" t="s">
        <v>299</v>
      </c>
      <c r="I160" s="232">
        <v>1</v>
      </c>
      <c r="J160" s="233"/>
      <c r="K160" s="234"/>
      <c r="L160" s="8"/>
      <c r="M160" s="3"/>
    </row>
    <row r="161" spans="1:13" ht="30" customHeight="1">
      <c r="A161" s="3"/>
      <c r="B161" s="7"/>
      <c r="C161" s="227" t="s">
        <v>539</v>
      </c>
      <c r="D161" s="228" t="s">
        <v>526</v>
      </c>
      <c r="E161" s="229"/>
      <c r="F161" s="229"/>
      <c r="G161" s="230" t="s">
        <v>513</v>
      </c>
      <c r="H161" s="231" t="s">
        <v>299</v>
      </c>
      <c r="I161" s="232">
        <v>1</v>
      </c>
      <c r="J161" s="233"/>
      <c r="K161" s="234"/>
      <c r="L161" s="8"/>
      <c r="M161" s="3"/>
    </row>
    <row r="162" spans="1:13" ht="30" customHeight="1">
      <c r="A162" s="3"/>
      <c r="B162" s="7"/>
      <c r="C162" s="227" t="s">
        <v>540</v>
      </c>
      <c r="D162" s="228" t="s">
        <v>527</v>
      </c>
      <c r="E162" s="229"/>
      <c r="F162" s="229"/>
      <c r="G162" s="230" t="s">
        <v>514</v>
      </c>
      <c r="H162" s="231" t="s">
        <v>299</v>
      </c>
      <c r="I162" s="232">
        <v>1</v>
      </c>
      <c r="J162" s="233"/>
      <c r="K162" s="234"/>
      <c r="L162" s="8"/>
      <c r="M162" s="3"/>
    </row>
    <row r="163" spans="1:13" ht="30" customHeight="1">
      <c r="A163" s="3"/>
      <c r="B163" s="7"/>
      <c r="C163" s="227" t="s">
        <v>541</v>
      </c>
      <c r="D163" s="228" t="s">
        <v>528</v>
      </c>
      <c r="E163" s="229"/>
      <c r="F163" s="229"/>
      <c r="G163" s="230" t="s">
        <v>515</v>
      </c>
      <c r="H163" s="231" t="s">
        <v>299</v>
      </c>
      <c r="I163" s="232">
        <v>1</v>
      </c>
      <c r="J163" s="233"/>
      <c r="K163" s="234"/>
      <c r="L163" s="8"/>
      <c r="M163" s="3"/>
    </row>
    <row r="164" spans="1:13" ht="30" customHeight="1">
      <c r="A164" s="3"/>
      <c r="B164" s="7"/>
      <c r="C164" s="227" t="s">
        <v>542</v>
      </c>
      <c r="D164" s="228" t="s">
        <v>529</v>
      </c>
      <c r="E164" s="229"/>
      <c r="F164" s="229"/>
      <c r="G164" s="230" t="s">
        <v>516</v>
      </c>
      <c r="H164" s="231" t="s">
        <v>299</v>
      </c>
      <c r="I164" s="232">
        <v>1</v>
      </c>
      <c r="J164" s="233"/>
      <c r="K164" s="234"/>
      <c r="L164" s="8"/>
      <c r="M164" s="3"/>
    </row>
    <row r="165" spans="1:13" ht="30" customHeight="1">
      <c r="A165" s="3"/>
      <c r="B165" s="7"/>
      <c r="C165" s="227" t="s">
        <v>543</v>
      </c>
      <c r="D165" s="228" t="s">
        <v>530</v>
      </c>
      <c r="E165" s="229"/>
      <c r="F165" s="229"/>
      <c r="G165" s="230" t="s">
        <v>517</v>
      </c>
      <c r="H165" s="231" t="s">
        <v>299</v>
      </c>
      <c r="I165" s="232">
        <v>45</v>
      </c>
      <c r="J165" s="233"/>
      <c r="K165" s="234"/>
      <c r="L165" s="8"/>
      <c r="M165" s="3"/>
    </row>
    <row r="166" spans="1:13" ht="30" customHeight="1">
      <c r="A166" s="3"/>
      <c r="B166" s="7"/>
      <c r="C166" s="227" t="s">
        <v>544</v>
      </c>
      <c r="D166" s="228" t="s">
        <v>531</v>
      </c>
      <c r="E166" s="229"/>
      <c r="F166" s="229"/>
      <c r="G166" s="230" t="s">
        <v>518</v>
      </c>
      <c r="H166" s="231" t="s">
        <v>299</v>
      </c>
      <c r="I166" s="232">
        <v>45</v>
      </c>
      <c r="J166" s="233"/>
      <c r="K166" s="234"/>
      <c r="L166" s="8"/>
      <c r="M166" s="3"/>
    </row>
    <row r="167" spans="1:13" ht="30" customHeight="1">
      <c r="A167" s="3"/>
      <c r="B167" s="7"/>
      <c r="C167" s="227" t="s">
        <v>545</v>
      </c>
      <c r="D167" s="228" t="s">
        <v>532</v>
      </c>
      <c r="E167" s="229"/>
      <c r="F167" s="229"/>
      <c r="G167" s="230" t="s">
        <v>519</v>
      </c>
      <c r="H167" s="231" t="s">
        <v>95</v>
      </c>
      <c r="I167" s="232">
        <v>3387</v>
      </c>
      <c r="J167" s="233"/>
      <c r="K167" s="234"/>
      <c r="L167" s="8"/>
      <c r="M167" s="3"/>
    </row>
    <row r="168" spans="1:13" ht="30" customHeight="1">
      <c r="A168" s="3"/>
      <c r="B168" s="7"/>
      <c r="C168" s="227" t="s">
        <v>546</v>
      </c>
      <c r="D168" s="228" t="s">
        <v>526</v>
      </c>
      <c r="E168" s="229"/>
      <c r="F168" s="229"/>
      <c r="G168" s="230" t="s">
        <v>520</v>
      </c>
      <c r="H168" s="231" t="s">
        <v>299</v>
      </c>
      <c r="I168" s="232">
        <v>1</v>
      </c>
      <c r="J168" s="233"/>
      <c r="K168" s="234"/>
      <c r="L168" s="8"/>
      <c r="M168" s="3"/>
    </row>
    <row r="169" spans="1:13" ht="30" customHeight="1">
      <c r="A169" s="3"/>
      <c r="B169" s="7"/>
      <c r="C169" s="227" t="s">
        <v>547</v>
      </c>
      <c r="D169" s="228" t="s">
        <v>526</v>
      </c>
      <c r="E169" s="229"/>
      <c r="F169" s="229"/>
      <c r="G169" s="230" t="s">
        <v>521</v>
      </c>
      <c r="H169" s="231" t="s">
        <v>299</v>
      </c>
      <c r="I169" s="232">
        <v>1</v>
      </c>
      <c r="J169" s="233"/>
      <c r="K169" s="234"/>
      <c r="L169" s="8"/>
      <c r="M169" s="3"/>
    </row>
    <row r="170" spans="1:13" ht="30" customHeight="1">
      <c r="A170" s="3"/>
      <c r="B170" s="7"/>
      <c r="C170" s="227" t="s">
        <v>548</v>
      </c>
      <c r="D170" s="228" t="s">
        <v>526</v>
      </c>
      <c r="E170" s="229"/>
      <c r="F170" s="229"/>
      <c r="G170" s="230" t="s">
        <v>522</v>
      </c>
      <c r="H170" s="231" t="s">
        <v>299</v>
      </c>
      <c r="I170" s="232">
        <v>1</v>
      </c>
      <c r="J170" s="233"/>
      <c r="K170" s="234"/>
      <c r="L170" s="8"/>
      <c r="M170" s="3"/>
    </row>
    <row r="171" spans="1:13" ht="30" customHeight="1">
      <c r="A171" s="3"/>
      <c r="B171" s="7"/>
      <c r="C171" s="227" t="s">
        <v>549</v>
      </c>
      <c r="D171" s="228" t="s">
        <v>533</v>
      </c>
      <c r="E171" s="229"/>
      <c r="F171" s="229"/>
      <c r="G171" s="230" t="s">
        <v>523</v>
      </c>
      <c r="H171" s="231" t="s">
        <v>95</v>
      </c>
      <c r="I171" s="232">
        <v>300</v>
      </c>
      <c r="J171" s="233"/>
      <c r="K171" s="234"/>
      <c r="L171" s="8"/>
      <c r="M171" s="3"/>
    </row>
    <row r="172" spans="1:13" ht="30" customHeight="1">
      <c r="A172" s="3"/>
      <c r="B172" s="7"/>
      <c r="C172" s="227" t="s">
        <v>550</v>
      </c>
      <c r="D172" s="228" t="s">
        <v>534</v>
      </c>
      <c r="E172" s="229"/>
      <c r="F172" s="229"/>
      <c r="G172" s="230" t="s">
        <v>524</v>
      </c>
      <c r="H172" s="231" t="s">
        <v>299</v>
      </c>
      <c r="I172" s="232">
        <v>45</v>
      </c>
      <c r="J172" s="233"/>
      <c r="K172" s="234"/>
      <c r="L172" s="8"/>
      <c r="M172" s="3"/>
    </row>
    <row r="173" spans="1:13" ht="30" customHeight="1">
      <c r="A173" s="3"/>
      <c r="B173" s="7"/>
      <c r="C173" s="227" t="s">
        <v>551</v>
      </c>
      <c r="D173" s="228" t="s">
        <v>526</v>
      </c>
      <c r="E173" s="229"/>
      <c r="F173" s="229"/>
      <c r="G173" s="230" t="s">
        <v>525</v>
      </c>
      <c r="H173" s="231" t="s">
        <v>299</v>
      </c>
      <c r="I173" s="232">
        <v>6</v>
      </c>
      <c r="J173" s="233"/>
      <c r="K173" s="234"/>
      <c r="L173" s="8"/>
      <c r="M173" s="3"/>
    </row>
    <row r="174" spans="1:13" ht="30" customHeight="1">
      <c r="A174" s="3"/>
      <c r="B174" s="7"/>
      <c r="C174" s="227" t="s">
        <v>552</v>
      </c>
      <c r="D174" s="228" t="s">
        <v>526</v>
      </c>
      <c r="E174" s="229"/>
      <c r="F174" s="229"/>
      <c r="G174" s="230" t="s">
        <v>580</v>
      </c>
      <c r="H174" s="231" t="s">
        <v>299</v>
      </c>
      <c r="I174" s="232">
        <v>1</v>
      </c>
      <c r="J174" s="233"/>
      <c r="K174" s="234"/>
      <c r="L174" s="8"/>
      <c r="M174" s="3"/>
    </row>
    <row r="175" spans="1:13" ht="30" customHeight="1">
      <c r="A175" s="3"/>
      <c r="B175" s="7"/>
      <c r="C175" s="227" t="s">
        <v>590</v>
      </c>
      <c r="D175" s="228" t="s">
        <v>526</v>
      </c>
      <c r="E175" s="229"/>
      <c r="F175" s="229"/>
      <c r="G175" s="230" t="s">
        <v>589</v>
      </c>
      <c r="H175" s="231" t="s">
        <v>95</v>
      </c>
      <c r="I175" s="232">
        <v>21.5</v>
      </c>
      <c r="J175" s="233"/>
      <c r="K175" s="234"/>
      <c r="L175" s="8"/>
      <c r="M175" s="3"/>
    </row>
    <row r="176" spans="1:13" ht="30" customHeight="1">
      <c r="A176" s="3"/>
      <c r="B176" s="7"/>
      <c r="C176" s="227" t="s">
        <v>591</v>
      </c>
      <c r="D176" s="228" t="s">
        <v>526</v>
      </c>
      <c r="E176" s="229"/>
      <c r="F176" s="229"/>
      <c r="G176" s="230" t="s">
        <v>588</v>
      </c>
      <c r="H176" s="231" t="s">
        <v>95</v>
      </c>
      <c r="I176" s="232">
        <v>12</v>
      </c>
      <c r="J176" s="233"/>
      <c r="K176" s="234"/>
      <c r="L176" s="8"/>
      <c r="M176" s="3"/>
    </row>
    <row r="177" spans="1:13" ht="30" customHeight="1">
      <c r="A177" s="3"/>
      <c r="B177" s="7"/>
      <c r="C177" s="227" t="s">
        <v>592</v>
      </c>
      <c r="D177" s="228" t="s">
        <v>526</v>
      </c>
      <c r="E177" s="229"/>
      <c r="F177" s="229"/>
      <c r="G177" s="230" t="s">
        <v>536</v>
      </c>
      <c r="H177" s="231" t="s">
        <v>535</v>
      </c>
      <c r="I177" s="232">
        <v>1</v>
      </c>
      <c r="J177" s="233"/>
      <c r="K177" s="234"/>
      <c r="L177" s="8"/>
      <c r="M177" s="3"/>
    </row>
    <row r="178" spans="1:13" ht="30" customHeight="1">
      <c r="A178" s="3"/>
      <c r="B178" s="7"/>
      <c r="C178" s="235" t="s">
        <v>558</v>
      </c>
      <c r="D178" s="236" t="s">
        <v>575</v>
      </c>
      <c r="E178" s="236"/>
      <c r="F178" s="236"/>
      <c r="G178" s="236"/>
      <c r="H178" s="236"/>
      <c r="I178" s="236"/>
      <c r="J178" s="237"/>
      <c r="K178" s="238"/>
      <c r="L178" s="8"/>
      <c r="M178" s="3"/>
    </row>
    <row r="179" spans="1:13" ht="30" customHeight="1">
      <c r="A179" s="3"/>
      <c r="B179" s="7"/>
      <c r="C179" s="227" t="s">
        <v>559</v>
      </c>
      <c r="D179" s="239" t="s">
        <v>534</v>
      </c>
      <c r="E179" s="229"/>
      <c r="F179" s="229"/>
      <c r="G179" s="230" t="s">
        <v>524</v>
      </c>
      <c r="H179" s="231" t="s">
        <v>299</v>
      </c>
      <c r="I179" s="232">
        <f>+I180+I181</f>
        <v>7</v>
      </c>
      <c r="J179" s="233"/>
      <c r="K179" s="234"/>
      <c r="L179" s="8"/>
      <c r="M179" s="3"/>
    </row>
    <row r="180" spans="1:13" ht="30" customHeight="1">
      <c r="A180" s="3"/>
      <c r="B180" s="7"/>
      <c r="C180" s="227" t="s">
        <v>560</v>
      </c>
      <c r="D180" s="228" t="s">
        <v>526</v>
      </c>
      <c r="E180" s="229"/>
      <c r="F180" s="229"/>
      <c r="G180" s="230" t="s">
        <v>582</v>
      </c>
      <c r="H180" s="231" t="s">
        <v>299</v>
      </c>
      <c r="I180" s="232">
        <v>4</v>
      </c>
      <c r="J180" s="233"/>
      <c r="K180" s="234"/>
      <c r="L180" s="8"/>
      <c r="M180" s="3"/>
    </row>
    <row r="181" spans="1:13" ht="30" customHeight="1">
      <c r="A181" s="3"/>
      <c r="B181" s="7"/>
      <c r="C181" s="227" t="s">
        <v>561</v>
      </c>
      <c r="D181" s="228" t="s">
        <v>526</v>
      </c>
      <c r="E181" s="229"/>
      <c r="F181" s="229"/>
      <c r="G181" s="230" t="s">
        <v>583</v>
      </c>
      <c r="H181" s="231" t="s">
        <v>299</v>
      </c>
      <c r="I181" s="232">
        <v>3</v>
      </c>
      <c r="J181" s="233"/>
      <c r="K181" s="234"/>
      <c r="L181" s="8"/>
      <c r="M181" s="3"/>
    </row>
    <row r="182" spans="1:13" ht="30" customHeight="1">
      <c r="A182" s="3"/>
      <c r="B182" s="7"/>
      <c r="C182" s="227" t="s">
        <v>562</v>
      </c>
      <c r="D182" s="228" t="s">
        <v>526</v>
      </c>
      <c r="E182" s="229"/>
      <c r="F182" s="229"/>
      <c r="G182" s="230" t="s">
        <v>581</v>
      </c>
      <c r="H182" s="231" t="s">
        <v>299</v>
      </c>
      <c r="I182" s="232">
        <v>1</v>
      </c>
      <c r="J182" s="233"/>
      <c r="K182" s="234"/>
      <c r="L182" s="8"/>
      <c r="M182" s="3"/>
    </row>
    <row r="183" spans="1:13" ht="30" customHeight="1">
      <c r="A183" s="3"/>
      <c r="B183" s="7"/>
      <c r="C183" s="227" t="s">
        <v>563</v>
      </c>
      <c r="D183" s="228" t="s">
        <v>530</v>
      </c>
      <c r="E183" s="229"/>
      <c r="F183" s="229"/>
      <c r="G183" s="230" t="s">
        <v>517</v>
      </c>
      <c r="H183" s="231" t="s">
        <v>299</v>
      </c>
      <c r="I183" s="232">
        <f>+I181+I180</f>
        <v>7</v>
      </c>
      <c r="J183" s="233"/>
      <c r="K183" s="234"/>
      <c r="L183" s="8"/>
      <c r="M183" s="3"/>
    </row>
    <row r="184" spans="1:13" ht="30" customHeight="1">
      <c r="A184" s="3"/>
      <c r="B184" s="7"/>
      <c r="C184" s="227" t="s">
        <v>573</v>
      </c>
      <c r="D184" s="228" t="s">
        <v>526</v>
      </c>
      <c r="E184" s="229"/>
      <c r="F184" s="229"/>
      <c r="G184" s="230" t="s">
        <v>584</v>
      </c>
      <c r="H184" s="231" t="s">
        <v>299</v>
      </c>
      <c r="I184" s="232">
        <v>1</v>
      </c>
      <c r="J184" s="233"/>
      <c r="K184" s="234"/>
      <c r="L184" s="8"/>
      <c r="M184" s="3"/>
    </row>
    <row r="185" spans="1:13" ht="30" customHeight="1">
      <c r="A185" s="3"/>
      <c r="B185" s="7"/>
      <c r="C185" s="227" t="s">
        <v>578</v>
      </c>
      <c r="D185" s="228" t="s">
        <v>526</v>
      </c>
      <c r="E185" s="229"/>
      <c r="F185" s="229"/>
      <c r="G185" s="230" t="s">
        <v>585</v>
      </c>
      <c r="H185" s="231" t="s">
        <v>299</v>
      </c>
      <c r="I185" s="232">
        <v>1</v>
      </c>
      <c r="J185" s="233"/>
      <c r="K185" s="234"/>
      <c r="L185" s="8"/>
      <c r="M185" s="3"/>
    </row>
    <row r="186" spans="1:13" ht="30" customHeight="1">
      <c r="A186" s="3"/>
      <c r="B186" s="7"/>
      <c r="C186" s="227" t="s">
        <v>586</v>
      </c>
      <c r="D186" s="228" t="s">
        <v>526</v>
      </c>
      <c r="E186" s="229"/>
      <c r="F186" s="229"/>
      <c r="G186" s="230" t="s">
        <v>574</v>
      </c>
      <c r="H186" s="231" t="s">
        <v>299</v>
      </c>
      <c r="I186" s="232">
        <v>1</v>
      </c>
      <c r="J186" s="233"/>
      <c r="K186" s="234"/>
      <c r="L186" s="8"/>
      <c r="M186" s="3"/>
    </row>
    <row r="187" spans="1:13" ht="30" customHeight="1">
      <c r="A187" s="3"/>
      <c r="B187" s="7"/>
      <c r="C187" s="227" t="s">
        <v>587</v>
      </c>
      <c r="D187" s="228" t="s">
        <v>526</v>
      </c>
      <c r="E187" s="229"/>
      <c r="F187" s="229"/>
      <c r="G187" s="230" t="s">
        <v>579</v>
      </c>
      <c r="H187" s="231" t="s">
        <v>299</v>
      </c>
      <c r="I187" s="232">
        <v>1</v>
      </c>
      <c r="J187" s="233"/>
      <c r="K187" s="234"/>
      <c r="L187" s="8"/>
      <c r="M187" s="3"/>
    </row>
    <row r="188" spans="1:13" ht="30" customHeight="1">
      <c r="A188" s="3"/>
      <c r="B188" s="7"/>
      <c r="C188" s="240" t="s">
        <v>564</v>
      </c>
      <c r="D188" s="241" t="s">
        <v>577</v>
      </c>
      <c r="E188" s="241"/>
      <c r="F188" s="241"/>
      <c r="G188" s="241"/>
      <c r="H188" s="241"/>
      <c r="I188" s="241"/>
      <c r="J188" s="241"/>
      <c r="K188" s="242"/>
      <c r="L188" s="8"/>
      <c r="M188" s="3"/>
    </row>
    <row r="189" spans="1:13" ht="30" customHeight="1">
      <c r="A189" s="3"/>
      <c r="B189" s="7"/>
      <c r="C189" s="227" t="s">
        <v>565</v>
      </c>
      <c r="D189" s="228" t="s">
        <v>571</v>
      </c>
      <c r="E189" s="229"/>
      <c r="F189" s="229"/>
      <c r="G189" s="230" t="s">
        <v>570</v>
      </c>
      <c r="H189" s="231" t="s">
        <v>299</v>
      </c>
      <c r="I189" s="232">
        <v>14</v>
      </c>
      <c r="J189" s="233"/>
      <c r="K189" s="234"/>
      <c r="L189" s="8"/>
      <c r="M189" s="3"/>
    </row>
    <row r="190" spans="1:13" ht="30" customHeight="1">
      <c r="A190" s="3"/>
      <c r="B190" s="7"/>
      <c r="C190" s="227" t="s">
        <v>566</v>
      </c>
      <c r="D190" s="228" t="s">
        <v>526</v>
      </c>
      <c r="E190" s="229"/>
      <c r="F190" s="229"/>
      <c r="G190" s="230" t="s">
        <v>553</v>
      </c>
      <c r="H190" s="231" t="s">
        <v>95</v>
      </c>
      <c r="I190" s="232">
        <v>250</v>
      </c>
      <c r="J190" s="233"/>
      <c r="K190" s="234"/>
      <c r="L190" s="8"/>
      <c r="M190" s="3"/>
    </row>
    <row r="191" spans="1:13" ht="30" customHeight="1">
      <c r="A191" s="3"/>
      <c r="B191" s="7"/>
      <c r="C191" s="227" t="s">
        <v>567</v>
      </c>
      <c r="D191" s="228" t="s">
        <v>526</v>
      </c>
      <c r="E191" s="229"/>
      <c r="F191" s="229"/>
      <c r="G191" s="230" t="s">
        <v>554</v>
      </c>
      <c r="H191" s="231" t="s">
        <v>299</v>
      </c>
      <c r="I191" s="232">
        <v>14</v>
      </c>
      <c r="J191" s="233"/>
      <c r="K191" s="234"/>
      <c r="L191" s="8"/>
      <c r="M191" s="3"/>
    </row>
    <row r="192" spans="1:13" ht="30" customHeight="1">
      <c r="A192" s="3"/>
      <c r="B192" s="7"/>
      <c r="C192" s="227" t="s">
        <v>568</v>
      </c>
      <c r="D192" s="228" t="s">
        <v>526</v>
      </c>
      <c r="E192" s="229"/>
      <c r="F192" s="229"/>
      <c r="G192" s="230" t="s">
        <v>555</v>
      </c>
      <c r="H192" s="231" t="s">
        <v>299</v>
      </c>
      <c r="I192" s="232">
        <v>1</v>
      </c>
      <c r="J192" s="233"/>
      <c r="K192" s="234"/>
      <c r="L192" s="8"/>
      <c r="M192" s="3"/>
    </row>
    <row r="193" spans="1:13" ht="30" customHeight="1">
      <c r="A193" s="3"/>
      <c r="B193" s="7"/>
      <c r="C193" s="227" t="s">
        <v>569</v>
      </c>
      <c r="D193" s="228" t="s">
        <v>526</v>
      </c>
      <c r="E193" s="229"/>
      <c r="F193" s="229"/>
      <c r="G193" s="230" t="s">
        <v>556</v>
      </c>
      <c r="H193" s="231" t="s">
        <v>299</v>
      </c>
      <c r="I193" s="232">
        <v>1</v>
      </c>
      <c r="J193" s="233"/>
      <c r="K193" s="234"/>
      <c r="L193" s="8"/>
      <c r="M193" s="3"/>
    </row>
    <row r="194" spans="1:13" ht="30" customHeight="1">
      <c r="A194" s="3"/>
      <c r="B194" s="7"/>
      <c r="C194" s="227" t="s">
        <v>572</v>
      </c>
      <c r="D194" s="228" t="s">
        <v>526</v>
      </c>
      <c r="E194" s="229"/>
      <c r="F194" s="229"/>
      <c r="G194" s="230" t="s">
        <v>557</v>
      </c>
      <c r="H194" s="231" t="s">
        <v>299</v>
      </c>
      <c r="I194" s="232">
        <v>1</v>
      </c>
      <c r="J194" s="233"/>
      <c r="K194" s="234"/>
      <c r="L194" s="8"/>
      <c r="M194" s="3"/>
    </row>
    <row r="195" spans="1:13" ht="30" customHeight="1">
      <c r="A195" s="3"/>
      <c r="B195" s="7"/>
      <c r="C195" s="249" t="s">
        <v>13</v>
      </c>
      <c r="D195" s="250"/>
      <c r="E195" s="250"/>
      <c r="F195" s="250"/>
      <c r="G195" s="250"/>
      <c r="H195" s="250"/>
      <c r="I195" s="250"/>
      <c r="J195" s="251"/>
      <c r="K195" s="192"/>
      <c r="L195" s="8"/>
      <c r="M195" s="3"/>
    </row>
    <row r="196" spans="1:13" ht="30" customHeight="1">
      <c r="A196" s="3"/>
      <c r="B196" s="7"/>
      <c r="C196" s="202">
        <v>14</v>
      </c>
      <c r="D196" s="203" t="s">
        <v>344</v>
      </c>
      <c r="E196" s="203"/>
      <c r="F196" s="203"/>
      <c r="G196" s="203"/>
      <c r="H196" s="203"/>
      <c r="I196" s="203"/>
      <c r="J196" s="204"/>
      <c r="K196" s="205"/>
      <c r="L196" s="8"/>
      <c r="M196" s="3"/>
    </row>
    <row r="197" spans="1:13" ht="30" customHeight="1">
      <c r="A197" s="3"/>
      <c r="B197" s="7"/>
      <c r="C197" s="193" t="s">
        <v>491</v>
      </c>
      <c r="D197" s="194" t="s">
        <v>166</v>
      </c>
      <c r="E197" s="195"/>
      <c r="F197" s="195"/>
      <c r="G197" s="196" t="s">
        <v>100</v>
      </c>
      <c r="H197" s="197" t="s">
        <v>94</v>
      </c>
      <c r="I197" s="198">
        <v>120</v>
      </c>
      <c r="J197" s="199"/>
      <c r="K197" s="200"/>
      <c r="L197" s="8"/>
      <c r="M197" s="3"/>
    </row>
    <row r="198" spans="1:13" ht="30" customHeight="1">
      <c r="A198" s="3"/>
      <c r="B198" s="7"/>
      <c r="C198" s="193" t="s">
        <v>492</v>
      </c>
      <c r="D198" s="194" t="s">
        <v>167</v>
      </c>
      <c r="E198" s="195"/>
      <c r="F198" s="195"/>
      <c r="G198" s="196" t="s">
        <v>99</v>
      </c>
      <c r="H198" s="197" t="s">
        <v>95</v>
      </c>
      <c r="I198" s="198">
        <v>20</v>
      </c>
      <c r="J198" s="199"/>
      <c r="K198" s="200"/>
      <c r="L198" s="8"/>
      <c r="M198" s="3"/>
    </row>
    <row r="199" spans="1:13" ht="30" customHeight="1">
      <c r="A199" s="3"/>
      <c r="B199" s="7"/>
      <c r="C199" s="193" t="s">
        <v>493</v>
      </c>
      <c r="D199" s="194" t="s">
        <v>169</v>
      </c>
      <c r="E199" s="195"/>
      <c r="F199" s="195"/>
      <c r="G199" s="196" t="s">
        <v>178</v>
      </c>
      <c r="H199" s="197" t="s">
        <v>94</v>
      </c>
      <c r="I199" s="198">
        <v>123</v>
      </c>
      <c r="J199" s="199"/>
      <c r="K199" s="200"/>
      <c r="L199" s="8"/>
      <c r="M199" s="3"/>
    </row>
    <row r="200" spans="1:13" ht="30" customHeight="1">
      <c r="A200" s="3"/>
      <c r="B200" s="7"/>
      <c r="C200" s="193" t="s">
        <v>494</v>
      </c>
      <c r="D200" s="194" t="s">
        <v>170</v>
      </c>
      <c r="E200" s="195"/>
      <c r="F200" s="195"/>
      <c r="G200" s="196" t="s">
        <v>102</v>
      </c>
      <c r="H200" s="197" t="s">
        <v>94</v>
      </c>
      <c r="I200" s="198">
        <v>76</v>
      </c>
      <c r="J200" s="199"/>
      <c r="K200" s="200"/>
      <c r="L200" s="8"/>
      <c r="M200" s="3"/>
    </row>
    <row r="201" spans="1:13" ht="30" customHeight="1">
      <c r="A201" s="3"/>
      <c r="B201" s="7"/>
      <c r="C201" s="193" t="s">
        <v>495</v>
      </c>
      <c r="D201" s="194" t="s">
        <v>345</v>
      </c>
      <c r="E201" s="195"/>
      <c r="F201" s="195"/>
      <c r="G201" s="196" t="s">
        <v>349</v>
      </c>
      <c r="H201" s="197" t="s">
        <v>94</v>
      </c>
      <c r="I201" s="198">
        <v>655.44</v>
      </c>
      <c r="J201" s="199"/>
      <c r="K201" s="200"/>
      <c r="L201" s="8"/>
      <c r="M201" s="3"/>
    </row>
    <row r="202" spans="1:13" ht="30" customHeight="1">
      <c r="A202" s="3"/>
      <c r="B202" s="7"/>
      <c r="C202" s="193" t="s">
        <v>496</v>
      </c>
      <c r="D202" s="194" t="s">
        <v>346</v>
      </c>
      <c r="E202" s="195"/>
      <c r="F202" s="195"/>
      <c r="G202" s="196" t="s">
        <v>350</v>
      </c>
      <c r="H202" s="197" t="s">
        <v>94</v>
      </c>
      <c r="I202" s="198">
        <v>38</v>
      </c>
      <c r="J202" s="199"/>
      <c r="K202" s="200"/>
      <c r="L202" s="8"/>
      <c r="M202" s="3"/>
    </row>
    <row r="203" spans="1:13" ht="30" customHeight="1">
      <c r="A203" s="3"/>
      <c r="B203" s="7"/>
      <c r="C203" s="193" t="s">
        <v>497</v>
      </c>
      <c r="D203" s="194" t="s">
        <v>347</v>
      </c>
      <c r="E203" s="195"/>
      <c r="F203" s="195"/>
      <c r="G203" s="196" t="s">
        <v>351</v>
      </c>
      <c r="H203" s="197" t="s">
        <v>95</v>
      </c>
      <c r="I203" s="198">
        <v>12</v>
      </c>
      <c r="J203" s="199"/>
      <c r="K203" s="200"/>
      <c r="L203" s="8"/>
      <c r="M203" s="3"/>
    </row>
    <row r="204" spans="1:13" ht="30" customHeight="1">
      <c r="A204" s="3"/>
      <c r="B204" s="7"/>
      <c r="C204" s="193" t="s">
        <v>498</v>
      </c>
      <c r="D204" s="194" t="s">
        <v>188</v>
      </c>
      <c r="E204" s="195"/>
      <c r="F204" s="195"/>
      <c r="G204" s="196" t="s">
        <v>195</v>
      </c>
      <c r="H204" s="197" t="s">
        <v>94</v>
      </c>
      <c r="I204" s="198">
        <v>252</v>
      </c>
      <c r="J204" s="199"/>
      <c r="K204" s="200"/>
      <c r="L204" s="8"/>
      <c r="M204" s="3"/>
    </row>
    <row r="205" spans="1:13" ht="30" customHeight="1">
      <c r="A205" s="3"/>
      <c r="B205" s="7"/>
      <c r="C205" s="193" t="s">
        <v>499</v>
      </c>
      <c r="D205" s="194" t="s">
        <v>183</v>
      </c>
      <c r="E205" s="195"/>
      <c r="F205" s="195"/>
      <c r="G205" s="196" t="s">
        <v>191</v>
      </c>
      <c r="H205" s="197" t="s">
        <v>94</v>
      </c>
      <c r="I205" s="198">
        <v>60</v>
      </c>
      <c r="J205" s="199"/>
      <c r="K205" s="200"/>
      <c r="L205" s="8"/>
      <c r="M205" s="3"/>
    </row>
    <row r="206" spans="1:13" ht="30" customHeight="1">
      <c r="A206" s="3"/>
      <c r="B206" s="7"/>
      <c r="C206" s="193" t="s">
        <v>500</v>
      </c>
      <c r="D206" s="194" t="s">
        <v>348</v>
      </c>
      <c r="E206" s="195"/>
      <c r="F206" s="195"/>
      <c r="G206" s="196" t="s">
        <v>352</v>
      </c>
      <c r="H206" s="197" t="s">
        <v>94</v>
      </c>
      <c r="I206" s="198">
        <v>70</v>
      </c>
      <c r="J206" s="199"/>
      <c r="K206" s="200"/>
      <c r="L206" s="8"/>
      <c r="M206" s="3"/>
    </row>
    <row r="207" spans="1:13" ht="30" customHeight="1">
      <c r="A207" s="3"/>
      <c r="B207" s="7"/>
      <c r="C207" s="243" t="s">
        <v>13</v>
      </c>
      <c r="D207" s="244"/>
      <c r="E207" s="244"/>
      <c r="F207" s="244"/>
      <c r="G207" s="244"/>
      <c r="H207" s="244"/>
      <c r="I207" s="244"/>
      <c r="J207" s="245"/>
      <c r="K207" s="188"/>
      <c r="L207" s="8"/>
      <c r="M207" s="3"/>
    </row>
    <row r="208" spans="1:13" ht="30" customHeight="1">
      <c r="A208" s="3"/>
      <c r="B208" s="7"/>
      <c r="C208" s="202">
        <v>15</v>
      </c>
      <c r="D208" s="203" t="s">
        <v>132</v>
      </c>
      <c r="E208" s="203"/>
      <c r="F208" s="203"/>
      <c r="G208" s="203"/>
      <c r="H208" s="203"/>
      <c r="I208" s="203"/>
      <c r="J208" s="204"/>
      <c r="K208" s="205"/>
      <c r="L208" s="8"/>
      <c r="M208" s="3"/>
    </row>
    <row r="209" spans="1:13" ht="30" customHeight="1">
      <c r="A209" s="3"/>
      <c r="B209" s="7"/>
      <c r="C209" s="193" t="s">
        <v>501</v>
      </c>
      <c r="D209" s="194" t="s">
        <v>337</v>
      </c>
      <c r="E209" s="195"/>
      <c r="F209" s="195"/>
      <c r="G209" s="196" t="s">
        <v>341</v>
      </c>
      <c r="H209" s="197" t="s">
        <v>95</v>
      </c>
      <c r="I209" s="198">
        <v>67.69</v>
      </c>
      <c r="J209" s="199"/>
      <c r="K209" s="200"/>
      <c r="L209" s="8"/>
      <c r="M209" s="3"/>
    </row>
    <row r="210" spans="1:13" ht="30" customHeight="1">
      <c r="A210" s="3"/>
      <c r="B210" s="7"/>
      <c r="C210" s="193" t="s">
        <v>502</v>
      </c>
      <c r="D210" s="194" t="s">
        <v>336</v>
      </c>
      <c r="E210" s="195"/>
      <c r="F210" s="195"/>
      <c r="G210" s="196" t="s">
        <v>340</v>
      </c>
      <c r="H210" s="197" t="s">
        <v>366</v>
      </c>
      <c r="I210" s="198">
        <v>55.11</v>
      </c>
      <c r="J210" s="199"/>
      <c r="K210" s="200"/>
      <c r="L210" s="8"/>
      <c r="M210" s="3"/>
    </row>
    <row r="211" spans="1:13" ht="30" customHeight="1">
      <c r="A211" s="3"/>
      <c r="B211" s="7"/>
      <c r="C211" s="193" t="s">
        <v>503</v>
      </c>
      <c r="D211" s="194" t="s">
        <v>353</v>
      </c>
      <c r="E211" s="195"/>
      <c r="F211" s="195"/>
      <c r="G211" s="196" t="s">
        <v>358</v>
      </c>
      <c r="H211" s="197" t="s">
        <v>94</v>
      </c>
      <c r="I211" s="198">
        <v>275.55</v>
      </c>
      <c r="J211" s="199"/>
      <c r="K211" s="200"/>
      <c r="L211" s="8"/>
      <c r="M211" s="3"/>
    </row>
    <row r="212" spans="1:13" ht="30" customHeight="1">
      <c r="A212" s="3"/>
      <c r="B212" s="7"/>
      <c r="C212" s="193" t="s">
        <v>504</v>
      </c>
      <c r="D212" s="194" t="s">
        <v>354</v>
      </c>
      <c r="E212" s="195"/>
      <c r="F212" s="195"/>
      <c r="G212" s="196" t="s">
        <v>359</v>
      </c>
      <c r="H212" s="197" t="s">
        <v>94</v>
      </c>
      <c r="I212" s="198">
        <v>727.13</v>
      </c>
      <c r="J212" s="199"/>
      <c r="K212" s="200"/>
      <c r="L212" s="8"/>
      <c r="M212" s="3"/>
    </row>
    <row r="213" spans="1:13" ht="30" customHeight="1">
      <c r="A213" s="3"/>
      <c r="B213" s="7"/>
      <c r="C213" s="193" t="s">
        <v>505</v>
      </c>
      <c r="D213" s="194" t="s">
        <v>355</v>
      </c>
      <c r="E213" s="195"/>
      <c r="F213" s="195"/>
      <c r="G213" s="196" t="s">
        <v>360</v>
      </c>
      <c r="H213" s="197" t="s">
        <v>93</v>
      </c>
      <c r="I213" s="198">
        <f>6*70</f>
        <v>420</v>
      </c>
      <c r="J213" s="199"/>
      <c r="K213" s="200"/>
      <c r="L213" s="8"/>
      <c r="M213" s="3"/>
    </row>
    <row r="214" spans="1:13" ht="30" customHeight="1">
      <c r="A214" s="3"/>
      <c r="B214" s="7"/>
      <c r="C214" s="193" t="s">
        <v>506</v>
      </c>
      <c r="D214" s="194" t="s">
        <v>356</v>
      </c>
      <c r="E214" s="195"/>
      <c r="F214" s="195"/>
      <c r="G214" s="196" t="s">
        <v>361</v>
      </c>
      <c r="H214" s="197" t="s">
        <v>367</v>
      </c>
      <c r="I214" s="198">
        <v>10</v>
      </c>
      <c r="J214" s="199"/>
      <c r="K214" s="200"/>
      <c r="L214" s="8"/>
      <c r="M214" s="3"/>
    </row>
    <row r="215" spans="1:13" ht="30" customHeight="1">
      <c r="A215" s="3"/>
      <c r="B215" s="7"/>
      <c r="C215" s="193" t="s">
        <v>507</v>
      </c>
      <c r="D215" s="194" t="s">
        <v>269</v>
      </c>
      <c r="E215" s="195"/>
      <c r="F215" s="195"/>
      <c r="G215" s="196" t="s">
        <v>362</v>
      </c>
      <c r="H215" s="197" t="s">
        <v>367</v>
      </c>
      <c r="I215" s="198">
        <v>10</v>
      </c>
      <c r="J215" s="199"/>
      <c r="K215" s="200"/>
      <c r="L215" s="8"/>
      <c r="M215" s="3"/>
    </row>
    <row r="216" spans="1:13" ht="30" customHeight="1">
      <c r="A216" s="3"/>
      <c r="B216" s="7"/>
      <c r="C216" s="193" t="s">
        <v>508</v>
      </c>
      <c r="D216" s="194" t="s">
        <v>357</v>
      </c>
      <c r="E216" s="195"/>
      <c r="F216" s="195"/>
      <c r="G216" s="196" t="s">
        <v>363</v>
      </c>
      <c r="H216" s="197" t="s">
        <v>94</v>
      </c>
      <c r="I216" s="198">
        <v>147</v>
      </c>
      <c r="J216" s="199"/>
      <c r="K216" s="200"/>
      <c r="L216" s="8"/>
      <c r="M216" s="3"/>
    </row>
    <row r="217" spans="1:13" ht="30" customHeight="1">
      <c r="A217" s="3"/>
      <c r="B217" s="7"/>
      <c r="C217" s="193" t="s">
        <v>509</v>
      </c>
      <c r="D217" s="194" t="s">
        <v>357</v>
      </c>
      <c r="E217" s="195"/>
      <c r="F217" s="195"/>
      <c r="G217" s="196" t="s">
        <v>364</v>
      </c>
      <c r="H217" s="197" t="s">
        <v>93</v>
      </c>
      <c r="I217" s="198">
        <f>+I216*0.25</f>
        <v>36.75</v>
      </c>
      <c r="J217" s="199"/>
      <c r="K217" s="200"/>
      <c r="L217" s="8"/>
      <c r="M217" s="3"/>
    </row>
    <row r="218" spans="1:13" ht="30" customHeight="1">
      <c r="A218" s="3"/>
      <c r="B218" s="7"/>
      <c r="C218" s="193" t="s">
        <v>510</v>
      </c>
      <c r="D218" s="194" t="s">
        <v>357</v>
      </c>
      <c r="E218" s="195"/>
      <c r="F218" s="195"/>
      <c r="G218" s="196" t="s">
        <v>365</v>
      </c>
      <c r="H218" s="197" t="s">
        <v>94</v>
      </c>
      <c r="I218" s="198">
        <f>+I216</f>
        <v>147</v>
      </c>
      <c r="J218" s="199"/>
      <c r="K218" s="200"/>
      <c r="L218" s="8"/>
      <c r="M218" s="3"/>
    </row>
    <row r="219" spans="1:13" ht="30" customHeight="1">
      <c r="A219" s="3"/>
      <c r="B219" s="7"/>
      <c r="C219" s="243" t="s">
        <v>13</v>
      </c>
      <c r="D219" s="244"/>
      <c r="E219" s="244"/>
      <c r="F219" s="244"/>
      <c r="G219" s="244"/>
      <c r="H219" s="244"/>
      <c r="I219" s="244"/>
      <c r="J219" s="245"/>
      <c r="K219" s="188"/>
      <c r="L219" s="8"/>
      <c r="M219" s="3"/>
    </row>
    <row r="220" spans="1:13" ht="30" customHeight="1" thickBot="1">
      <c r="A220" s="3"/>
      <c r="B220" s="7"/>
      <c r="C220" s="279" t="s">
        <v>14</v>
      </c>
      <c r="D220" s="280"/>
      <c r="E220" s="280"/>
      <c r="F220" s="280"/>
      <c r="G220" s="280"/>
      <c r="H220" s="280"/>
      <c r="I220" s="280"/>
      <c r="J220" s="281"/>
      <c r="K220" s="219"/>
      <c r="L220" s="8"/>
      <c r="M220" s="3"/>
    </row>
    <row r="221" spans="1:13" ht="30" customHeight="1" thickBot="1">
      <c r="A221" s="3"/>
      <c r="B221" s="7"/>
      <c r="C221" s="155"/>
      <c r="D221" s="155"/>
      <c r="E221" s="155"/>
      <c r="F221" s="155"/>
      <c r="G221" s="155"/>
      <c r="H221" s="155"/>
      <c r="I221" s="155"/>
      <c r="J221" s="184"/>
      <c r="K221" s="156"/>
      <c r="L221" s="8"/>
      <c r="M221" s="3"/>
    </row>
    <row r="222" spans="1:13" ht="30" customHeight="1">
      <c r="A222" s="3"/>
      <c r="B222" s="7"/>
      <c r="C222" s="157"/>
      <c r="D222" s="158"/>
      <c r="E222" s="157"/>
      <c r="F222" s="157"/>
      <c r="G222" s="254" t="s">
        <v>130</v>
      </c>
      <c r="H222" s="255"/>
      <c r="I222" s="255"/>
      <c r="J222" s="255"/>
      <c r="K222" s="214">
        <v>42021214.369999997</v>
      </c>
      <c r="L222" s="8"/>
      <c r="M222" s="3"/>
    </row>
    <row r="223" spans="1:13" ht="30" customHeight="1">
      <c r="A223" s="3"/>
      <c r="B223" s="7"/>
      <c r="C223" s="157"/>
      <c r="D223" s="158"/>
      <c r="E223" s="157"/>
      <c r="F223" s="157"/>
      <c r="G223" s="256" t="s">
        <v>131</v>
      </c>
      <c r="H223" s="257"/>
      <c r="I223" s="257"/>
      <c r="J223" s="257"/>
      <c r="K223" s="215">
        <v>7328243</v>
      </c>
      <c r="L223" s="8"/>
      <c r="M223" s="3"/>
    </row>
    <row r="224" spans="1:13" ht="30" customHeight="1">
      <c r="A224" s="3"/>
      <c r="B224" s="7"/>
      <c r="C224" s="157"/>
      <c r="D224" s="158"/>
      <c r="E224" s="157"/>
      <c r="F224" s="157"/>
      <c r="G224" s="256" t="s">
        <v>128</v>
      </c>
      <c r="H224" s="257"/>
      <c r="I224" s="257"/>
      <c r="J224" s="257"/>
      <c r="K224" s="215">
        <v>13768513</v>
      </c>
      <c r="L224" s="8"/>
      <c r="M224" s="3"/>
    </row>
    <row r="225" spans="1:13" ht="30" customHeight="1">
      <c r="A225" s="3"/>
      <c r="B225" s="7"/>
      <c r="C225" s="157"/>
      <c r="D225" s="159"/>
      <c r="E225" s="159"/>
      <c r="F225" s="159"/>
      <c r="G225" s="256" t="s">
        <v>129</v>
      </c>
      <c r="H225" s="257"/>
      <c r="I225" s="257"/>
      <c r="J225" s="257"/>
      <c r="K225" s="215">
        <f>+K224</f>
        <v>13768513</v>
      </c>
      <c r="L225" s="8"/>
      <c r="M225" s="3"/>
    </row>
    <row r="226" spans="1:13" ht="30" customHeight="1">
      <c r="A226" s="3"/>
      <c r="B226" s="7"/>
      <c r="C226" s="157"/>
      <c r="D226" s="159"/>
      <c r="E226" s="159"/>
      <c r="F226" s="159"/>
      <c r="G226" s="256" t="s">
        <v>368</v>
      </c>
      <c r="H226" s="257"/>
      <c r="I226" s="257"/>
      <c r="J226" s="257"/>
      <c r="K226" s="215">
        <v>36180271</v>
      </c>
      <c r="L226" s="8"/>
      <c r="M226" s="3"/>
    </row>
    <row r="227" spans="1:13" ht="30" customHeight="1">
      <c r="A227" s="3"/>
      <c r="B227" s="7"/>
      <c r="C227" s="157"/>
      <c r="D227" s="159"/>
      <c r="E227" s="159"/>
      <c r="F227" s="159"/>
      <c r="G227" s="256" t="s">
        <v>369</v>
      </c>
      <c r="H227" s="257"/>
      <c r="I227" s="257"/>
      <c r="J227" s="257"/>
      <c r="K227" s="215">
        <v>26613435.7699458</v>
      </c>
      <c r="L227" s="8"/>
      <c r="M227" s="3"/>
    </row>
    <row r="228" spans="1:13" ht="30" customHeight="1">
      <c r="A228" s="3"/>
      <c r="B228" s="7"/>
      <c r="C228" s="157"/>
      <c r="D228" s="159"/>
      <c r="E228" s="159"/>
      <c r="F228" s="159"/>
      <c r="G228" s="256" t="s">
        <v>15</v>
      </c>
      <c r="H228" s="257"/>
      <c r="I228" s="257"/>
      <c r="J228" s="257"/>
      <c r="K228" s="215"/>
      <c r="L228" s="8"/>
      <c r="M228" s="3"/>
    </row>
    <row r="229" spans="1:13" ht="30" customHeight="1">
      <c r="A229" s="3"/>
      <c r="B229" s="7"/>
      <c r="C229" s="157"/>
      <c r="D229" s="158"/>
      <c r="E229" s="157"/>
      <c r="F229" s="160"/>
      <c r="G229" s="217"/>
      <c r="H229" s="216"/>
      <c r="I229" s="216"/>
      <c r="J229" s="216"/>
      <c r="K229" s="218"/>
      <c r="L229" s="8"/>
      <c r="M229" s="3"/>
    </row>
    <row r="230" spans="1:13" ht="30" customHeight="1" thickBot="1">
      <c r="A230" s="3"/>
      <c r="B230" s="7"/>
      <c r="C230" s="157"/>
      <c r="D230" s="158"/>
      <c r="E230" s="157"/>
      <c r="F230" s="157"/>
      <c r="G230" s="252" t="s">
        <v>16</v>
      </c>
      <c r="H230" s="253"/>
      <c r="I230" s="253"/>
      <c r="J230" s="253"/>
      <c r="K230" s="220"/>
      <c r="L230" s="8"/>
      <c r="M230" s="3"/>
    </row>
    <row r="231" spans="1:13" ht="30" customHeight="1" thickBot="1">
      <c r="A231" s="3"/>
      <c r="B231" s="7"/>
      <c r="C231" s="157"/>
      <c r="D231" s="158"/>
      <c r="E231" s="158"/>
      <c r="F231" s="158"/>
      <c r="G231" s="157"/>
      <c r="H231" s="157"/>
      <c r="I231" s="161"/>
      <c r="J231" s="182"/>
      <c r="K231" s="162"/>
      <c r="L231" s="8"/>
      <c r="M231" s="3"/>
    </row>
    <row r="232" spans="1:13" ht="30" customHeight="1">
      <c r="A232" s="3"/>
      <c r="B232" s="7"/>
      <c r="C232" s="163"/>
      <c r="D232" s="289"/>
      <c r="E232" s="289"/>
      <c r="F232" s="289"/>
      <c r="G232" s="289"/>
      <c r="H232" s="289"/>
      <c r="I232" s="289"/>
      <c r="J232" s="289"/>
      <c r="K232" s="290"/>
      <c r="L232" s="8"/>
      <c r="M232" s="3"/>
    </row>
    <row r="233" spans="1:13" ht="30" customHeight="1">
      <c r="A233" s="3"/>
      <c r="B233" s="7"/>
      <c r="C233" s="274" t="s">
        <v>125</v>
      </c>
      <c r="D233" s="275"/>
      <c r="E233" s="275"/>
      <c r="F233" s="275"/>
      <c r="G233" s="275"/>
      <c r="H233" s="288" t="s">
        <v>17</v>
      </c>
      <c r="I233" s="288"/>
      <c r="J233" s="288"/>
      <c r="K233" s="165" t="s">
        <v>18</v>
      </c>
      <c r="L233" s="8"/>
      <c r="M233" s="3"/>
    </row>
    <row r="234" spans="1:13" ht="30" customHeight="1">
      <c r="A234" s="3"/>
      <c r="B234" s="7"/>
      <c r="C234" s="274" t="s">
        <v>126</v>
      </c>
      <c r="D234" s="275"/>
      <c r="E234" s="275"/>
      <c r="F234" s="275"/>
      <c r="G234" s="275"/>
      <c r="H234" s="287" t="s">
        <v>19</v>
      </c>
      <c r="I234" s="287"/>
      <c r="J234" s="185" t="s">
        <v>20</v>
      </c>
      <c r="K234" s="167">
        <v>0.25</v>
      </c>
      <c r="L234" s="8"/>
      <c r="M234" s="3"/>
    </row>
    <row r="235" spans="1:13" ht="30" customHeight="1">
      <c r="A235" s="3"/>
      <c r="B235" s="7"/>
      <c r="C235" s="274" t="s">
        <v>127</v>
      </c>
      <c r="D235" s="275"/>
      <c r="E235" s="275"/>
      <c r="F235" s="275"/>
      <c r="G235" s="275"/>
      <c r="H235" s="284" t="s">
        <v>511</v>
      </c>
      <c r="I235" s="285"/>
      <c r="J235" s="185" t="s">
        <v>21</v>
      </c>
      <c r="K235" s="167">
        <v>0.01</v>
      </c>
      <c r="L235" s="8"/>
      <c r="M235" s="3"/>
    </row>
    <row r="236" spans="1:13" ht="30" customHeight="1">
      <c r="A236" s="3"/>
      <c r="B236" s="7"/>
      <c r="C236" s="168"/>
      <c r="D236" s="142"/>
      <c r="E236" s="169"/>
      <c r="F236" s="169"/>
      <c r="G236" s="170"/>
      <c r="H236" s="286" t="s">
        <v>68</v>
      </c>
      <c r="I236" s="287"/>
      <c r="J236" s="185" t="s">
        <v>22</v>
      </c>
      <c r="K236" s="167">
        <v>0.04</v>
      </c>
      <c r="L236" s="8"/>
      <c r="M236" s="3"/>
    </row>
    <row r="237" spans="1:13" ht="30" customHeight="1">
      <c r="A237" s="3"/>
      <c r="B237" s="7"/>
      <c r="C237" s="171"/>
      <c r="D237" s="172"/>
      <c r="E237" s="172"/>
      <c r="F237" s="172"/>
      <c r="G237" s="173"/>
      <c r="H237" s="287" t="s">
        <v>23</v>
      </c>
      <c r="I237" s="287"/>
      <c r="J237" s="185" t="s">
        <v>24</v>
      </c>
      <c r="K237" s="167">
        <f>+K234+K235+K236</f>
        <v>0.3</v>
      </c>
      <c r="L237" s="8"/>
      <c r="M237" s="3"/>
    </row>
    <row r="238" spans="1:13" ht="30" customHeight="1" thickBot="1">
      <c r="A238" s="3"/>
      <c r="B238" s="7"/>
      <c r="C238" s="174"/>
      <c r="D238" s="175"/>
      <c r="E238" s="175"/>
      <c r="F238" s="175"/>
      <c r="G238" s="176"/>
      <c r="H238" s="282"/>
      <c r="I238" s="282"/>
      <c r="J238" s="282"/>
      <c r="K238" s="283"/>
      <c r="L238" s="8"/>
      <c r="M238" s="3"/>
    </row>
    <row r="239" spans="1:13" ht="30" customHeight="1">
      <c r="A239" s="3"/>
      <c r="B239" s="7"/>
      <c r="C239" s="419"/>
      <c r="D239" s="419"/>
      <c r="E239" s="420"/>
      <c r="F239" s="420"/>
      <c r="G239" s="419"/>
      <c r="H239" s="419"/>
      <c r="I239" s="419"/>
      <c r="J239" s="421"/>
      <c r="K239" s="421"/>
      <c r="L239" s="8"/>
      <c r="M239" s="3"/>
    </row>
    <row r="240" spans="1:13" ht="30" customHeight="1">
      <c r="A240" s="3"/>
      <c r="B240" s="7"/>
      <c r="C240" s="419"/>
      <c r="D240" s="419"/>
      <c r="E240" s="420"/>
      <c r="F240" s="420"/>
      <c r="G240" s="419"/>
      <c r="H240" s="419"/>
      <c r="I240" s="419"/>
      <c r="J240" s="421"/>
      <c r="K240" s="421"/>
      <c r="L240" s="8"/>
      <c r="M240" s="3"/>
    </row>
    <row r="241" spans="1:13" ht="17.25" thickBot="1">
      <c r="A241" s="3"/>
      <c r="B241" s="135"/>
      <c r="C241" s="136"/>
      <c r="D241" s="136"/>
      <c r="E241" s="137"/>
      <c r="F241" s="136"/>
      <c r="G241" s="138"/>
      <c r="H241" s="136"/>
      <c r="I241" s="136"/>
      <c r="J241" s="136"/>
      <c r="K241" s="136"/>
      <c r="L241" s="139"/>
      <c r="M241" s="3"/>
    </row>
    <row r="242" spans="1:13" ht="17.25" thickTop="1">
      <c r="A242" s="3"/>
      <c r="B242" s="3"/>
      <c r="C242" s="3"/>
      <c r="D242" s="3"/>
      <c r="E242" s="4"/>
      <c r="F242" s="3"/>
      <c r="G242" s="3"/>
      <c r="H242" s="3"/>
      <c r="I242" s="3"/>
      <c r="J242" s="3"/>
      <c r="K242" s="3"/>
      <c r="L242" s="3"/>
      <c r="M242" s="3"/>
    </row>
    <row r="244" spans="1:13">
      <c r="H244" s="13"/>
    </row>
  </sheetData>
  <mergeCells count="48">
    <mergeCell ref="H236:I236"/>
    <mergeCell ref="H237:I237"/>
    <mergeCell ref="H238:K238"/>
    <mergeCell ref="C233:G233"/>
    <mergeCell ref="H233:J233"/>
    <mergeCell ref="C234:G234"/>
    <mergeCell ref="H234:I234"/>
    <mergeCell ref="C235:G235"/>
    <mergeCell ref="H235:I235"/>
    <mergeCell ref="G226:J226"/>
    <mergeCell ref="G227:J227"/>
    <mergeCell ref="G228:J228"/>
    <mergeCell ref="G230:J230"/>
    <mergeCell ref="D232:K232"/>
    <mergeCell ref="C220:J220"/>
    <mergeCell ref="G222:J222"/>
    <mergeCell ref="G223:J223"/>
    <mergeCell ref="G224:J224"/>
    <mergeCell ref="G225:J225"/>
    <mergeCell ref="C148:J148"/>
    <mergeCell ref="C157:J157"/>
    <mergeCell ref="C195:J195"/>
    <mergeCell ref="C207:J207"/>
    <mergeCell ref="C219:J219"/>
    <mergeCell ref="C66:J66"/>
    <mergeCell ref="C71:J71"/>
    <mergeCell ref="C96:J96"/>
    <mergeCell ref="C124:J124"/>
    <mergeCell ref="C135:J135"/>
    <mergeCell ref="C18:J18"/>
    <mergeCell ref="C31:J31"/>
    <mergeCell ref="C44:J44"/>
    <mergeCell ref="C55:J55"/>
    <mergeCell ref="C60:J60"/>
    <mergeCell ref="C3:F3"/>
    <mergeCell ref="C5:K5"/>
    <mergeCell ref="C6:K6"/>
    <mergeCell ref="C7:K8"/>
    <mergeCell ref="C9:K9"/>
    <mergeCell ref="C10:K10"/>
    <mergeCell ref="C11:C12"/>
    <mergeCell ref="D11:D12"/>
    <mergeCell ref="E11:F11"/>
    <mergeCell ref="G11:G12"/>
    <mergeCell ref="H11:H12"/>
    <mergeCell ref="I11:I12"/>
    <mergeCell ref="J11:J12"/>
    <mergeCell ref="K11:K12"/>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1"/>
  <sheetViews>
    <sheetView showGridLines="0" view="pageBreakPreview" topLeftCell="A31" zoomScale="80" zoomScaleNormal="80" zoomScaleSheetLayoutView="80" workbookViewId="0">
      <selection activeCell="U70" sqref="U70"/>
    </sheetView>
  </sheetViews>
  <sheetFormatPr baseColWidth="10" defaultColWidth="11.42578125" defaultRowHeight="12.75"/>
  <cols>
    <col min="1" max="2" width="3.42578125" style="9" customWidth="1"/>
    <col min="3" max="3" width="12.42578125" style="9" customWidth="1"/>
    <col min="4" max="4" width="18" style="9" customWidth="1"/>
    <col min="5" max="11" width="11.42578125" style="9"/>
    <col min="12" max="12" width="17.42578125" style="9" customWidth="1"/>
    <col min="13" max="14" width="11.42578125" style="9"/>
    <col min="15" max="15" width="20" style="9" customWidth="1"/>
    <col min="16" max="17" width="3.42578125" style="9" customWidth="1"/>
    <col min="18" max="16384" width="11.42578125" style="9"/>
  </cols>
  <sheetData>
    <row r="1" spans="2:16" ht="13.5" thickBot="1"/>
    <row r="2" spans="2:16" ht="13.5" thickTop="1">
      <c r="B2" s="14"/>
      <c r="C2" s="15"/>
      <c r="D2" s="15"/>
      <c r="E2" s="15"/>
      <c r="F2" s="15"/>
      <c r="G2" s="15"/>
      <c r="H2" s="15"/>
      <c r="I2" s="15"/>
      <c r="J2" s="15"/>
      <c r="K2" s="15"/>
      <c r="L2" s="15"/>
      <c r="M2" s="15"/>
      <c r="N2" s="15"/>
      <c r="O2" s="15"/>
      <c r="P2" s="140"/>
    </row>
    <row r="3" spans="2:16" ht="36.75" customHeight="1">
      <c r="B3" s="16"/>
      <c r="C3" s="413" t="s">
        <v>87</v>
      </c>
      <c r="D3" s="414"/>
      <c r="E3" s="414"/>
      <c r="F3" s="414"/>
      <c r="P3" s="17"/>
    </row>
    <row r="4" spans="2:16">
      <c r="B4" s="16"/>
      <c r="C4" s="123" t="s">
        <v>0</v>
      </c>
      <c r="D4" s="141" t="s">
        <v>89</v>
      </c>
      <c r="E4" s="123" t="s">
        <v>1</v>
      </c>
      <c r="F4" s="124">
        <v>1</v>
      </c>
      <c r="P4" s="17"/>
    </row>
    <row r="5" spans="2:16">
      <c r="B5" s="16"/>
      <c r="C5" s="118"/>
      <c r="D5" s="119"/>
      <c r="E5" s="118"/>
      <c r="F5" s="119"/>
      <c r="P5" s="17"/>
    </row>
    <row r="6" spans="2:16" ht="48" customHeight="1">
      <c r="B6" s="16"/>
      <c r="C6" s="415" t="s">
        <v>80</v>
      </c>
      <c r="D6" s="415"/>
      <c r="E6" s="415"/>
      <c r="F6" s="415"/>
      <c r="G6" s="415"/>
      <c r="H6" s="415"/>
      <c r="I6" s="415"/>
      <c r="J6" s="415"/>
      <c r="K6" s="415"/>
      <c r="L6" s="415"/>
      <c r="M6" s="415"/>
      <c r="N6" s="415"/>
      <c r="O6" s="415"/>
      <c r="P6" s="18"/>
    </row>
    <row r="7" spans="2:16" ht="15" thickBot="1">
      <c r="B7" s="16"/>
      <c r="C7" s="43"/>
      <c r="D7" s="43"/>
      <c r="E7" s="43"/>
      <c r="F7" s="43"/>
      <c r="G7" s="43"/>
      <c r="H7" s="43"/>
      <c r="I7" s="43"/>
      <c r="J7" s="43"/>
      <c r="K7" s="43"/>
      <c r="L7" s="43"/>
      <c r="M7" s="43"/>
      <c r="N7" s="43"/>
      <c r="O7" s="43"/>
      <c r="P7" s="17"/>
    </row>
    <row r="8" spans="2:16" ht="15">
      <c r="B8" s="16"/>
      <c r="C8" s="372"/>
      <c r="D8" s="374"/>
      <c r="E8" s="375"/>
      <c r="F8" s="375"/>
      <c r="G8" s="375"/>
      <c r="H8" s="375"/>
      <c r="I8" s="375"/>
      <c r="J8" s="375"/>
      <c r="K8" s="376"/>
      <c r="L8" s="387"/>
      <c r="M8" s="388"/>
      <c r="N8" s="388"/>
      <c r="O8" s="389"/>
      <c r="P8" s="19"/>
    </row>
    <row r="9" spans="2:16" ht="15">
      <c r="B9" s="16"/>
      <c r="C9" s="373"/>
      <c r="D9" s="377" t="s">
        <v>27</v>
      </c>
      <c r="E9" s="378"/>
      <c r="F9" s="378"/>
      <c r="G9" s="378"/>
      <c r="H9" s="378"/>
      <c r="I9" s="378"/>
      <c r="J9" s="378"/>
      <c r="K9" s="379"/>
      <c r="L9" s="390"/>
      <c r="M9" s="391"/>
      <c r="N9" s="391"/>
      <c r="O9" s="392"/>
      <c r="P9" s="19"/>
    </row>
    <row r="10" spans="2:16" ht="15">
      <c r="B10" s="16"/>
      <c r="C10" s="373"/>
      <c r="D10" s="377"/>
      <c r="E10" s="378"/>
      <c r="F10" s="378"/>
      <c r="G10" s="378"/>
      <c r="H10" s="378"/>
      <c r="I10" s="378"/>
      <c r="J10" s="378"/>
      <c r="K10" s="379"/>
      <c r="L10" s="380" t="s">
        <v>28</v>
      </c>
      <c r="M10" s="393"/>
      <c r="N10" s="394"/>
      <c r="O10" s="395"/>
      <c r="P10" s="19"/>
    </row>
    <row r="11" spans="2:16" ht="15">
      <c r="B11" s="16"/>
      <c r="C11" s="373"/>
      <c r="D11" s="377" t="s">
        <v>29</v>
      </c>
      <c r="E11" s="378"/>
      <c r="F11" s="378"/>
      <c r="G11" s="378"/>
      <c r="H11" s="378"/>
      <c r="I11" s="378"/>
      <c r="J11" s="378"/>
      <c r="K11" s="379"/>
      <c r="L11" s="381"/>
      <c r="M11" s="396"/>
      <c r="N11" s="397"/>
      <c r="O11" s="398"/>
      <c r="P11" s="20"/>
    </row>
    <row r="12" spans="2:16" ht="12.75" customHeight="1">
      <c r="B12" s="16"/>
      <c r="C12" s="373"/>
      <c r="D12" s="416"/>
      <c r="E12" s="417"/>
      <c r="F12" s="417"/>
      <c r="G12" s="417"/>
      <c r="H12" s="417"/>
      <c r="I12" s="417"/>
      <c r="J12" s="417"/>
      <c r="K12" s="418"/>
      <c r="L12" s="380" t="s">
        <v>30</v>
      </c>
      <c r="M12" s="380">
        <v>1</v>
      </c>
      <c r="N12" s="380" t="s">
        <v>31</v>
      </c>
      <c r="O12" s="385">
        <v>1</v>
      </c>
      <c r="P12" s="19"/>
    </row>
    <row r="13" spans="2:16" ht="13.5">
      <c r="B13" s="16"/>
      <c r="C13" s="373"/>
      <c r="D13" s="416"/>
      <c r="E13" s="417"/>
      <c r="F13" s="417"/>
      <c r="G13" s="417"/>
      <c r="H13" s="417"/>
      <c r="I13" s="417"/>
      <c r="J13" s="417"/>
      <c r="K13" s="418"/>
      <c r="L13" s="399"/>
      <c r="M13" s="399"/>
      <c r="N13" s="399"/>
      <c r="O13" s="386"/>
      <c r="P13" s="19"/>
    </row>
    <row r="14" spans="2:16" ht="15">
      <c r="B14" s="16"/>
      <c r="C14" s="373"/>
      <c r="D14" s="377" t="s">
        <v>81</v>
      </c>
      <c r="E14" s="378"/>
      <c r="F14" s="378"/>
      <c r="G14" s="378"/>
      <c r="H14" s="378"/>
      <c r="I14" s="378"/>
      <c r="J14" s="378"/>
      <c r="K14" s="379"/>
      <c r="L14" s="399"/>
      <c r="M14" s="399"/>
      <c r="N14" s="399"/>
      <c r="O14" s="386"/>
      <c r="P14" s="19"/>
    </row>
    <row r="15" spans="2:16" ht="15.75" thickBot="1">
      <c r="B15" s="16"/>
      <c r="C15" s="44"/>
      <c r="D15" s="45"/>
      <c r="E15" s="45"/>
      <c r="F15" s="45"/>
      <c r="G15" s="45"/>
      <c r="H15" s="45"/>
      <c r="I15" s="45"/>
      <c r="J15" s="45"/>
      <c r="K15" s="45"/>
      <c r="L15" s="45"/>
      <c r="M15" s="46"/>
      <c r="N15" s="46"/>
      <c r="O15" s="47"/>
      <c r="P15" s="21"/>
    </row>
    <row r="16" spans="2:16" ht="15">
      <c r="B16" s="16"/>
      <c r="C16" s="48"/>
      <c r="D16" s="129"/>
      <c r="E16" s="129"/>
      <c r="F16" s="129"/>
      <c r="G16" s="129"/>
      <c r="H16" s="129"/>
      <c r="I16" s="129"/>
      <c r="J16" s="129"/>
      <c r="K16" s="129"/>
      <c r="L16" s="49" t="s">
        <v>32</v>
      </c>
      <c r="M16" s="50" t="s">
        <v>33</v>
      </c>
      <c r="N16" s="50" t="s">
        <v>34</v>
      </c>
      <c r="O16" s="51" t="s">
        <v>35</v>
      </c>
      <c r="P16" s="20"/>
    </row>
    <row r="17" spans="2:16" ht="15">
      <c r="B17" s="16"/>
      <c r="C17" s="52"/>
      <c r="D17" s="127"/>
      <c r="E17" s="127"/>
      <c r="F17" s="127"/>
      <c r="G17" s="127"/>
      <c r="H17" s="127"/>
      <c r="I17" s="127"/>
      <c r="J17" s="127"/>
      <c r="K17" s="127"/>
      <c r="L17" s="53"/>
      <c r="M17" s="54"/>
      <c r="N17" s="54"/>
      <c r="O17" s="55"/>
      <c r="P17" s="22"/>
    </row>
    <row r="18" spans="2:16" ht="18" customHeight="1">
      <c r="B18" s="16"/>
      <c r="C18" s="320" t="s">
        <v>36</v>
      </c>
      <c r="D18" s="321"/>
      <c r="E18" s="321"/>
      <c r="F18" s="321"/>
      <c r="G18" s="127"/>
      <c r="H18" s="127"/>
      <c r="I18" s="127" t="s">
        <v>37</v>
      </c>
      <c r="J18" s="43"/>
      <c r="K18" s="127"/>
      <c r="L18" s="53"/>
      <c r="M18" s="43"/>
      <c r="N18" s="43"/>
      <c r="O18" s="56"/>
      <c r="P18" s="22"/>
    </row>
    <row r="19" spans="2:16" ht="15">
      <c r="B19" s="16"/>
      <c r="C19" s="57"/>
      <c r="D19" s="58"/>
      <c r="E19" s="58"/>
      <c r="F19" s="58"/>
      <c r="G19" s="58"/>
      <c r="H19" s="58"/>
      <c r="I19" s="58"/>
      <c r="J19" s="58"/>
      <c r="K19" s="58"/>
      <c r="L19" s="58"/>
      <c r="M19" s="58"/>
      <c r="N19" s="58"/>
      <c r="O19" s="59"/>
      <c r="P19" s="23"/>
    </row>
    <row r="20" spans="2:16" ht="15" thickBot="1">
      <c r="B20" s="16"/>
      <c r="C20" s="60"/>
      <c r="D20" s="61"/>
      <c r="E20" s="61"/>
      <c r="F20" s="61"/>
      <c r="G20" s="61"/>
      <c r="H20" s="61"/>
      <c r="I20" s="61"/>
      <c r="J20" s="61"/>
      <c r="K20" s="61"/>
      <c r="L20" s="61"/>
      <c r="M20" s="61"/>
      <c r="N20" s="61"/>
      <c r="O20" s="62"/>
      <c r="P20" s="17"/>
    </row>
    <row r="21" spans="2:16" ht="15" thickBot="1">
      <c r="B21" s="16"/>
      <c r="C21" s="63"/>
      <c r="D21" s="64"/>
      <c r="E21" s="64"/>
      <c r="F21" s="64"/>
      <c r="G21" s="64"/>
      <c r="H21" s="64"/>
      <c r="I21" s="43"/>
      <c r="J21" s="43"/>
      <c r="K21" s="64"/>
      <c r="L21" s="64"/>
      <c r="M21" s="64"/>
      <c r="N21" s="64"/>
      <c r="O21" s="65"/>
      <c r="P21" s="17"/>
    </row>
    <row r="22" spans="2:16" ht="15">
      <c r="B22" s="16"/>
      <c r="C22" s="402" t="s">
        <v>38</v>
      </c>
      <c r="D22" s="403"/>
      <c r="E22" s="403"/>
      <c r="F22" s="403"/>
      <c r="G22" s="403"/>
      <c r="H22" s="403"/>
      <c r="I22" s="403"/>
      <c r="J22" s="403"/>
      <c r="K22" s="403"/>
      <c r="L22" s="403"/>
      <c r="M22" s="403"/>
      <c r="N22" s="403"/>
      <c r="O22" s="404"/>
      <c r="P22" s="24"/>
    </row>
    <row r="23" spans="2:16" ht="15" thickBot="1">
      <c r="B23" s="16"/>
      <c r="C23" s="66"/>
      <c r="D23" s="43"/>
      <c r="E23" s="43"/>
      <c r="F23" s="43"/>
      <c r="G23" s="43"/>
      <c r="H23" s="43"/>
      <c r="I23" s="43"/>
      <c r="J23" s="43"/>
      <c r="K23" s="43"/>
      <c r="L23" s="43"/>
      <c r="M23" s="43"/>
      <c r="N23" s="43"/>
      <c r="O23" s="67"/>
      <c r="P23" s="17"/>
    </row>
    <row r="24" spans="2:16" ht="15">
      <c r="B24" s="16"/>
      <c r="C24" s="68" t="s">
        <v>39</v>
      </c>
      <c r="D24" s="382" t="s">
        <v>6</v>
      </c>
      <c r="E24" s="383"/>
      <c r="F24" s="383"/>
      <c r="G24" s="383"/>
      <c r="H24" s="383"/>
      <c r="I24" s="383"/>
      <c r="J24" s="383"/>
      <c r="K24" s="383"/>
      <c r="L24" s="384"/>
      <c r="M24" s="400" t="s">
        <v>40</v>
      </c>
      <c r="N24" s="401"/>
      <c r="O24" s="68" t="s">
        <v>8</v>
      </c>
      <c r="P24" s="25"/>
    </row>
    <row r="25" spans="2:16" ht="15" thickBot="1">
      <c r="B25" s="16"/>
      <c r="C25" s="69"/>
      <c r="D25" s="356"/>
      <c r="E25" s="357"/>
      <c r="F25" s="357"/>
      <c r="G25" s="357"/>
      <c r="H25" s="357"/>
      <c r="I25" s="357"/>
      <c r="J25" s="357"/>
      <c r="K25" s="357"/>
      <c r="L25" s="358"/>
      <c r="M25" s="356"/>
      <c r="N25" s="358"/>
      <c r="O25" s="70"/>
      <c r="P25" s="26"/>
    </row>
    <row r="26" spans="2:16">
      <c r="B26" s="16"/>
      <c r="C26" s="359" t="s">
        <v>41</v>
      </c>
      <c r="D26" s="360"/>
      <c r="E26" s="360"/>
      <c r="F26" s="360"/>
      <c r="G26" s="360"/>
      <c r="H26" s="360"/>
      <c r="I26" s="360"/>
      <c r="J26" s="360"/>
      <c r="K26" s="360"/>
      <c r="L26" s="360"/>
      <c r="M26" s="360"/>
      <c r="N26" s="360"/>
      <c r="O26" s="361"/>
      <c r="P26" s="27"/>
    </row>
    <row r="27" spans="2:16">
      <c r="B27" s="16"/>
      <c r="C27" s="362"/>
      <c r="D27" s="363"/>
      <c r="E27" s="363"/>
      <c r="F27" s="363"/>
      <c r="G27" s="363"/>
      <c r="H27" s="363"/>
      <c r="I27" s="363"/>
      <c r="J27" s="363"/>
      <c r="K27" s="363"/>
      <c r="L27" s="363"/>
      <c r="M27" s="363"/>
      <c r="N27" s="363"/>
      <c r="O27" s="364"/>
      <c r="P27" s="27"/>
    </row>
    <row r="28" spans="2:16" ht="13.5" thickBot="1">
      <c r="B28" s="16"/>
      <c r="C28" s="365"/>
      <c r="D28" s="366"/>
      <c r="E28" s="366"/>
      <c r="F28" s="366"/>
      <c r="G28" s="366"/>
      <c r="H28" s="366"/>
      <c r="I28" s="366"/>
      <c r="J28" s="366"/>
      <c r="K28" s="366"/>
      <c r="L28" s="366"/>
      <c r="M28" s="366"/>
      <c r="N28" s="366"/>
      <c r="O28" s="367"/>
      <c r="P28" s="27"/>
    </row>
    <row r="29" spans="2:16" ht="15">
      <c r="B29" s="16"/>
      <c r="C29" s="344" t="s">
        <v>6</v>
      </c>
      <c r="D29" s="411"/>
      <c r="E29" s="411"/>
      <c r="F29" s="411"/>
      <c r="G29" s="412"/>
      <c r="H29" s="350" t="s">
        <v>42</v>
      </c>
      <c r="I29" s="411"/>
      <c r="J29" s="354" t="s">
        <v>43</v>
      </c>
      <c r="K29" s="355"/>
      <c r="L29" s="71" t="s">
        <v>44</v>
      </c>
      <c r="M29" s="350" t="s">
        <v>45</v>
      </c>
      <c r="N29" s="351"/>
      <c r="O29" s="72" t="s">
        <v>46</v>
      </c>
      <c r="P29" s="28"/>
    </row>
    <row r="30" spans="2:16" ht="14.25">
      <c r="B30" s="16"/>
      <c r="C30" s="328"/>
      <c r="D30" s="329"/>
      <c r="E30" s="329"/>
      <c r="F30" s="329"/>
      <c r="G30" s="405"/>
      <c r="H30" s="406"/>
      <c r="I30" s="405"/>
      <c r="J30" s="406"/>
      <c r="K30" s="405"/>
      <c r="L30" s="73"/>
      <c r="M30" s="407"/>
      <c r="N30" s="408"/>
      <c r="O30" s="74"/>
      <c r="P30" s="29"/>
    </row>
    <row r="31" spans="2:16" ht="14.25">
      <c r="B31" s="16"/>
      <c r="C31" s="75"/>
      <c r="D31" s="76"/>
      <c r="E31" s="76"/>
      <c r="F31" s="76"/>
      <c r="G31" s="77"/>
      <c r="H31" s="78"/>
      <c r="I31" s="77"/>
      <c r="J31" s="78"/>
      <c r="K31" s="77"/>
      <c r="L31" s="73"/>
      <c r="M31" s="407"/>
      <c r="N31" s="408"/>
      <c r="O31" s="74"/>
      <c r="P31" s="29"/>
    </row>
    <row r="32" spans="2:16" ht="15" thickBot="1">
      <c r="B32" s="16"/>
      <c r="C32" s="340"/>
      <c r="D32" s="341"/>
      <c r="E32" s="341"/>
      <c r="F32" s="341"/>
      <c r="G32" s="368"/>
      <c r="H32" s="369"/>
      <c r="I32" s="368"/>
      <c r="J32" s="369"/>
      <c r="K32" s="368"/>
      <c r="L32" s="79"/>
      <c r="M32" s="370"/>
      <c r="N32" s="371"/>
      <c r="O32" s="74"/>
      <c r="P32" s="29"/>
    </row>
    <row r="33" spans="2:16" ht="15.75" thickBot="1">
      <c r="B33" s="16"/>
      <c r="C33" s="334" t="s">
        <v>47</v>
      </c>
      <c r="D33" s="335"/>
      <c r="E33" s="335"/>
      <c r="F33" s="335"/>
      <c r="G33" s="335"/>
      <c r="H33" s="335"/>
      <c r="I33" s="335"/>
      <c r="J33" s="335"/>
      <c r="K33" s="335"/>
      <c r="L33" s="335"/>
      <c r="M33" s="335"/>
      <c r="N33" s="336"/>
      <c r="O33" s="80"/>
      <c r="P33" s="30"/>
    </row>
    <row r="34" spans="2:16" ht="13.5" customHeight="1">
      <c r="B34" s="16"/>
      <c r="C34" s="359" t="s">
        <v>48</v>
      </c>
      <c r="D34" s="360"/>
      <c r="E34" s="360"/>
      <c r="F34" s="360"/>
      <c r="G34" s="360"/>
      <c r="H34" s="360"/>
      <c r="I34" s="360"/>
      <c r="J34" s="360"/>
      <c r="K34" s="360"/>
      <c r="L34" s="360"/>
      <c r="M34" s="360"/>
      <c r="N34" s="360"/>
      <c r="O34" s="361"/>
      <c r="P34" s="27"/>
    </row>
    <row r="35" spans="2:16">
      <c r="B35" s="16"/>
      <c r="C35" s="362"/>
      <c r="D35" s="363"/>
      <c r="E35" s="363"/>
      <c r="F35" s="363"/>
      <c r="G35" s="363"/>
      <c r="H35" s="363"/>
      <c r="I35" s="363"/>
      <c r="J35" s="363"/>
      <c r="K35" s="363"/>
      <c r="L35" s="363"/>
      <c r="M35" s="363"/>
      <c r="N35" s="363"/>
      <c r="O35" s="364"/>
      <c r="P35" s="27"/>
    </row>
    <row r="36" spans="2:16" ht="13.5" thickBot="1">
      <c r="B36" s="16"/>
      <c r="C36" s="365"/>
      <c r="D36" s="366"/>
      <c r="E36" s="366"/>
      <c r="F36" s="366"/>
      <c r="G36" s="366"/>
      <c r="H36" s="366"/>
      <c r="I36" s="366"/>
      <c r="J36" s="366"/>
      <c r="K36" s="366"/>
      <c r="L36" s="366"/>
      <c r="M36" s="366"/>
      <c r="N36" s="366"/>
      <c r="O36" s="367"/>
      <c r="P36" s="27"/>
    </row>
    <row r="37" spans="2:16" ht="15">
      <c r="B37" s="16"/>
      <c r="C37" s="344" t="s">
        <v>6</v>
      </c>
      <c r="D37" s="345"/>
      <c r="E37" s="345"/>
      <c r="F37" s="345"/>
      <c r="G37" s="345"/>
      <c r="H37" s="345"/>
      <c r="I37" s="345"/>
      <c r="J37" s="351"/>
      <c r="K37" s="128" t="s">
        <v>40</v>
      </c>
      <c r="L37" s="71" t="s">
        <v>8</v>
      </c>
      <c r="M37" s="350" t="s">
        <v>49</v>
      </c>
      <c r="N37" s="351"/>
      <c r="O37" s="72" t="s">
        <v>46</v>
      </c>
      <c r="P37" s="28"/>
    </row>
    <row r="38" spans="2:16" ht="14.25">
      <c r="B38" s="16"/>
      <c r="C38" s="328"/>
      <c r="D38" s="329"/>
      <c r="E38" s="329"/>
      <c r="F38" s="329"/>
      <c r="G38" s="329"/>
      <c r="H38" s="329"/>
      <c r="I38" s="329"/>
      <c r="J38" s="405"/>
      <c r="K38" s="132"/>
      <c r="L38" s="81"/>
      <c r="M38" s="409"/>
      <c r="N38" s="410"/>
      <c r="O38" s="74"/>
      <c r="P38" s="29"/>
    </row>
    <row r="39" spans="2:16" ht="15" thickBot="1">
      <c r="B39" s="16"/>
      <c r="C39" s="340"/>
      <c r="D39" s="341"/>
      <c r="E39" s="341"/>
      <c r="F39" s="341"/>
      <c r="G39" s="341"/>
      <c r="H39" s="341"/>
      <c r="I39" s="341"/>
      <c r="J39" s="368"/>
      <c r="K39" s="76"/>
      <c r="L39" s="82"/>
      <c r="M39" s="342"/>
      <c r="N39" s="343"/>
      <c r="O39" s="83"/>
      <c r="P39" s="29"/>
    </row>
    <row r="40" spans="2:16" ht="15.75" thickBot="1">
      <c r="B40" s="16"/>
      <c r="C40" s="334" t="s">
        <v>47</v>
      </c>
      <c r="D40" s="335"/>
      <c r="E40" s="335"/>
      <c r="F40" s="335"/>
      <c r="G40" s="335"/>
      <c r="H40" s="335"/>
      <c r="I40" s="335"/>
      <c r="J40" s="335"/>
      <c r="K40" s="335"/>
      <c r="L40" s="335"/>
      <c r="M40" s="335"/>
      <c r="N40" s="336"/>
      <c r="O40" s="84">
        <v>0</v>
      </c>
      <c r="P40" s="29"/>
    </row>
    <row r="41" spans="2:16">
      <c r="B41" s="16"/>
      <c r="C41" s="359" t="s">
        <v>50</v>
      </c>
      <c r="D41" s="360"/>
      <c r="E41" s="360"/>
      <c r="F41" s="360"/>
      <c r="G41" s="360"/>
      <c r="H41" s="360"/>
      <c r="I41" s="360"/>
      <c r="J41" s="360"/>
      <c r="K41" s="360"/>
      <c r="L41" s="360"/>
      <c r="M41" s="360"/>
      <c r="N41" s="360"/>
      <c r="O41" s="361"/>
      <c r="P41" s="27"/>
    </row>
    <row r="42" spans="2:16">
      <c r="B42" s="16"/>
      <c r="C42" s="362"/>
      <c r="D42" s="363"/>
      <c r="E42" s="363"/>
      <c r="F42" s="363"/>
      <c r="G42" s="363"/>
      <c r="H42" s="363"/>
      <c r="I42" s="363"/>
      <c r="J42" s="363"/>
      <c r="K42" s="363"/>
      <c r="L42" s="363"/>
      <c r="M42" s="363"/>
      <c r="N42" s="363"/>
      <c r="O42" s="364"/>
      <c r="P42" s="27"/>
    </row>
    <row r="43" spans="2:16" ht="13.5" thickBot="1">
      <c r="B43" s="16"/>
      <c r="C43" s="365"/>
      <c r="D43" s="366"/>
      <c r="E43" s="366"/>
      <c r="F43" s="366"/>
      <c r="G43" s="366"/>
      <c r="H43" s="366"/>
      <c r="I43" s="366"/>
      <c r="J43" s="366"/>
      <c r="K43" s="366"/>
      <c r="L43" s="366"/>
      <c r="M43" s="366"/>
      <c r="N43" s="366"/>
      <c r="O43" s="367"/>
      <c r="P43" s="27"/>
    </row>
    <row r="44" spans="2:16" ht="17.25">
      <c r="B44" s="16"/>
      <c r="C44" s="344" t="s">
        <v>51</v>
      </c>
      <c r="D44" s="345"/>
      <c r="E44" s="345"/>
      <c r="F44" s="345"/>
      <c r="G44" s="345"/>
      <c r="H44" s="345"/>
      <c r="I44" s="345"/>
      <c r="J44" s="71" t="s">
        <v>52</v>
      </c>
      <c r="K44" s="130" t="s">
        <v>53</v>
      </c>
      <c r="L44" s="85" t="s">
        <v>54</v>
      </c>
      <c r="M44" s="350" t="s">
        <v>55</v>
      </c>
      <c r="N44" s="351"/>
      <c r="O44" s="72" t="s">
        <v>46</v>
      </c>
      <c r="P44" s="28"/>
    </row>
    <row r="45" spans="2:16" ht="14.25">
      <c r="B45" s="16"/>
      <c r="C45" s="328"/>
      <c r="D45" s="329"/>
      <c r="E45" s="329"/>
      <c r="F45" s="329"/>
      <c r="G45" s="329"/>
      <c r="H45" s="329"/>
      <c r="I45" s="329"/>
      <c r="J45" s="86"/>
      <c r="K45" s="87"/>
      <c r="L45" s="86"/>
      <c r="M45" s="348"/>
      <c r="N45" s="349"/>
      <c r="O45" s="74"/>
      <c r="P45" s="29"/>
    </row>
    <row r="46" spans="2:16" ht="15" thickBot="1">
      <c r="B46" s="16"/>
      <c r="C46" s="340"/>
      <c r="D46" s="341"/>
      <c r="E46" s="341"/>
      <c r="F46" s="341"/>
      <c r="G46" s="341"/>
      <c r="H46" s="341"/>
      <c r="I46" s="341"/>
      <c r="J46" s="88"/>
      <c r="K46" s="89"/>
      <c r="L46" s="88"/>
      <c r="M46" s="342"/>
      <c r="N46" s="343"/>
      <c r="O46" s="90"/>
      <c r="P46" s="29"/>
    </row>
    <row r="47" spans="2:16" ht="15.75" thickBot="1">
      <c r="B47" s="16"/>
      <c r="C47" s="334" t="s">
        <v>47</v>
      </c>
      <c r="D47" s="335"/>
      <c r="E47" s="335"/>
      <c r="F47" s="335"/>
      <c r="G47" s="335"/>
      <c r="H47" s="335"/>
      <c r="I47" s="335"/>
      <c r="J47" s="335"/>
      <c r="K47" s="335"/>
      <c r="L47" s="335"/>
      <c r="M47" s="335"/>
      <c r="N47" s="336"/>
      <c r="O47" s="80"/>
      <c r="P47" s="30"/>
    </row>
    <row r="48" spans="2:16">
      <c r="B48" s="16"/>
      <c r="C48" s="359" t="s">
        <v>56</v>
      </c>
      <c r="D48" s="360"/>
      <c r="E48" s="360"/>
      <c r="F48" s="360"/>
      <c r="G48" s="360"/>
      <c r="H48" s="360"/>
      <c r="I48" s="360"/>
      <c r="J48" s="360"/>
      <c r="K48" s="360"/>
      <c r="L48" s="360"/>
      <c r="M48" s="360"/>
      <c r="N48" s="360"/>
      <c r="O48" s="361"/>
      <c r="P48" s="27"/>
    </row>
    <row r="49" spans="2:16">
      <c r="B49" s="16"/>
      <c r="C49" s="362"/>
      <c r="D49" s="363"/>
      <c r="E49" s="363"/>
      <c r="F49" s="363"/>
      <c r="G49" s="363"/>
      <c r="H49" s="363"/>
      <c r="I49" s="363"/>
      <c r="J49" s="363"/>
      <c r="K49" s="363"/>
      <c r="L49" s="363"/>
      <c r="M49" s="363"/>
      <c r="N49" s="363"/>
      <c r="O49" s="364"/>
      <c r="P49" s="27"/>
    </row>
    <row r="50" spans="2:16" ht="13.5" thickBot="1">
      <c r="B50" s="16"/>
      <c r="C50" s="365"/>
      <c r="D50" s="366"/>
      <c r="E50" s="366"/>
      <c r="F50" s="366"/>
      <c r="G50" s="366"/>
      <c r="H50" s="366"/>
      <c r="I50" s="366"/>
      <c r="J50" s="366"/>
      <c r="K50" s="366"/>
      <c r="L50" s="366"/>
      <c r="M50" s="366"/>
      <c r="N50" s="366"/>
      <c r="O50" s="367"/>
      <c r="P50" s="27"/>
    </row>
    <row r="51" spans="2:16" ht="30">
      <c r="B51" s="16"/>
      <c r="C51" s="344" t="s">
        <v>57</v>
      </c>
      <c r="D51" s="345"/>
      <c r="E51" s="345"/>
      <c r="F51" s="345"/>
      <c r="G51" s="345"/>
      <c r="H51" s="345"/>
      <c r="I51" s="345"/>
      <c r="J51" s="71" t="s">
        <v>58</v>
      </c>
      <c r="K51" s="91" t="s">
        <v>59</v>
      </c>
      <c r="L51" s="92" t="s">
        <v>60</v>
      </c>
      <c r="M51" s="346" t="s">
        <v>45</v>
      </c>
      <c r="N51" s="347"/>
      <c r="O51" s="93" t="s">
        <v>46</v>
      </c>
      <c r="P51" s="31"/>
    </row>
    <row r="52" spans="2:16" ht="14.25">
      <c r="B52" s="16"/>
      <c r="C52" s="94"/>
      <c r="D52" s="95"/>
      <c r="E52" s="95"/>
      <c r="F52" s="95"/>
      <c r="G52" s="95"/>
      <c r="H52" s="95"/>
      <c r="I52" s="95"/>
      <c r="J52" s="96"/>
      <c r="K52" s="97"/>
      <c r="L52" s="98"/>
      <c r="M52" s="352"/>
      <c r="N52" s="353"/>
      <c r="O52" s="99"/>
      <c r="P52" s="32"/>
    </row>
    <row r="53" spans="2:16" ht="14.25">
      <c r="B53" s="16"/>
      <c r="C53" s="94"/>
      <c r="D53" s="95"/>
      <c r="E53" s="95"/>
      <c r="F53" s="95"/>
      <c r="G53" s="95"/>
      <c r="H53" s="95"/>
      <c r="I53" s="95"/>
      <c r="J53" s="96"/>
      <c r="K53" s="97"/>
      <c r="L53" s="98"/>
      <c r="M53" s="352"/>
      <c r="N53" s="353"/>
      <c r="O53" s="99"/>
      <c r="P53" s="32"/>
    </row>
    <row r="54" spans="2:16" ht="14.25">
      <c r="B54" s="16"/>
      <c r="C54" s="94"/>
      <c r="D54" s="95"/>
      <c r="E54" s="95"/>
      <c r="F54" s="95"/>
      <c r="G54" s="95"/>
      <c r="H54" s="95"/>
      <c r="I54" s="95"/>
      <c r="J54" s="96"/>
      <c r="K54" s="97"/>
      <c r="L54" s="98"/>
      <c r="M54" s="348"/>
      <c r="N54" s="349"/>
      <c r="O54" s="99"/>
      <c r="P54" s="32"/>
    </row>
    <row r="55" spans="2:16" ht="15" thickBot="1">
      <c r="B55" s="16"/>
      <c r="C55" s="340"/>
      <c r="D55" s="341"/>
      <c r="E55" s="341"/>
      <c r="F55" s="341"/>
      <c r="G55" s="341"/>
      <c r="H55" s="341"/>
      <c r="I55" s="341"/>
      <c r="J55" s="88"/>
      <c r="K55" s="89"/>
      <c r="L55" s="88"/>
      <c r="M55" s="342"/>
      <c r="N55" s="343"/>
      <c r="O55" s="90"/>
      <c r="P55" s="29"/>
    </row>
    <row r="56" spans="2:16" ht="15.75" thickBot="1">
      <c r="B56" s="16"/>
      <c r="C56" s="334" t="s">
        <v>47</v>
      </c>
      <c r="D56" s="335"/>
      <c r="E56" s="335"/>
      <c r="F56" s="335"/>
      <c r="G56" s="335"/>
      <c r="H56" s="335"/>
      <c r="I56" s="335"/>
      <c r="J56" s="335"/>
      <c r="K56" s="335"/>
      <c r="L56" s="335"/>
      <c r="M56" s="335"/>
      <c r="N56" s="336"/>
      <c r="O56" s="84"/>
      <c r="P56" s="29"/>
    </row>
    <row r="57" spans="2:16" ht="15" thickBot="1">
      <c r="B57" s="16"/>
      <c r="C57" s="66"/>
      <c r="D57" s="43"/>
      <c r="E57" s="43"/>
      <c r="F57" s="43"/>
      <c r="G57" s="43"/>
      <c r="H57" s="43"/>
      <c r="I57" s="43"/>
      <c r="J57" s="43"/>
      <c r="K57" s="43"/>
      <c r="L57" s="43"/>
      <c r="M57" s="43"/>
      <c r="N57" s="43"/>
      <c r="O57" s="67"/>
      <c r="P57" s="17"/>
    </row>
    <row r="58" spans="2:16" ht="15.75" thickBot="1">
      <c r="B58" s="16"/>
      <c r="C58" s="337" t="s">
        <v>61</v>
      </c>
      <c r="D58" s="338"/>
      <c r="E58" s="338"/>
      <c r="F58" s="338"/>
      <c r="G58" s="338"/>
      <c r="H58" s="338"/>
      <c r="I58" s="338"/>
      <c r="J58" s="338"/>
      <c r="K58" s="338"/>
      <c r="L58" s="338"/>
      <c r="M58" s="338"/>
      <c r="N58" s="339"/>
      <c r="O58" s="100"/>
      <c r="P58" s="33"/>
    </row>
    <row r="59" spans="2:16">
      <c r="B59" s="16"/>
      <c r="C59" s="359" t="s">
        <v>62</v>
      </c>
      <c r="D59" s="360"/>
      <c r="E59" s="360"/>
      <c r="F59" s="360"/>
      <c r="G59" s="360"/>
      <c r="H59" s="360"/>
      <c r="I59" s="360"/>
      <c r="J59" s="360"/>
      <c r="K59" s="360"/>
      <c r="L59" s="360"/>
      <c r="M59" s="360"/>
      <c r="N59" s="360"/>
      <c r="O59" s="361"/>
      <c r="P59" s="27"/>
    </row>
    <row r="60" spans="2:16">
      <c r="B60" s="16"/>
      <c r="C60" s="362"/>
      <c r="D60" s="363"/>
      <c r="E60" s="363"/>
      <c r="F60" s="363"/>
      <c r="G60" s="363"/>
      <c r="H60" s="363"/>
      <c r="I60" s="363"/>
      <c r="J60" s="363"/>
      <c r="K60" s="363"/>
      <c r="L60" s="363"/>
      <c r="M60" s="363"/>
      <c r="N60" s="363"/>
      <c r="O60" s="364"/>
      <c r="P60" s="27"/>
    </row>
    <row r="61" spans="2:16" ht="13.5" thickBot="1">
      <c r="B61" s="16"/>
      <c r="C61" s="365"/>
      <c r="D61" s="366"/>
      <c r="E61" s="366"/>
      <c r="F61" s="366"/>
      <c r="G61" s="366"/>
      <c r="H61" s="366"/>
      <c r="I61" s="366"/>
      <c r="J61" s="366"/>
      <c r="K61" s="366"/>
      <c r="L61" s="366"/>
      <c r="M61" s="366"/>
      <c r="N61" s="366"/>
      <c r="O61" s="367"/>
      <c r="P61" s="27"/>
    </row>
    <row r="62" spans="2:16" ht="15">
      <c r="B62" s="16"/>
      <c r="C62" s="344" t="s">
        <v>63</v>
      </c>
      <c r="D62" s="345"/>
      <c r="E62" s="345"/>
      <c r="F62" s="345"/>
      <c r="G62" s="345"/>
      <c r="H62" s="345"/>
      <c r="I62" s="345"/>
      <c r="J62" s="130"/>
      <c r="K62" s="131"/>
      <c r="L62" s="92" t="s">
        <v>64</v>
      </c>
      <c r="M62" s="346" t="s">
        <v>65</v>
      </c>
      <c r="N62" s="347"/>
      <c r="O62" s="93"/>
      <c r="P62" s="31"/>
    </row>
    <row r="63" spans="2:16" ht="14.25">
      <c r="B63" s="16"/>
      <c r="C63" s="328" t="s">
        <v>66</v>
      </c>
      <c r="D63" s="329"/>
      <c r="E63" s="329"/>
      <c r="F63" s="329"/>
      <c r="G63" s="329"/>
      <c r="H63" s="329"/>
      <c r="I63" s="329"/>
      <c r="J63" s="101"/>
      <c r="K63" s="102"/>
      <c r="L63" s="103"/>
      <c r="M63" s="330"/>
      <c r="N63" s="331"/>
      <c r="O63" s="104"/>
      <c r="P63" s="34"/>
    </row>
    <row r="64" spans="2:16" ht="14.25">
      <c r="B64" s="16"/>
      <c r="C64" s="75" t="s">
        <v>67</v>
      </c>
      <c r="D64" s="76"/>
      <c r="E64" s="76"/>
      <c r="F64" s="76"/>
      <c r="G64" s="76"/>
      <c r="H64" s="76"/>
      <c r="I64" s="76"/>
      <c r="J64" s="101"/>
      <c r="K64" s="102"/>
      <c r="L64" s="103"/>
      <c r="M64" s="330"/>
      <c r="N64" s="331"/>
      <c r="O64" s="104"/>
      <c r="P64" s="34"/>
    </row>
    <row r="65" spans="2:16" ht="15" thickBot="1">
      <c r="B65" s="16"/>
      <c r="C65" s="60" t="s">
        <v>68</v>
      </c>
      <c r="D65" s="61"/>
      <c r="E65" s="61"/>
      <c r="F65" s="61"/>
      <c r="G65" s="61"/>
      <c r="H65" s="61"/>
      <c r="I65" s="61"/>
      <c r="J65" s="105"/>
      <c r="K65" s="106"/>
      <c r="L65" s="103"/>
      <c r="M65" s="332"/>
      <c r="N65" s="333"/>
      <c r="O65" s="104"/>
      <c r="P65" s="34"/>
    </row>
    <row r="66" spans="2:16" ht="15.75" thickBot="1">
      <c r="B66" s="16"/>
      <c r="C66" s="334" t="s">
        <v>47</v>
      </c>
      <c r="D66" s="335"/>
      <c r="E66" s="335"/>
      <c r="F66" s="335"/>
      <c r="G66" s="335"/>
      <c r="H66" s="335"/>
      <c r="I66" s="335"/>
      <c r="J66" s="335"/>
      <c r="K66" s="335"/>
      <c r="L66" s="335"/>
      <c r="M66" s="335"/>
      <c r="N66" s="336"/>
      <c r="O66" s="107"/>
      <c r="P66" s="35"/>
    </row>
    <row r="67" spans="2:16" ht="15" thickBot="1">
      <c r="B67" s="16"/>
      <c r="C67" s="66"/>
      <c r="D67" s="43"/>
      <c r="E67" s="43"/>
      <c r="F67" s="43"/>
      <c r="G67" s="43"/>
      <c r="H67" s="43"/>
      <c r="I67" s="43"/>
      <c r="J67" s="43"/>
      <c r="K67" s="43"/>
      <c r="L67" s="43"/>
      <c r="M67" s="43"/>
      <c r="N67" s="43"/>
      <c r="O67" s="67"/>
      <c r="P67" s="17"/>
    </row>
    <row r="68" spans="2:16" ht="15.75" thickBot="1">
      <c r="B68" s="16"/>
      <c r="C68" s="337" t="s">
        <v>69</v>
      </c>
      <c r="D68" s="338"/>
      <c r="E68" s="338"/>
      <c r="F68" s="338"/>
      <c r="G68" s="338"/>
      <c r="H68" s="338"/>
      <c r="I68" s="338"/>
      <c r="J68" s="338"/>
      <c r="K68" s="338"/>
      <c r="L68" s="338"/>
      <c r="M68" s="338"/>
      <c r="N68" s="339"/>
      <c r="O68" s="108"/>
      <c r="P68" s="35"/>
    </row>
    <row r="69" spans="2:16" ht="14.25">
      <c r="B69" s="16"/>
      <c r="C69" s="66"/>
      <c r="D69" s="43"/>
      <c r="E69" s="43"/>
      <c r="F69" s="43"/>
      <c r="G69" s="43"/>
      <c r="H69" s="43"/>
      <c r="I69" s="43"/>
      <c r="J69" s="43"/>
      <c r="K69" s="43"/>
      <c r="L69" s="43"/>
      <c r="M69" s="43"/>
      <c r="N69" s="43"/>
      <c r="O69" s="67"/>
      <c r="P69" s="17"/>
    </row>
    <row r="70" spans="2:16" ht="14.25">
      <c r="B70" s="16"/>
      <c r="C70" s="66"/>
      <c r="D70" s="43"/>
      <c r="E70" s="43"/>
      <c r="F70" s="43"/>
      <c r="G70" s="43"/>
      <c r="H70" s="109" t="s">
        <v>70</v>
      </c>
      <c r="I70" s="109"/>
      <c r="J70" s="109"/>
      <c r="K70" s="109"/>
      <c r="L70" s="43"/>
      <c r="M70" s="43"/>
      <c r="N70" s="43"/>
      <c r="O70" s="67"/>
      <c r="P70" s="17"/>
    </row>
    <row r="71" spans="2:16" ht="15">
      <c r="B71" s="16"/>
      <c r="C71" s="66"/>
      <c r="D71" s="43"/>
      <c r="E71" s="43"/>
      <c r="F71" s="43"/>
      <c r="G71" s="43"/>
      <c r="H71" s="109" t="s">
        <v>71</v>
      </c>
      <c r="I71" s="43"/>
      <c r="J71" s="43"/>
      <c r="K71" s="43"/>
      <c r="L71" s="43"/>
      <c r="M71" s="43"/>
      <c r="N71" s="43"/>
      <c r="O71" s="67"/>
      <c r="P71" s="36"/>
    </row>
    <row r="72" spans="2:16" ht="15">
      <c r="B72" s="16"/>
      <c r="C72" s="66"/>
      <c r="D72" s="43"/>
      <c r="E72" s="43"/>
      <c r="F72" s="43"/>
      <c r="G72" s="43"/>
      <c r="H72" s="109" t="s">
        <v>84</v>
      </c>
      <c r="I72" s="43"/>
      <c r="J72" s="43"/>
      <c r="K72" s="43"/>
      <c r="L72" s="43"/>
      <c r="M72" s="43"/>
      <c r="N72" s="43"/>
      <c r="O72" s="67"/>
      <c r="P72" s="36"/>
    </row>
    <row r="73" spans="2:16" ht="14.25">
      <c r="B73" s="16"/>
      <c r="C73" s="52"/>
      <c r="D73" s="110"/>
      <c r="E73" s="110"/>
      <c r="F73" s="110"/>
      <c r="G73" s="110"/>
      <c r="H73" s="109" t="s">
        <v>75</v>
      </c>
      <c r="I73" s="110"/>
      <c r="J73" s="110"/>
      <c r="K73" s="110"/>
      <c r="L73" s="110"/>
      <c r="M73" s="110"/>
      <c r="N73" s="110"/>
      <c r="O73" s="111"/>
      <c r="P73" s="37"/>
    </row>
    <row r="74" spans="2:16" ht="14.25">
      <c r="B74" s="16"/>
      <c r="C74" s="66"/>
      <c r="D74" s="43"/>
      <c r="E74" s="43"/>
      <c r="F74" s="43"/>
      <c r="G74" s="43"/>
      <c r="H74" s="43" t="s">
        <v>72</v>
      </c>
      <c r="I74" s="43"/>
      <c r="J74" s="43"/>
      <c r="K74" s="43"/>
      <c r="L74" s="43"/>
      <c r="M74" s="43"/>
      <c r="N74" s="43"/>
      <c r="O74" s="67"/>
      <c r="P74" s="17"/>
    </row>
    <row r="75" spans="2:16" ht="15">
      <c r="B75" s="16"/>
      <c r="C75" s="112" t="s">
        <v>73</v>
      </c>
      <c r="D75" s="113"/>
      <c r="E75" s="113"/>
      <c r="F75" s="113"/>
      <c r="G75" s="113"/>
      <c r="H75" s="113"/>
      <c r="I75" s="113"/>
      <c r="J75" s="113"/>
      <c r="K75" s="113"/>
      <c r="L75" s="113"/>
      <c r="M75" s="113"/>
      <c r="N75" s="113"/>
      <c r="O75" s="114"/>
      <c r="P75" s="17"/>
    </row>
    <row r="76" spans="2:16" ht="14.25">
      <c r="B76" s="16"/>
      <c r="C76" s="325"/>
      <c r="D76" s="326"/>
      <c r="E76" s="326"/>
      <c r="F76" s="326"/>
      <c r="G76" s="326"/>
      <c r="H76" s="326"/>
      <c r="I76" s="326"/>
      <c r="J76" s="326"/>
      <c r="K76" s="326"/>
      <c r="L76" s="326"/>
      <c r="M76" s="326"/>
      <c r="N76" s="326"/>
      <c r="O76" s="327"/>
      <c r="P76" s="37"/>
    </row>
    <row r="77" spans="2:16" ht="14.25">
      <c r="B77" s="16"/>
      <c r="C77" s="325"/>
      <c r="D77" s="326"/>
      <c r="E77" s="326"/>
      <c r="F77" s="326"/>
      <c r="G77" s="326"/>
      <c r="H77" s="326"/>
      <c r="I77" s="326"/>
      <c r="J77" s="326"/>
      <c r="K77" s="326"/>
      <c r="L77" s="326"/>
      <c r="M77" s="326"/>
      <c r="N77" s="326"/>
      <c r="O77" s="327"/>
      <c r="P77" s="37"/>
    </row>
    <row r="78" spans="2:16" ht="14.25">
      <c r="B78" s="16"/>
      <c r="C78" s="52"/>
      <c r="D78" s="110"/>
      <c r="E78" s="110"/>
      <c r="F78" s="110"/>
      <c r="G78" s="110"/>
      <c r="H78" s="110"/>
      <c r="I78" s="110"/>
      <c r="J78" s="110"/>
      <c r="K78" s="110"/>
      <c r="L78" s="110"/>
      <c r="M78" s="110"/>
      <c r="N78" s="110"/>
      <c r="O78" s="111"/>
      <c r="P78" s="37"/>
    </row>
    <row r="79" spans="2:16" ht="15">
      <c r="B79" s="16"/>
      <c r="C79" s="115" t="s">
        <v>74</v>
      </c>
      <c r="D79" s="110"/>
      <c r="E79" s="110"/>
      <c r="F79" s="110"/>
      <c r="G79" s="110"/>
      <c r="H79" s="110"/>
      <c r="I79" s="110"/>
      <c r="J79" s="110"/>
      <c r="K79" s="110"/>
      <c r="L79" s="110"/>
      <c r="M79" s="110"/>
      <c r="N79" s="110"/>
      <c r="O79" s="111"/>
      <c r="P79" s="37"/>
    </row>
    <row r="80" spans="2:16" ht="12.75" customHeight="1">
      <c r="B80" s="16"/>
      <c r="C80" s="322" t="s">
        <v>82</v>
      </c>
      <c r="D80" s="323"/>
      <c r="E80" s="323"/>
      <c r="F80" s="323"/>
      <c r="G80" s="323"/>
      <c r="H80" s="323"/>
      <c r="I80" s="323"/>
      <c r="J80" s="323"/>
      <c r="K80" s="323"/>
      <c r="L80" s="323"/>
      <c r="M80" s="323"/>
      <c r="N80" s="323"/>
      <c r="O80" s="324"/>
      <c r="P80" s="38"/>
    </row>
    <row r="81" spans="2:16" ht="28.5" customHeight="1">
      <c r="B81" s="16"/>
      <c r="C81" s="322"/>
      <c r="D81" s="323"/>
      <c r="E81" s="323"/>
      <c r="F81" s="323"/>
      <c r="G81" s="323"/>
      <c r="H81" s="323"/>
      <c r="I81" s="323"/>
      <c r="J81" s="323"/>
      <c r="K81" s="323"/>
      <c r="L81" s="323"/>
      <c r="M81" s="323"/>
      <c r="N81" s="323"/>
      <c r="O81" s="324"/>
      <c r="P81" s="38"/>
    </row>
    <row r="82" spans="2:16" ht="13.35" customHeight="1">
      <c r="B82" s="16"/>
      <c r="C82" s="322" t="s">
        <v>83</v>
      </c>
      <c r="D82" s="323"/>
      <c r="E82" s="323"/>
      <c r="F82" s="323"/>
      <c r="G82" s="323"/>
      <c r="H82" s="323"/>
      <c r="I82" s="323"/>
      <c r="J82" s="323"/>
      <c r="K82" s="323"/>
      <c r="L82" s="323"/>
      <c r="M82" s="323"/>
      <c r="N82" s="323"/>
      <c r="O82" s="324"/>
      <c r="P82" s="38"/>
    </row>
    <row r="83" spans="2:16" ht="45" customHeight="1">
      <c r="B83" s="16"/>
      <c r="C83" s="322"/>
      <c r="D83" s="323"/>
      <c r="E83" s="323"/>
      <c r="F83" s="323"/>
      <c r="G83" s="323"/>
      <c r="H83" s="323"/>
      <c r="I83" s="323"/>
      <c r="J83" s="323"/>
      <c r="K83" s="323"/>
      <c r="L83" s="323"/>
      <c r="M83" s="323"/>
      <c r="N83" s="323"/>
      <c r="O83" s="324"/>
      <c r="P83" s="38"/>
    </row>
    <row r="84" spans="2:16" ht="14.25">
      <c r="B84" s="16"/>
      <c r="C84" s="52"/>
      <c r="D84" s="110"/>
      <c r="E84" s="110"/>
      <c r="F84" s="110"/>
      <c r="G84" s="110"/>
      <c r="H84" s="110"/>
      <c r="I84" s="110"/>
      <c r="J84" s="110"/>
      <c r="K84" s="110"/>
      <c r="L84" s="110"/>
      <c r="M84" s="110"/>
      <c r="N84" s="110"/>
      <c r="O84" s="111"/>
      <c r="P84" s="37"/>
    </row>
    <row r="85" spans="2:16" ht="14.25">
      <c r="B85" s="16"/>
      <c r="C85" s="66"/>
      <c r="D85" s="43"/>
      <c r="E85" s="43"/>
      <c r="F85" s="43"/>
      <c r="G85" s="43"/>
      <c r="H85" s="109" t="s">
        <v>70</v>
      </c>
      <c r="I85" s="43"/>
      <c r="J85" s="43"/>
      <c r="K85" s="43"/>
      <c r="L85" s="43"/>
      <c r="M85" s="43"/>
      <c r="N85" s="43"/>
      <c r="O85" s="67"/>
      <c r="P85" s="17"/>
    </row>
    <row r="86" spans="2:16" ht="14.25">
      <c r="B86" s="16"/>
      <c r="C86" s="66"/>
      <c r="D86" s="43"/>
      <c r="E86" s="43"/>
      <c r="F86" s="43"/>
      <c r="G86" s="43"/>
      <c r="H86" s="43" t="s">
        <v>71</v>
      </c>
      <c r="I86" s="76"/>
      <c r="J86" s="76"/>
      <c r="K86" s="76"/>
      <c r="L86" s="43"/>
      <c r="M86" s="43"/>
      <c r="N86" s="43"/>
      <c r="O86" s="67"/>
      <c r="P86" s="17"/>
    </row>
    <row r="87" spans="2:16" ht="14.25">
      <c r="B87" s="16"/>
      <c r="C87" s="66"/>
      <c r="D87" s="43"/>
      <c r="E87" s="43"/>
      <c r="F87" s="43"/>
      <c r="G87" s="43"/>
      <c r="H87" s="43" t="s">
        <v>85</v>
      </c>
      <c r="I87" s="116"/>
      <c r="J87" s="116"/>
      <c r="K87" s="116"/>
      <c r="L87" s="43"/>
      <c r="M87" s="43"/>
      <c r="N87" s="43"/>
      <c r="O87" s="67"/>
      <c r="P87" s="17"/>
    </row>
    <row r="88" spans="2:16" ht="14.25">
      <c r="B88" s="16"/>
      <c r="C88" s="117"/>
      <c r="D88" s="110"/>
      <c r="E88" s="110"/>
      <c r="F88" s="110"/>
      <c r="G88" s="110"/>
      <c r="H88" s="43" t="s">
        <v>76</v>
      </c>
      <c r="I88" s="43"/>
      <c r="J88" s="43"/>
      <c r="K88" s="43"/>
      <c r="L88" s="110"/>
      <c r="M88" s="110"/>
      <c r="N88" s="110"/>
      <c r="O88" s="111"/>
      <c r="P88" s="37"/>
    </row>
    <row r="89" spans="2:16" ht="18.75" customHeight="1" thickBot="1">
      <c r="B89" s="16"/>
      <c r="C89" s="318"/>
      <c r="D89" s="319"/>
      <c r="E89" s="319"/>
      <c r="F89" s="89"/>
      <c r="G89" s="89"/>
      <c r="H89" s="89"/>
      <c r="I89" s="89"/>
      <c r="J89" s="89"/>
      <c r="K89" s="316"/>
      <c r="L89" s="316"/>
      <c r="M89" s="316"/>
      <c r="N89" s="316"/>
      <c r="O89" s="317"/>
      <c r="P89" s="39"/>
    </row>
    <row r="90" spans="2:16" ht="13.5" thickBot="1">
      <c r="B90" s="40"/>
      <c r="C90" s="41"/>
      <c r="D90" s="41"/>
      <c r="E90" s="41"/>
      <c r="F90" s="41"/>
      <c r="G90" s="41"/>
      <c r="H90" s="41"/>
      <c r="I90" s="41"/>
      <c r="J90" s="41"/>
      <c r="K90" s="41"/>
      <c r="L90" s="41"/>
      <c r="M90" s="41"/>
      <c r="N90" s="41"/>
      <c r="O90" s="41"/>
      <c r="P90" s="42"/>
    </row>
    <row r="91"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infopath/2007/PartnerControls"/>
    <ds:schemaRef ds:uri="http://schemas.microsoft.com/office/2006/documentManagement/types"/>
    <ds:schemaRef ds:uri="a6cb9e4b-f1d1-4245-83ec-6cad768d538a"/>
    <ds:schemaRef ds:uri="http://purl.org/dc/elements/1.1/"/>
    <ds:schemaRef ds:uri="http://schemas.microsoft.com/office/2006/metadata/properties"/>
    <ds:schemaRef ds:uri="9d85dbaf-23eb-4e57-a637-93dcacc8b1a1"/>
    <ds:schemaRef ds:uri="http://schemas.openxmlformats.org/package/2006/metadata/core-properties"/>
    <ds:schemaRef ds:uri="http://purl.org/dc/terms/"/>
    <ds:schemaRef ds:uri="http://www.w3.org/XML/1998/namespace"/>
    <ds:schemaRef ds:uri="http://purl.org/dc/dcmitype/"/>
  </ds:schemaRefs>
</ds:datastoreItem>
</file>

<file path=customXml/itemProps2.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Windows</cp:lastModifiedBy>
  <cp:revision/>
  <cp:lastPrinted>2026-10-10T17:22:24Z</cp:lastPrinted>
  <dcterms:created xsi:type="dcterms:W3CDTF">2006-06-27T16:47:25Z</dcterms:created>
  <dcterms:modified xsi:type="dcterms:W3CDTF">2026-10-21T02:02:48Z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