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UARIO\Desktop\1. CONTRATACIÓN PÚBLICA EMPRESAS 2026\2. GELVIS CONTRERAS RAMIREZ\2. PROCESOS ARAUCA PROPIOS GELVIS CONTRERAS\10. SENA TECNOPARQUE\"/>
    </mc:Choice>
  </mc:AlternateContent>
  <xr:revisionPtr revIDLastSave="0" documentId="13_ncr:1_{AE9DA94A-98E8-473D-A5F8-700D1F2FE6A6}" xr6:coauthVersionLast="47" xr6:coauthVersionMax="47" xr10:uidLastSave="{00000000-0000-0000-0000-000000000000}"/>
  <bookViews>
    <workbookView xWindow="-108" yWindow="-108" windowWidth="23256" windowHeight="12456" xr2:uid="{9EE7EFC9-BA49-4CEB-BF55-D77250F00E1E}"/>
  </bookViews>
  <sheets>
    <sheet name="MANTENIMIENTO BIENE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32" i="1" l="1"/>
  <c r="M32" i="1" s="1"/>
  <c r="N32" i="1" l="1"/>
  <c r="J29" i="1" l="1"/>
  <c r="J30" i="1"/>
  <c r="J31" i="1"/>
  <c r="J32" i="1"/>
  <c r="J33" i="1"/>
  <c r="J34" i="1"/>
  <c r="J35" i="1"/>
  <c r="J36" i="1"/>
  <c r="L29" i="1"/>
  <c r="N29" i="1" s="1"/>
  <c r="O29" i="1" s="1"/>
  <c r="L30" i="1"/>
  <c r="N30" i="1" s="1"/>
  <c r="O30" i="1" s="1"/>
  <c r="L31" i="1"/>
  <c r="N31" i="1" s="1"/>
  <c r="O31" i="1" s="1"/>
  <c r="L33" i="1"/>
  <c r="M33" i="1" s="1"/>
  <c r="L34" i="1"/>
  <c r="M34" i="1" s="1"/>
  <c r="L35" i="1"/>
  <c r="M35" i="1" s="1"/>
  <c r="L36" i="1"/>
  <c r="M36" i="1" s="1"/>
  <c r="J26" i="1"/>
  <c r="J27" i="1"/>
  <c r="J28" i="1"/>
  <c r="L26" i="1"/>
  <c r="M26" i="1" s="1"/>
  <c r="L27" i="1"/>
  <c r="N27" i="1" s="1"/>
  <c r="O27" i="1" s="1"/>
  <c r="L28" i="1"/>
  <c r="N28" i="1" s="1"/>
  <c r="O28" i="1" s="1"/>
  <c r="L25" i="1"/>
  <c r="N25" i="1" s="1"/>
  <c r="O25" i="1" s="1"/>
  <c r="J25" i="1"/>
  <c r="L24" i="1"/>
  <c r="N24" i="1" s="1"/>
  <c r="O24" i="1" s="1"/>
  <c r="J24" i="1"/>
  <c r="L18" i="1"/>
  <c r="N18" i="1" s="1"/>
  <c r="O18" i="1" s="1"/>
  <c r="L19" i="1"/>
  <c r="N19" i="1" s="1"/>
  <c r="O19" i="1" s="1"/>
  <c r="L20" i="1"/>
  <c r="N20" i="1" s="1"/>
  <c r="O20" i="1" s="1"/>
  <c r="L21" i="1"/>
  <c r="N21" i="1" s="1"/>
  <c r="O21" i="1" s="1"/>
  <c r="L22" i="1"/>
  <c r="N22" i="1" s="1"/>
  <c r="O22" i="1" s="1"/>
  <c r="L23" i="1"/>
  <c r="M23" i="1" s="1"/>
  <c r="J18" i="1"/>
  <c r="J19" i="1"/>
  <c r="J20" i="1"/>
  <c r="J21" i="1"/>
  <c r="J22" i="1"/>
  <c r="J23" i="1"/>
  <c r="L17" i="1"/>
  <c r="N17" i="1" s="1"/>
  <c r="O17" i="1" s="1"/>
  <c r="J17" i="1"/>
  <c r="L16" i="1"/>
  <c r="M16" i="1" s="1"/>
  <c r="J16" i="1"/>
  <c r="J15" i="1"/>
  <c r="L15" i="1"/>
  <c r="M15" i="1" s="1"/>
  <c r="L14" i="1"/>
  <c r="N14" i="1" s="1"/>
  <c r="O14" i="1" s="1"/>
  <c r="L11" i="1"/>
  <c r="N11" i="1" s="1"/>
  <c r="O11" i="1" s="1"/>
  <c r="L12" i="1"/>
  <c r="N12" i="1" s="1"/>
  <c r="O12" i="1" s="1"/>
  <c r="L13" i="1"/>
  <c r="M13" i="1" s="1"/>
  <c r="L8" i="1"/>
  <c r="M8" i="1" s="1"/>
  <c r="L9" i="1"/>
  <c r="M9" i="1" s="1"/>
  <c r="L10" i="1"/>
  <c r="N10" i="1" s="1"/>
  <c r="O10" i="1" s="1"/>
  <c r="J8" i="1"/>
  <c r="J9" i="1"/>
  <c r="J10" i="1"/>
  <c r="J11" i="1"/>
  <c r="J12" i="1"/>
  <c r="J13" i="1"/>
  <c r="J14" i="1"/>
  <c r="L7" i="1"/>
  <c r="N7" i="1" s="1"/>
  <c r="O7" i="1" s="1"/>
  <c r="J7" i="1"/>
  <c r="M11" i="1" l="1"/>
  <c r="M29" i="1"/>
  <c r="M28" i="1"/>
  <c r="M18" i="1"/>
  <c r="N16" i="1"/>
  <c r="O16" i="1" s="1"/>
  <c r="N15" i="1"/>
  <c r="O15" i="1" s="1"/>
  <c r="M14" i="1"/>
  <c r="N34" i="1"/>
  <c r="O34" i="1" s="1"/>
  <c r="N35" i="1"/>
  <c r="O35" i="1" s="1"/>
  <c r="N33" i="1"/>
  <c r="O33" i="1" s="1"/>
  <c r="O32" i="1"/>
  <c r="N36" i="1"/>
  <c r="O36" i="1" s="1"/>
  <c r="M31" i="1"/>
  <c r="M22" i="1"/>
  <c r="M27" i="1"/>
  <c r="M19" i="1"/>
  <c r="M30" i="1"/>
  <c r="M24" i="1"/>
  <c r="N23" i="1"/>
  <c r="O23" i="1" s="1"/>
  <c r="M25" i="1"/>
  <c r="M10" i="1"/>
  <c r="N9" i="1"/>
  <c r="O9" i="1" s="1"/>
  <c r="N26" i="1"/>
  <c r="O26" i="1" s="1"/>
  <c r="N8" i="1"/>
  <c r="M17" i="1"/>
  <c r="N13" i="1"/>
  <c r="O13" i="1" s="1"/>
  <c r="M21" i="1"/>
  <c r="M12" i="1"/>
  <c r="M20" i="1"/>
  <c r="M7" i="1"/>
  <c r="O8" i="1" l="1"/>
  <c r="O37" i="1" s="1"/>
  <c r="N37" i="1"/>
</calcChain>
</file>

<file path=xl/sharedStrings.xml><?xml version="1.0" encoding="utf-8"?>
<sst xmlns="http://schemas.openxmlformats.org/spreadsheetml/2006/main" count="142" uniqueCount="93">
  <si>
    <t>DIRECCIÓN DE FORMACIÓN PROFESIONAL
GRUPO DE GESTIÓN DE LA INVESTIGACIÓN, EL DESARROLLO Y LA INNOVACIÓN TECNOLOGICA Y FORMATIVA
Anexo 1.1. Estudio de mercado</t>
  </si>
  <si>
    <t>INFORMACIÓN DEL PROYECTO/PLAN</t>
  </si>
  <si>
    <t>NOMBRE DEL PROYECTO/PLAN</t>
  </si>
  <si>
    <t>ANÁLISIS ESTUDIO DE MERCADO</t>
  </si>
  <si>
    <t>ITEM</t>
  </si>
  <si>
    <t>CÓDIGO UNSPSC</t>
  </si>
  <si>
    <t>NOMBRE DEL ELEMENTO DE  CONSUMO Y/O DEVOLUTIVOS</t>
  </si>
  <si>
    <t>JUSTIFICACIÓN DEL REQUERIMIENTO</t>
  </si>
  <si>
    <t>FOTOGRAFIA DEL ELEMENTO
(opcional)</t>
  </si>
  <si>
    <t>UNIDAD DE MEDIDA</t>
  </si>
  <si>
    <t>CANTIDAD REQUERIDA</t>
  </si>
  <si>
    <t>Mantenimiento de impresoras 3D</t>
  </si>
  <si>
    <t>Mantenimiento preventivo o correctivo y limpieza de impresoras 3D. Impresoras Modelo Voxelab Aquila C2 (4) e Impresoras Creality Ender-3 V2 (2).
Verificación completa del estado y funcionalidad de la impresora 3D.
Limpieza de hotEnd - Cabezal calefactor de la impresora.
Lubricación de todas las partes mecánicas.
Limpieza de la fuente de poder y electrónica.
Calibración de correas y plataformas.</t>
  </si>
  <si>
    <t>Prevenir fallos mecánicos, asegurar la precisión en las piezas, mejorar la calidad de impresión (evitando líneas o saltos) y alargar la vida útil del equipo. Un mantenimiento regular, incluyendo limpieza y lubricación, reduce el tiempo de inactividad, ahorra costos de reparación y evita atascos de filamento.</t>
  </si>
  <si>
    <t>Unidad</t>
  </si>
  <si>
    <t>MARCA:OPTIKA MICROSCOPES ITALY; SERIAL:SN605912; MODELO:X3 B-293; OBSERVACIONES:CONV. G. ARAUCA. No. 81 C01PCCNTE.4354182-2022, CTO. 246-2022 ITEM FACTURA No. 5 Microscopio Microscopio trinocular avanzado de hasta 1000x de aumento total, con aceite / agua, platina mecánica</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</si>
  <si>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</si>
  <si>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MARCA:MOTIC; SERIAL:10068576; MODELO:.; OBSERVACIONES:MICROSCOPIO BINOCULAR RANGO MAGNIFICACIÓN DE 7.5X A 50X. RANGO MAGNIFICACIÓN OPCIONAL DE 48X A 320X CON OCULARES WF32X Y OBJETIVO AUXILIAR 2X , CTO 6128-</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</si>
  <si>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</si>
  <si>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MARCA:NA; SERIAL:NA; MODELO:NA; OBSERVACIONES:CTO 239 - IT 347. MICROSCOPIO BINOCULAR ILUMINACIÓN TIPO LED</t>
  </si>
  <si>
    <t>MARCA:OPTIKA MICROSCOPES ITALY; SERIAL:SN605912; MODELO:X3 B-293; OBSERVACIONES:CONV. G. ARAUCA. No. 81 C01PCCNTE.4354182-2022, CTO. 246-2022 ITEM FACTURA No. 5 Microscopio trinocular avanzado de hasta 1000x de aumento total, con aceite / agua, platina mecánica y exclusivo X-LED</t>
  </si>
  <si>
    <t>MARCA:OPTIKA MICROSCOPES ITALY; SERIAL:SN605912; MODELO:X3 B-293; OBSERVACIONES:CONV. G. ARAUCA. No. 81 C01PCCNTE.4354182-2022, CTO. 246-2022 ITEM FACTURA No. 5 Microscopio Microscopio trinocular avanzado de hasta 1000x de aumento total, con aceite / agua, platina mecánica y exc</t>
  </si>
  <si>
    <t>MARCA:OPTIKA MICROSCOPES ITALY; SERIAL:SN605910; MODELO:X3 B-293; OBSERVACIONES:CONV. G. ARAUCA. No. 81 C01PCCNTE.4354182-2022, CTO. 246-2022 ITEM FACTURA No. 5 Microscopio trinocular avanzado de hasta 1000x de aumento total, con aceite / agua, platina mecánica y exclusivo X-LED</t>
  </si>
  <si>
    <t>MARCA:MOTIC; SERIAL:10068568; MODELO:.; OBSERVACIONES:MICROSCOPIO BINOCULAR RANGO MAGNIFICACIÓN DE 7.5X A 50X. RANGO MAGNIFICACIÓN OPCIONAL DE 48X A 320X CON OCULARES WF32X Y OBJETIVO AUXILIAR 2X ,</t>
  </si>
  <si>
    <t xml:space="preserve"> </t>
  </si>
  <si>
    <t>incubadora marca Tecnal -Línea AV – Capacidades desde 18 a 300 litros (ver tabla) Panel con lámpara piloto
Temperatura de trabajo: 90° a 127°C Presión de funcionamiento: 1,0 a 1,6 Bar Presión de prueba hidrostática: 3,0 Bar Registro de la esfera para drenar los condensados
Manípulos en baquelita Panel con lámpara piloto, selector de calor con tres posiciones (DESL./MIN./MED./MAX) Tapa de acero inoxidable Dispositivos de seguridad contra la sobrepresión</t>
  </si>
  <si>
    <t>Mantenimiento preventivo  
Incluye:
-Revisión y limpieza sistema electrónico. (Revisión de la tarjeta electrónica, terminales, conectores, teclado, display).
-Revisión del sistema eléctrico. (Resistencias de calentamiento, cable de potencia, fusibles)
-Revisión y limpieza de válvula de seguridad, válvula de descarga aire/vapor, válvula de drenaje
-Limpieza integral externa e interna del equipo.
-Revisión y limpieza del tanque, cubierta, bandeja difusora.
- Registro de temperatura hasta 125°C para verificacion de Temp.
-Informe de mantenimiento,  sticker  y registro fotográfico del trabajo realizado.</t>
  </si>
  <si>
    <t>incubadora refrigerada marca Tecnal Rango de temperatura: Ajustable de 0°C a 50°C;
Controlador de temperatura: Digital
microprocesado con sistema PID;
Sensor de temperatura: PT-100 de 3 hilos; Precisión de control: ±1,0°C;
Uniformidad de temperatura: +/-1,5°C; Compresor de refrigeración: Hermético 1/6 HP, con gas R600-A libre de CFC; Capacidad de refrigeración: 350 Btu. Evaporación: - 23oC; Aislamiento térmico: Poliuretano expandido; Circulación: Ventilación forzada; Seguridad: Termostato de sobrecalentamiento
superior a 60°C con alarma sonora y apagado automático; Capacidad: 2 estantes; Temperatura ambiente de funcionamiento: 10- 25°C;
Gabinete: Acero al carbono con tratamiento anticorrosión y pintura electrostática.;Dimensiones internas: Ancho: 430 x Profundo: 425x Altura: 650 mm; Volumen: 118 Litros; Dimensiones exteriores: Ancho: 500 x Profundo: 620 x Altura: 910 mm; Peso: 37 kg;
Potencia: 800W; Voltaje: 220V+/-5% 50/60Hz; Viene con: - 02 Fusibles Extra</t>
  </si>
  <si>
    <t>Mantenimiento preventivo  
Incluye:
- Ajuste y limpieza sistema electrico. (Display, conectores, cableado).
-Revisión y limpieza del sistema de refrigeración (vaporizador, condensador, compresor, relé, térmico, capacitor, instrumentación).
- Limpieza sistema de iluminacion.
-Limpieza integral externa e interna del equipo.
-Revisión y mantenimiento de hermeticidad puerta.
- Verificación de temperatura con equipo ed referencia. (ajuste si aplica)
-Informe de mantenimiento,  sticker  y registro fotográfico del trabajo realizado.</t>
  </si>
  <si>
    <t xml:space="preserve">MARCA:N/A;SERIAL:NA;MODELO:0-
90BRIX;OBSERVACIONES:Refractómetros de alta densidad
</t>
  </si>
  <si>
    <t>Este mantenimiento incluye: Limpieza del prisma y sistema optico, Verificacion de lectura, Inspeccion fisica y ajuste básico.</t>
  </si>
  <si>
    <t xml:space="preserve">MARCA:BRIXCO;SERIAL:NA;MODELO:L107;O
BSERVACIONES:Termómetro Digital Máximas y Mínimas
Triple displaY
Rango Temperatura: – 50 +
</t>
  </si>
  <si>
    <t>Este mantenimiento incluye: Limpieza del prisma y sistema óptico, Verificación de lectura, Inspección física y ajuste básico</t>
  </si>
  <si>
    <t xml:space="preserve">MARCA:BRAND;SERIAL:24E92431;MODELO:D
E-M24;OBSERVACIONES:Bureta digital 0.1 ml x 50 ml La9ml.
</t>
  </si>
  <si>
    <t>Este mantenimiento incluye: Limpieza interna y externa, Revision de llave de paso, Verificacion de fugas, Inspeccion de graduacion y escala, Ajuste del sistema de dispensacion, Prueba volumetrica, Lubricacion de partes moviles, Verificacion metrologica basica.</t>
  </si>
  <si>
    <t>MARCA:ACZEL;SERIAL:23130295;MODELO:CY 224C;OBSERVACIONES:BALANZA ANALÍTICA
220G X 0,001MG LCD CON CALIBRACIÓN INTERNA, 110V -.
-Capacidad: 220 g.
-Resolución 0,1 mg (0.0001 g).</t>
  </si>
  <si>
    <t>Este mantenimiento incluye: Limpieza interna y externa, revision del sensor monoTech, nivelacion y estabilidad, verificacion de calibracion interna, prueba de repertibiliad y linealidad, revision de camara antiviento, inspeccion electronica y fuente de poder.</t>
  </si>
  <si>
    <t xml:space="preserve">MARCA:BEING;SERIAL:BB230414990;MODEL O:BWB-22;OBSERVACIONES:BAÑO MARIA DIGITAL CIRCULACIÓN INTERNA
Temperatura: Ambiente +7°C a 100°C Controlador temperatura: Digital micro controlado Precisión de controle: ±0,1°C
</t>
  </si>
  <si>
    <t>Este mantenimiento incluye: Limpieza interna del tanque, Desincrustacion, Revision de resistencias, Verificacion de sensores de temperatura, Pruebas de estabilidad termica, Revision de alarmas, Inspeccion electrica y electronica, Calibracion basica del control PID.</t>
  </si>
  <si>
    <t xml:space="preserve">MARCA:LACTOSCAN;SERIAL:NA;MODELO:LA
C-SPA;OBSERVACIONES:Analizador de leche LAC-SPA-50, automático de plástico estándar con 2 bombas peristálticas tiempo de medición de 50 seg., con sistema de medición de PH, puerto de datos USB/RS 232.
Las características
</t>
  </si>
  <si>
    <t>Este mantenimiento incluye: Limpieza de bombas peristalticas, limpieza de lineas y mangueras, lavado acido y alcalino del sistema, revision de sensores ultrasonicos, calibracion de grasa, proteina y densisda, verificacion de ph y conductividad, revision electronica y puertos RS-232 USB,pruebas de presicion y repetibilidad.</t>
  </si>
  <si>
    <t xml:space="preserve">MARCA:CEM;SERIAL:NA;MODELO:DT- 1370;OBSERVACIONES:DT-1370 - TERMÓMETRO PORTÁTIL CON SONDA DE PENETRACIÓN
</t>
  </si>
  <si>
    <t>Este mantenimiento incluye: Limpieza de sonda y carcasa, Revision de cableado y conectores, Prueba de lectura, Verificacion de precision, Cambio de bateria, Ajuste/calibracion basica, Revision de pantalla y botones y calibracion certificada</t>
  </si>
  <si>
    <t xml:space="preserve">MARCA:TP;SERIAL:NA;MODELO:TP101- 15;OBSERVACIONES:DT-130 - TERMÓMETRO DE VARILLA 250°C PANTALLA HORIZONTAL -
CEM.-El usuario puede seleccionar °C o °F.- Resolución: 0,1 ? / ? 0,1
-Tiempo de muestreo 2,0 segundos
-Pantalla LCD-Max / Min Hold y retenció
</t>
  </si>
  <si>
    <t>Este mantenimiento incluye: Limpieza y desinfeccion de la sonda, Revision de bateria, Verificacion de pantalla LCD, Prueba de lectura, Ajuste o vereficacion basica de temperatura, Inpeccion del sensor y carcasa, calibracion certificada .</t>
  </si>
  <si>
    <t>MARCA:BIOBASE;SERIAL:MN245BL0000122;M ODELO:MS7-H550-PRO</t>
  </si>
  <si>
    <t>Este mantenimiento incluye: Limpieza interna y externa, Revision de resistencia de calentamiento, Verificaccion de temperatura, Revision de sistema de agitacion, Prueba de velocidad RPM, Revision electronica y cableado, Verificacion de sensores y control PID, Pruebas de seguridad electrica.</t>
  </si>
  <si>
    <t xml:space="preserve">MARCA:HANNA;SERIAL:CO1120045;MODELO: HI2020-01;OBSERVACIONES:Medidor de PH
Portátil PH850 pH
</t>
  </si>
  <si>
    <t>Este mantenimiento incluye: Limpieza de electrodo y conectores, verificacion de sensores de temperatura, calibracion multipunto de ph, revision de estabilidad y presicion, inspeccion electronia y puertos USB, pruebas de compensacion automatica de temperatura (ATC), revision de bateria/ fuente y sofware.</t>
  </si>
  <si>
    <t xml:space="preserve">MARCA:NA;SERIAL:NA;MODELO:8681.0;OBSE
RVACIONES:pH metros digitales Tipo bolsillo con ATC resistente al agua
</t>
  </si>
  <si>
    <t>Este mantenimiento incluye: limpieza de electrodo, revision del sensor de temperatura, verificacion de compensacion automatica ATC, calibracion en buffers pH 4,7 y 10, revision electronica, cambio de bateria, pruebas de estabilidad y precision.</t>
  </si>
  <si>
    <t xml:space="preserve">MARCA:HACEB;SERIAL:NA;MODELO:404CE;O
BSERVACIONES:Nevera No Frost Top Mount 258 Lts WRW25
</t>
  </si>
  <si>
    <t>Este mantenimiento incluye: limpieza de condensador, limpieza de evaporador, revision de ventiladores, limpieza de drenajes, revision del sistema no frost, verificacion de temperatura, limpieza de empaques, revision de consumo electrico y compresor.</t>
  </si>
  <si>
    <t xml:space="preserve">MANTENIMIENTO DE IMPRESORAS 3D </t>
  </si>
  <si>
    <r>
      <rPr>
        <b/>
        <sz val="11"/>
        <color rgb="FF000000"/>
        <rFont val="Calibri"/>
        <scheme val="minor"/>
      </rPr>
      <t xml:space="preserve">MANTENIMIENTO PREVENTIVO IMPRESORA 3D ULTIMAKER S5
</t>
    </r>
    <r>
      <rPr>
        <sz val="11"/>
        <color rgb="FF000000"/>
        <rFont val="Calibri"/>
        <scheme val="minor"/>
      </rPr>
      <t>*Lubricación interna a dispositivos mecánicos y ejes.
*Desmontaje y calibración de la bandeja de impresión.
*Revisión, ajuste y calibración del extrusor
*Ajuste de correas, medición de tensión.
*Revisión de temperaturas del extrusor.
*Revisión de temperaturas de la bandeja.
*Revisión y limpieza del alimentador (feeder)
*Revisión de ventiladores
*Revisión y Mantenimiento de la tarjeta Electrónica
*Parametrización de la velocidad con respecto a los ajustes iniciales de Velocidad.
*Limpieza general.
*Actualización de firmware
*Puesta a punto
*Kit de mantenimiento Ultimaker:
     -Sensor capacitivo x1
    - Grasa MAGNALUBE-G (21.25g)x1
    - Cierre de boquilla (Goma del cabezal) x2
    - Aceite para ejes (30ml) x1
    - Pegante para adherir a la cama x1
    - PrintCore AA (0.4) x1
    - PrintCore BB (0.4) x1
*Repuestos:
   -Glass plate 257x229
   -Ultimaker Print Core (CC 0.40mm)</t>
    </r>
  </si>
  <si>
    <t>Se requiere realizar mantenimiento preventivo a la impresora 3D Ultimaker con el fin de garantizar su funcionamiento óptimo, prevenir fallas y asegurar la continuidad en la prestación de servicios de acompañamiento, prototipado y desarrollo de proyectos de base tecnológica de la línea de Diseño de Productos del Tecnoparque Nodo Arauca</t>
  </si>
  <si>
    <r>
      <rPr>
        <b/>
        <sz val="11"/>
        <color rgb="FF000000"/>
        <rFont val="Calibri"/>
        <scheme val="minor"/>
      </rPr>
      <t xml:space="preserve">MANTENIMIENTO PREVENTIVO IMPRESORA 3D FORM 3+
</t>
    </r>
    <r>
      <rPr>
        <sz val="11"/>
        <color rgb="FF000000"/>
        <rFont val="Calibri"/>
        <scheme val="minor"/>
      </rPr>
      <t xml:space="preserve">*Lubricación interna a dispositivos mecánicos y ejes.
* Revisión y/o ajuste del tensionador
* Limpieza de la ventana óptica
* Revisión de conexiones internas
* Revisión del sensor del Built Plate
* Revisión del sensor de nivel del tanque
* Revisión y limpieza de los Spring Fingers
* Revisión y limpieza del Cartridge Floor
* Inspección y limpieza de consumibles externos
* Nivelación de la impresora
* Actualización de Firmware
* Limpieza general
* Ejecución de prueba de impresión óptica.
</t>
    </r>
  </si>
  <si>
    <t>Se requiere realizar mantenimiento preventivo a la impresora 3D form 3+ con el fin de garantizar su funcionamiento óptimo, prevenir fallas y asegurar la continuidad en la prestación de servicios de acompañamiento, prototipado y desarrollo de proyectos de base tecnológica de la línea de Diseño de Productos del Tecnoparque Nodo Arauca</t>
  </si>
  <si>
    <t>VALOR TOTAL</t>
  </si>
  <si>
    <t xml:space="preserve">VALOR UNITARIO ANTES DE IVA </t>
  </si>
  <si>
    <t>VALOR TOTAL UNITARIO ANTES DE IVA</t>
  </si>
  <si>
    <t>% IVA</t>
  </si>
  <si>
    <t>VALOR IVA UNITARIO</t>
  </si>
  <si>
    <t xml:space="preserve">VALOR TOTAL IVA UNITARIO </t>
  </si>
  <si>
    <t xml:space="preserve">VALOR TOTAL UNITARIO </t>
  </si>
  <si>
    <t xml:space="preserve">VALOR TOTAL </t>
  </si>
  <si>
    <t xml:space="preserve">MANTENIMIENTO EQUIPOS TECNOPARQUE </t>
  </si>
  <si>
    <t xml:space="preserve">DESCRIPCIÓN COMPLETA DEL ELEMENTO DE  CONSUMO Y/O DEVOLUTIVOS AL QUE SE LE REALIZARÁ MANTENIMIENTO </t>
  </si>
  <si>
    <t>MANTENIMIENTO MICROSCOPIO</t>
  </si>
  <si>
    <t>MANTENIMIENTO Autoclave vertical electrica</t>
  </si>
  <si>
    <t>MANTENIMIENTO Incudadora refrigerada</t>
  </si>
  <si>
    <t xml:space="preserve">
MANTENIMIENTO Refractómetros de alta densidad
</t>
  </si>
  <si>
    <t>MANTENIMIENTO  Termometro digital</t>
  </si>
  <si>
    <t>MANTENIMIENTO BURETA</t>
  </si>
  <si>
    <t>MANTENIMIENTO BALANZA</t>
  </si>
  <si>
    <t>MANTENIMIENTO CAZUELA</t>
  </si>
  <si>
    <t>MANTENIMIENTO ANALIZADOR</t>
  </si>
  <si>
    <t>MANTENIMIENTO TERMOMETRO</t>
  </si>
  <si>
    <t>MANTENIMIENTO PLANCHAS DE CALENTAMIENTO CON AGITACION</t>
  </si>
  <si>
    <t>MANTENIMIENTO PH TERMOMETRO</t>
  </si>
  <si>
    <t>MANTENIMIENTO NEVERA</t>
  </si>
  <si>
    <t>El Axpert MAX 6.5 kW es un inversor solar híbrido off-grid (aislado de red) con carga solar MPPT, diseñado para usos residenciales o comerciales pequeños, con capacidad para operar con paneles solares y baterías, suministrando energía de salida de onda senoidal pura. Incluye funciones modernas como WiFi, monitoreo, posibilidad de operar en paralelo</t>
  </si>
  <si>
    <t xml:space="preserve">El inversor MPPT Solar Inverter Axpert Max 6.5 kW es un recurso tecnológico y didáctico esencial para las prácticas de formación en energías renovables en el municipio de Arauca, pues permite a los aprendices comprender de manera práctica el funcionamiento, la configuración y el aprovechamiento de la energía solar fotovoltaica. Mantener este equipo en óptimas condiciones garantiza la continuidad y calidad del proceso formativo, a la vez que asegura su disponibilidad como sistema de generación que aporta al suministro energético sostenibl, reduciendo costos asociados al consumo de la red convencional.
El mantenimiento de este inversor no solo conserva un equipo de alto valor, sino que también asegura eficiencia, previene fallas y minimiza riesgos eléctricos que podrían afectar tanto la formación como la operación del invernadero. Asimismo, fortalece los objetivos de sostenibilidad y formación integral, al integrar teoría y práctica en un entorno real, y promueve el aprovechamiento responsable de los recursos disponibles para la innovación y la productividad en el sector agroindustrial.
</t>
  </si>
  <si>
    <t xml:space="preserve">El Infinisolar V-LV 3K‐24 es un inversor híbrido / on-grid con almacenamiento de energía (hybrid / grid-tie con respaldo), apto para uso residencial, con prioridad para alimentar cargas desde paneles solares, batería o red eléctrica. Funciona en modos como:
Grid-tie (con batería conectada), Off-grid, Grid-tie con respaldo (“backup”.
Produce salida de onda senoidal pura. Permite gestión programable del voltaje de carga, corriente de carga, y selección de prioridades de fuentes de energía. También suele tener funciones de monitoreo y posiblemente operación en paralelo (esto varia según versión).
</t>
  </si>
  <si>
    <t xml:space="preserve">El inversor Infinisolar V-LV 3K-24, instalado en el Centro de Gestión y Desarrollo Agroindustrial de Arauca, es un recurso esencial para la formación en sistemas fotovoltaicos y el respaldo energético de las instalaciones. Su tecnología híbrida permite integrar generación solar, almacenamiento en baterías e interconexión con la red, facilitando a los aprendices experiencias prácticas en la gestión de energías renovables.
El mantenimiento preventivo garantiza su óptimo desempeño, prolonga su vida útil y evita fallas que puedan afectar la formación y el suministro energético del centro. Asimismo, contribuye a la seguridad eléctrica, la reducción de costos y la sostenibilidad institucional, asegurando que este activo de alto valor continúe fortaleciendo la innovación y la productividad en el sector agroindustrial de la región.
</t>
  </si>
  <si>
    <t>La Pylontech UP2500 es un módulo de batería de litio-hierro-fosfato (LiFePO₄ o LFP) diseñado para almacenamiento de energía en sistemas solares, respaldo eléctrico, centros de datos, telecomunicaciones, etc. Destaca por su diseño compacto, alta densidad de ciclos de carga/descarga, buen rendimiento térmico y comunicaciones para integrarse con inversores y controladores.</t>
  </si>
  <si>
    <t xml:space="preserve">La batería LFP Lithium Ion UP2500, integrada en un sistema fotovoltaico móvil, empleado en eventos realizados por el SENA, este sistema se utiliza en lugares donde no es posible conectarse a la red eléctrica, garantizando el suministro de energía necesario para el desarrollo de las actividades.
El mantenimiento preventivo resulta indispensable para conservar su capacidad de carga y descarga, prolongar la vida útil y reducir el riesgo de fallas que afecten el suministro energético. Mantenerla en óptimas condiciones no solo protege un recurso de alto valor tecnológico, sino que también asegura eficiencia, seguridad y sostenibilidad en la operación del sistema fotovoltaico móvil, fortaleciendo la innovación y la visibilidad institucional en la región.
</t>
  </si>
  <si>
    <t>La SRP-5000U es una batería de tipo LiFePO₄ (litio-fosfato de hierro), diseñada para almacenamiento de energía residencial, con montaje tipo rack (y también posibilidad de montaje en pared). Está pensada para integrarse con sistemas solares, híbridos o conectados a red, sirviendo como respaldo y para maximizar la utilización de la energía generada.</t>
  </si>
  <si>
    <t xml:space="preserve">La batería SRP-5000U, instalada en un sistema solar en la Escuela de Cocina del Centro de Gestión y Desarrollo Agroindustrial de Arauca, es un componente clave para garantizar el almacenamiento y suministro confiable de energía renovable en las instalaciones. Su correcto funcionamiento permite asegurar la disponibilidad eléctrica necesaria para las actividades formativas, incluso en casos de interrupción del suministro convencional, contribuyendo a la autonomía energética y sostenibilidad del centro.
El mantenimiento preventivo de esta batería es fundamental para prolongar su vida útil, optimizar su capacidad de carga y descarga, y minimizar riesgos eléctricos. Mantenerla en óptimas condiciones protege un recurso tecnológico de alto valor, asegurando eficiencia, seguridad y continuidad en los procesos educativos y operativos del sistema solar.
</t>
  </si>
  <si>
    <t>Mantenimiento preventivo MPPT SOLAR INVERTER AXPERT MAX 6.5KW</t>
  </si>
  <si>
    <t>Mantenimiento preventivo infinisolarV-LV.3K-24</t>
  </si>
  <si>
    <t>Mantenimiento preventivo lfp lithium ion battery up2500</t>
  </si>
  <si>
    <t>Mantenimiento preventivo rechargeable li-ion battery SRP-5000u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</si>
</sst>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0.00"/>
  </numFmts>
  <fonts count="16" x14ac:knownFonts="1">
    <font>
      <sz val="11"/>
      <color theme="1"/>
      <name val="Calibri"/>
      <family val="2"/>
      <scheme val="minor"/>
    </font>
    <font>
      <sz val="11"/>
      <color theme="1"/>
      <name val="Calibri"/>
      <family val="2"/>
      <scheme val="minor"/>
    </font>
    <font>
      <b/>
      <sz val="14"/>
      <color theme="1" tint="0.34998626667073579"/>
      <name val="Calibri"/>
      <family val="2"/>
    </font>
    <font>
      <b/>
      <sz val="14"/>
      <color theme="0"/>
      <name val="Calibri"/>
      <family val="2"/>
      <scheme val="minor"/>
    </font>
    <font>
      <b/>
      <sz val="10"/>
      <color theme="1"/>
      <name val="Arial Narrow"/>
      <family val="2"/>
    </font>
    <font>
      <sz val="11"/>
      <color theme="1"/>
      <name val="Arial Narrow"/>
      <family val="2"/>
    </font>
    <font>
      <sz val="10"/>
      <name val="Arial"/>
      <family val="2"/>
    </font>
    <font>
      <b/>
      <sz val="11"/>
      <name val="Calibri"/>
      <family val="2"/>
      <scheme val="minor"/>
    </font>
    <font>
      <sz val="11"/>
      <name val="Calibri"/>
      <family val="2"/>
      <scheme val="minor"/>
    </font>
    <font>
      <b/>
      <sz val="11"/>
      <color indexed="63"/>
      <name val="Calibri"/>
      <family val="2"/>
      <scheme val="minor"/>
    </font>
    <font>
      <sz val="11"/>
      <name val="Calibri"/>
      <family val="2"/>
    </font>
    <font>
      <b/>
      <sz val="11"/>
      <color rgb="FF000000"/>
      <name val="Calibri"/>
      <scheme val="minor"/>
    </font>
    <font>
      <sz val="11"/>
      <color rgb="FF000000"/>
      <name val="Calibri"/>
      <scheme val="minor"/>
    </font>
    <font>
      <sz val="11"/>
      <color rgb="FF242424"/>
      <name val="Aptos Narrow"/>
      <charset val="1"/>
    </font>
    <font>
      <sz val="10"/>
      <name val="Arial Narrow"/>
      <family val="2"/>
    </font>
    <font>
      <sz val="11"/>
      <color indexed="63"/>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9"/>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2" fontId="1" fillId="0" borderId="0" applyFont="0" applyFill="0" applyBorder="0" applyAlignment="0" applyProtection="0"/>
    <xf numFmtId="0" fontId="1" fillId="0" borderId="0"/>
    <xf numFmtId="0" fontId="6" fillId="0" borderId="0"/>
    <xf numFmtId="44" fontId="1" fillId="0" borderId="0" applyFont="0" applyFill="0" applyBorder="0" applyAlignment="0" applyProtection="0"/>
  </cellStyleXfs>
  <cellXfs count="37">
    <xf numFmtId="0" fontId="0" fillId="0" borderId="0" xfId="0"/>
    <xf numFmtId="0" fontId="0" fillId="2" borderId="0" xfId="0" applyFill="1"/>
    <xf numFmtId="0" fontId="5" fillId="0" borderId="0" xfId="2" applyFont="1" applyAlignment="1">
      <alignment vertical="center"/>
    </xf>
    <xf numFmtId="0" fontId="7" fillId="5" borderId="1" xfId="3" applyFont="1" applyFill="1" applyBorder="1" applyAlignment="1">
      <alignment horizontal="center" vertical="center" wrapText="1"/>
    </xf>
    <xf numFmtId="0" fontId="1" fillId="2" borderId="0" xfId="0" applyFont="1" applyFill="1"/>
    <xf numFmtId="0" fontId="8" fillId="2" borderId="1" xfId="3" applyFont="1" applyFill="1" applyBorder="1" applyAlignment="1">
      <alignment horizontal="center" vertical="center" wrapText="1"/>
    </xf>
    <xf numFmtId="0" fontId="8" fillId="0" borderId="1" xfId="3" applyFont="1" applyBorder="1" applyAlignment="1">
      <alignment horizontal="center" vertical="center"/>
    </xf>
    <xf numFmtId="0" fontId="1" fillId="0" borderId="1" xfId="3" applyFont="1" applyBorder="1" applyAlignment="1">
      <alignment horizontal="center" vertical="center"/>
    </xf>
    <xf numFmtId="42" fontId="8" fillId="0" borderId="1" xfId="1" applyFont="1" applyFill="1" applyBorder="1" applyAlignment="1">
      <alignment horizontal="center" vertical="center"/>
    </xf>
    <xf numFmtId="42" fontId="8" fillId="2" borderId="1" xfId="1" applyFont="1" applyFill="1" applyBorder="1" applyAlignment="1">
      <alignment horizontal="left" vertical="center"/>
    </xf>
    <xf numFmtId="0" fontId="1" fillId="0" borderId="0" xfId="0" applyFont="1"/>
    <xf numFmtId="0" fontId="10" fillId="6"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9" borderId="0" xfId="0" applyFill="1"/>
    <xf numFmtId="0" fontId="8" fillId="0" borderId="1" xfId="3" applyFont="1" applyBorder="1" applyAlignment="1">
      <alignment horizontal="center" vertical="center" wrapText="1"/>
    </xf>
    <xf numFmtId="164" fontId="8" fillId="0" borderId="1" xfId="1" applyNumberFormat="1" applyFont="1" applyFill="1" applyBorder="1" applyAlignment="1">
      <alignment horizontal="center" vertical="center"/>
    </xf>
    <xf numFmtId="0" fontId="13" fillId="0" borderId="1" xfId="0" applyFont="1" applyBorder="1" applyAlignment="1">
      <alignment horizontal="center" vertical="center"/>
    </xf>
    <xf numFmtId="0" fontId="0" fillId="0" borderId="1" xfId="0" applyBorder="1" applyAlignment="1">
      <alignment horizontal="center" vertical="center" wrapText="1"/>
    </xf>
    <xf numFmtId="42" fontId="8" fillId="2" borderId="1" xfId="1" applyFont="1" applyFill="1" applyBorder="1" applyAlignment="1">
      <alignment horizontal="center" vertical="center"/>
    </xf>
    <xf numFmtId="0" fontId="12" fillId="0" borderId="1" xfId="3" applyFont="1" applyBorder="1" applyAlignment="1">
      <alignment horizontal="center" vertical="center" wrapText="1"/>
    </xf>
    <xf numFmtId="42" fontId="8" fillId="8" borderId="1" xfId="1" applyFont="1" applyFill="1" applyBorder="1" applyAlignment="1">
      <alignment horizontal="center" vertical="center"/>
    </xf>
    <xf numFmtId="164" fontId="0" fillId="9" borderId="0" xfId="0" applyNumberFormat="1" applyFill="1" applyAlignment="1">
      <alignment horizontal="center" vertical="center"/>
    </xf>
    <xf numFmtId="164" fontId="0" fillId="0" borderId="0" xfId="0" applyNumberFormat="1" applyAlignment="1">
      <alignment horizontal="center" vertical="center"/>
    </xf>
    <xf numFmtId="0" fontId="0" fillId="9"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9" fillId="7" borderId="1" xfId="3" applyFont="1" applyFill="1" applyBorder="1" applyAlignment="1">
      <alignment vertical="center"/>
    </xf>
    <xf numFmtId="44" fontId="1" fillId="0" borderId="1" xfId="3" applyNumberFormat="1" applyFont="1" applyBorder="1" applyAlignment="1">
      <alignment horizontal="center" vertical="center"/>
    </xf>
    <xf numFmtId="0" fontId="8" fillId="2" borderId="1" xfId="3" applyFont="1" applyFill="1" applyBorder="1" applyAlignment="1">
      <alignment vertical="center" wrapText="1"/>
    </xf>
    <xf numFmtId="0" fontId="1" fillId="0" borderId="1" xfId="4" applyNumberFormat="1" applyFont="1" applyBorder="1" applyAlignment="1">
      <alignment horizontal="center" vertical="center"/>
    </xf>
    <xf numFmtId="44" fontId="15" fillId="2" borderId="1" xfId="4" applyFont="1" applyFill="1" applyBorder="1" applyAlignment="1">
      <alignment horizontal="center" vertical="center" wrapText="1"/>
    </xf>
    <xf numFmtId="44" fontId="1" fillId="2" borderId="1" xfId="4" applyFont="1" applyFill="1" applyBorder="1" applyAlignment="1">
      <alignment horizontal="center" vertical="center"/>
    </xf>
    <xf numFmtId="0" fontId="9" fillId="7" borderId="1" xfId="3" applyFont="1" applyFill="1" applyBorder="1" applyAlignment="1">
      <alignment horizontal="center" vertical="center"/>
    </xf>
    <xf numFmtId="0" fontId="4" fillId="4" borderId="1" xfId="2" applyFont="1" applyFill="1" applyBorder="1" applyAlignment="1">
      <alignment horizontal="center" vertical="center" wrapText="1"/>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14" fillId="2" borderId="1" xfId="2" applyFont="1" applyFill="1" applyBorder="1" applyAlignment="1">
      <alignment horizontal="center" vertical="center" wrapText="1"/>
    </xf>
  </cellXfs>
  <cellStyles count="5">
    <cellStyle name="Moneda" xfId="4" builtinId="4"/>
    <cellStyle name="Moneda [0]" xfId="1" builtinId="7"/>
    <cellStyle name="Normal" xfId="0" builtinId="0"/>
    <cellStyle name="Normal 2" xfId="3" xr:uid="{76AD5853-C7B1-4862-B110-F189F9E23B4F}"/>
    <cellStyle name="Normal 4" xfId="2" xr:uid="{48F894A9-4824-4CD7-8FED-A225D6D400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719772</xdr:colOff>
      <xdr:row>1</xdr:row>
      <xdr:rowOff>353854</xdr:rowOff>
    </xdr:to>
    <xdr:pic>
      <xdr:nvPicPr>
        <xdr:cNvPr id="2" name="Imagen 1">
          <a:extLst>
            <a:ext uri="{FF2B5EF4-FFF2-40B4-BE49-F238E27FC236}">
              <a16:creationId xmlns:a16="http://schemas.microsoft.com/office/drawing/2014/main" id="{7070F46D-07F0-44C9-935E-4016F14DC82A}"/>
            </a:ext>
          </a:extLst>
        </xdr:cNvPr>
        <xdr:cNvPicPr>
          <a:picLocks noChangeAspect="1"/>
        </xdr:cNvPicPr>
      </xdr:nvPicPr>
      <xdr:blipFill>
        <a:blip xmlns:r="http://schemas.openxmlformats.org/officeDocument/2006/relationships" r:embed="rId1"/>
        <a:stretch>
          <a:fillRect/>
        </a:stretch>
      </xdr:blipFill>
      <xdr:spPr>
        <a:xfrm>
          <a:off x="404812" y="83344"/>
          <a:ext cx="715010" cy="699135"/>
        </a:xfrm>
        <a:prstGeom prst="rect">
          <a:avLst/>
        </a:prstGeom>
      </xdr:spPr>
    </xdr:pic>
    <xdr:clientData/>
  </xdr:twoCellAnchor>
  <xdr:twoCellAnchor editAs="oneCell">
    <xdr:from>
      <xdr:col>5</xdr:col>
      <xdr:colOff>302419</xdr:colOff>
      <xdr:row>30</xdr:row>
      <xdr:rowOff>1023938</xdr:rowOff>
    </xdr:from>
    <xdr:to>
      <xdr:col>5</xdr:col>
      <xdr:colOff>2283619</xdr:colOff>
      <xdr:row>30</xdr:row>
      <xdr:rowOff>1709738</xdr:rowOff>
    </xdr:to>
    <xdr:pic>
      <xdr:nvPicPr>
        <xdr:cNvPr id="3" name="Imagen 2">
          <a:extLst>
            <a:ext uri="{FF2B5EF4-FFF2-40B4-BE49-F238E27FC236}">
              <a16:creationId xmlns:a16="http://schemas.microsoft.com/office/drawing/2014/main" id="{2D007FBC-D15A-47D7-813E-5FC7B7B6F6E6}"/>
            </a:ext>
            <a:ext uri="{147F2762-F138-4A5C-976F-8EAC2B608ADB}">
              <a16:predDERef xmlns:a16="http://schemas.microsoft.com/office/drawing/2014/main" pred="{B8259447-513A-4B8E-B1DD-D6042B963773}"/>
            </a:ext>
          </a:extLst>
        </xdr:cNvPr>
        <xdr:cNvPicPr>
          <a:picLocks noChangeAspect="1"/>
        </xdr:cNvPicPr>
      </xdr:nvPicPr>
      <xdr:blipFill>
        <a:blip xmlns:r="http://schemas.openxmlformats.org/officeDocument/2006/relationships" r:embed="rId2"/>
        <a:srcRect t="23056" b="30833"/>
        <a:stretch>
          <a:fillRect/>
        </a:stretch>
      </xdr:blipFill>
      <xdr:spPr>
        <a:xfrm>
          <a:off x="11932444" y="3910013"/>
          <a:ext cx="1981200" cy="685800"/>
        </a:xfrm>
        <a:prstGeom prst="rect">
          <a:avLst/>
        </a:prstGeom>
      </xdr:spPr>
    </xdr:pic>
    <xdr:clientData/>
  </xdr:twoCellAnchor>
  <xdr:twoCellAnchor editAs="oneCell">
    <xdr:from>
      <xdr:col>5</xdr:col>
      <xdr:colOff>423862</xdr:colOff>
      <xdr:row>6</xdr:row>
      <xdr:rowOff>240507</xdr:rowOff>
    </xdr:from>
    <xdr:to>
      <xdr:col>5</xdr:col>
      <xdr:colOff>2224087</xdr:colOff>
      <xdr:row>6</xdr:row>
      <xdr:rowOff>2631282</xdr:rowOff>
    </xdr:to>
    <xdr:pic>
      <xdr:nvPicPr>
        <xdr:cNvPr id="4" name="Imagen 3">
          <a:extLst>
            <a:ext uri="{FF2B5EF4-FFF2-40B4-BE49-F238E27FC236}">
              <a16:creationId xmlns:a16="http://schemas.microsoft.com/office/drawing/2014/main" id="{D20EAE15-5F8A-4942-83EE-95FB6DD77B32}"/>
            </a:ext>
            <a:ext uri="{147F2762-F138-4A5C-976F-8EAC2B608ADB}">
              <a16:predDERef xmlns:a16="http://schemas.microsoft.com/office/drawing/2014/main" pred="{EFB88B78-C747-0EDB-F777-5B9AB8F999E2}"/>
            </a:ext>
          </a:extLst>
        </xdr:cNvPr>
        <xdr:cNvPicPr>
          <a:picLocks noChangeAspect="1"/>
        </xdr:cNvPicPr>
      </xdr:nvPicPr>
      <xdr:blipFill>
        <a:blip xmlns:r="http://schemas.openxmlformats.org/officeDocument/2006/relationships" r:embed="rId3"/>
        <a:stretch>
          <a:fillRect/>
        </a:stretch>
      </xdr:blipFill>
      <xdr:spPr>
        <a:xfrm>
          <a:off x="10520362" y="2740820"/>
          <a:ext cx="1800225" cy="2390775"/>
        </a:xfrm>
        <a:prstGeom prst="rect">
          <a:avLst/>
        </a:prstGeom>
      </xdr:spPr>
    </xdr:pic>
    <xdr:clientData/>
  </xdr:twoCellAnchor>
  <xdr:twoCellAnchor editAs="oneCell">
    <xdr:from>
      <xdr:col>5</xdr:col>
      <xdr:colOff>478631</xdr:colOff>
      <xdr:row>7</xdr:row>
      <xdr:rowOff>154782</xdr:rowOff>
    </xdr:from>
    <xdr:to>
      <xdr:col>5</xdr:col>
      <xdr:colOff>2316956</xdr:colOff>
      <xdr:row>7</xdr:row>
      <xdr:rowOff>2393157</xdr:rowOff>
    </xdr:to>
    <xdr:pic>
      <xdr:nvPicPr>
        <xdr:cNvPr id="5" name="Imagen 4">
          <a:extLst>
            <a:ext uri="{FF2B5EF4-FFF2-40B4-BE49-F238E27FC236}">
              <a16:creationId xmlns:a16="http://schemas.microsoft.com/office/drawing/2014/main" id="{1A76D9FF-7EAA-4AF8-981A-4D01E868B6AD}"/>
            </a:ext>
            <a:ext uri="{147F2762-F138-4A5C-976F-8EAC2B608ADB}">
              <a16:predDERef xmlns:a16="http://schemas.microsoft.com/office/drawing/2014/main" pred="{B0C35207-DE6F-D0A5-9AD4-FA8F3CEB3A9F}"/>
            </a:ext>
          </a:extLst>
        </xdr:cNvPr>
        <xdr:cNvPicPr>
          <a:picLocks noChangeAspect="1"/>
        </xdr:cNvPicPr>
      </xdr:nvPicPr>
      <xdr:blipFill>
        <a:blip xmlns:r="http://schemas.openxmlformats.org/officeDocument/2006/relationships" r:embed="rId4"/>
        <a:stretch>
          <a:fillRect/>
        </a:stretch>
      </xdr:blipFill>
      <xdr:spPr>
        <a:xfrm>
          <a:off x="10575131" y="5643563"/>
          <a:ext cx="1838325" cy="2238375"/>
        </a:xfrm>
        <a:prstGeom prst="rect">
          <a:avLst/>
        </a:prstGeom>
      </xdr:spPr>
    </xdr:pic>
    <xdr:clientData/>
  </xdr:twoCellAnchor>
  <xdr:twoCellAnchor editAs="oneCell">
    <xdr:from>
      <xdr:col>5</xdr:col>
      <xdr:colOff>473868</xdr:colOff>
      <xdr:row>8</xdr:row>
      <xdr:rowOff>135731</xdr:rowOff>
    </xdr:from>
    <xdr:to>
      <xdr:col>5</xdr:col>
      <xdr:colOff>2302668</xdr:colOff>
      <xdr:row>8</xdr:row>
      <xdr:rowOff>2374106</xdr:rowOff>
    </xdr:to>
    <xdr:pic>
      <xdr:nvPicPr>
        <xdr:cNvPr id="6" name="Imagen 5">
          <a:extLst>
            <a:ext uri="{FF2B5EF4-FFF2-40B4-BE49-F238E27FC236}">
              <a16:creationId xmlns:a16="http://schemas.microsoft.com/office/drawing/2014/main" id="{1AB2D012-FB4C-4CEF-806A-6E18DE1C75F0}"/>
            </a:ext>
            <a:ext uri="{147F2762-F138-4A5C-976F-8EAC2B608ADB}">
              <a16:predDERef xmlns:a16="http://schemas.microsoft.com/office/drawing/2014/main" pred="{655717DE-EAA0-E555-75A8-0DAEB06BA2F0}"/>
            </a:ext>
          </a:extLst>
        </xdr:cNvPr>
        <xdr:cNvPicPr>
          <a:picLocks noChangeAspect="1"/>
        </xdr:cNvPicPr>
      </xdr:nvPicPr>
      <xdr:blipFill>
        <a:blip xmlns:r="http://schemas.openxmlformats.org/officeDocument/2006/relationships" r:embed="rId5"/>
        <a:stretch>
          <a:fillRect/>
        </a:stretch>
      </xdr:blipFill>
      <xdr:spPr>
        <a:xfrm>
          <a:off x="10570368" y="8541544"/>
          <a:ext cx="1828800" cy="2238375"/>
        </a:xfrm>
        <a:prstGeom prst="rect">
          <a:avLst/>
        </a:prstGeom>
      </xdr:spPr>
    </xdr:pic>
    <xdr:clientData/>
  </xdr:twoCellAnchor>
  <xdr:twoCellAnchor editAs="oneCell">
    <xdr:from>
      <xdr:col>5</xdr:col>
      <xdr:colOff>452438</xdr:colOff>
      <xdr:row>9</xdr:row>
      <xdr:rowOff>176213</xdr:rowOff>
    </xdr:from>
    <xdr:to>
      <xdr:col>5</xdr:col>
      <xdr:colOff>2290763</xdr:colOff>
      <xdr:row>9</xdr:row>
      <xdr:rowOff>2405063</xdr:rowOff>
    </xdr:to>
    <xdr:pic>
      <xdr:nvPicPr>
        <xdr:cNvPr id="7" name="Imagen 6">
          <a:extLst>
            <a:ext uri="{FF2B5EF4-FFF2-40B4-BE49-F238E27FC236}">
              <a16:creationId xmlns:a16="http://schemas.microsoft.com/office/drawing/2014/main" id="{80160379-1E98-4A87-A01A-C5D33D43696A}"/>
            </a:ext>
            <a:ext uri="{147F2762-F138-4A5C-976F-8EAC2B608ADB}">
              <a16:predDERef xmlns:a16="http://schemas.microsoft.com/office/drawing/2014/main" pred="{2884B8D9-896C-A3B0-674F-21C4385F1E4F}"/>
            </a:ext>
          </a:extLst>
        </xdr:cNvPr>
        <xdr:cNvPicPr>
          <a:picLocks noChangeAspect="1"/>
        </xdr:cNvPicPr>
      </xdr:nvPicPr>
      <xdr:blipFill>
        <a:blip xmlns:r="http://schemas.openxmlformats.org/officeDocument/2006/relationships" r:embed="rId6"/>
        <a:stretch>
          <a:fillRect/>
        </a:stretch>
      </xdr:blipFill>
      <xdr:spPr>
        <a:xfrm>
          <a:off x="10548938" y="11439526"/>
          <a:ext cx="1838325" cy="2228850"/>
        </a:xfrm>
        <a:prstGeom prst="rect">
          <a:avLst/>
        </a:prstGeom>
      </xdr:spPr>
    </xdr:pic>
    <xdr:clientData/>
  </xdr:twoCellAnchor>
  <xdr:twoCellAnchor editAs="oneCell">
    <xdr:from>
      <xdr:col>5</xdr:col>
      <xdr:colOff>385763</xdr:colOff>
      <xdr:row>10</xdr:row>
      <xdr:rowOff>161925</xdr:rowOff>
    </xdr:from>
    <xdr:to>
      <xdr:col>5</xdr:col>
      <xdr:colOff>2224088</xdr:colOff>
      <xdr:row>10</xdr:row>
      <xdr:rowOff>2400300</xdr:rowOff>
    </xdr:to>
    <xdr:pic>
      <xdr:nvPicPr>
        <xdr:cNvPr id="8" name="Imagen 7">
          <a:extLst>
            <a:ext uri="{FF2B5EF4-FFF2-40B4-BE49-F238E27FC236}">
              <a16:creationId xmlns:a16="http://schemas.microsoft.com/office/drawing/2014/main" id="{174835BD-1D2E-4B1D-B8ED-BAC93E12CEBA}"/>
            </a:ext>
            <a:ext uri="{147F2762-F138-4A5C-976F-8EAC2B608ADB}">
              <a16:predDERef xmlns:a16="http://schemas.microsoft.com/office/drawing/2014/main" pred="{A539A200-1842-DF06-0971-EEC4D3A87ECE}"/>
            </a:ext>
          </a:extLst>
        </xdr:cNvPr>
        <xdr:cNvPicPr>
          <a:picLocks noChangeAspect="1"/>
        </xdr:cNvPicPr>
      </xdr:nvPicPr>
      <xdr:blipFill>
        <a:blip xmlns:r="http://schemas.openxmlformats.org/officeDocument/2006/relationships" r:embed="rId4"/>
        <a:stretch>
          <a:fillRect/>
        </a:stretch>
      </xdr:blipFill>
      <xdr:spPr>
        <a:xfrm>
          <a:off x="10482263" y="14377988"/>
          <a:ext cx="1838325" cy="2238375"/>
        </a:xfrm>
        <a:prstGeom prst="rect">
          <a:avLst/>
        </a:prstGeom>
      </xdr:spPr>
    </xdr:pic>
    <xdr:clientData/>
  </xdr:twoCellAnchor>
  <xdr:twoCellAnchor editAs="oneCell">
    <xdr:from>
      <xdr:col>5</xdr:col>
      <xdr:colOff>395287</xdr:colOff>
      <xdr:row>11</xdr:row>
      <xdr:rowOff>142875</xdr:rowOff>
    </xdr:from>
    <xdr:to>
      <xdr:col>5</xdr:col>
      <xdr:colOff>2233612</xdr:colOff>
      <xdr:row>11</xdr:row>
      <xdr:rowOff>2381250</xdr:rowOff>
    </xdr:to>
    <xdr:pic>
      <xdr:nvPicPr>
        <xdr:cNvPr id="9" name="Imagen 8">
          <a:extLst>
            <a:ext uri="{FF2B5EF4-FFF2-40B4-BE49-F238E27FC236}">
              <a16:creationId xmlns:a16="http://schemas.microsoft.com/office/drawing/2014/main" id="{B7F0F03D-D540-42DB-B590-9EBB7AEDB3E3}"/>
            </a:ext>
            <a:ext uri="{147F2762-F138-4A5C-976F-8EAC2B608ADB}">
              <a16:predDERef xmlns:a16="http://schemas.microsoft.com/office/drawing/2014/main" pred="{6FE4E5D2-E016-C8CD-9E4D-678680974DBD}"/>
            </a:ext>
          </a:extLst>
        </xdr:cNvPr>
        <xdr:cNvPicPr>
          <a:picLocks noChangeAspect="1"/>
        </xdr:cNvPicPr>
      </xdr:nvPicPr>
      <xdr:blipFill>
        <a:blip xmlns:r="http://schemas.openxmlformats.org/officeDocument/2006/relationships" r:embed="rId4"/>
        <a:stretch>
          <a:fillRect/>
        </a:stretch>
      </xdr:blipFill>
      <xdr:spPr>
        <a:xfrm>
          <a:off x="10491787" y="17216438"/>
          <a:ext cx="1838325" cy="2238375"/>
        </a:xfrm>
        <a:prstGeom prst="rect">
          <a:avLst/>
        </a:prstGeom>
      </xdr:spPr>
    </xdr:pic>
    <xdr:clientData/>
  </xdr:twoCellAnchor>
  <xdr:twoCellAnchor editAs="oneCell">
    <xdr:from>
      <xdr:col>5</xdr:col>
      <xdr:colOff>383381</xdr:colOff>
      <xdr:row>12</xdr:row>
      <xdr:rowOff>135732</xdr:rowOff>
    </xdr:from>
    <xdr:to>
      <xdr:col>5</xdr:col>
      <xdr:colOff>2221706</xdr:colOff>
      <xdr:row>12</xdr:row>
      <xdr:rowOff>2374107</xdr:rowOff>
    </xdr:to>
    <xdr:pic>
      <xdr:nvPicPr>
        <xdr:cNvPr id="10" name="Imagen 9">
          <a:extLst>
            <a:ext uri="{FF2B5EF4-FFF2-40B4-BE49-F238E27FC236}">
              <a16:creationId xmlns:a16="http://schemas.microsoft.com/office/drawing/2014/main" id="{5FD2023D-C823-46AA-B3F0-8DA8DA63FE12}"/>
            </a:ext>
            <a:ext uri="{147F2762-F138-4A5C-976F-8EAC2B608ADB}">
              <a16:predDERef xmlns:a16="http://schemas.microsoft.com/office/drawing/2014/main" pred="{71830204-52E5-5150-4674-4C03FEA3286E}"/>
            </a:ext>
          </a:extLst>
        </xdr:cNvPr>
        <xdr:cNvPicPr>
          <a:picLocks noChangeAspect="1"/>
        </xdr:cNvPicPr>
      </xdr:nvPicPr>
      <xdr:blipFill>
        <a:blip xmlns:r="http://schemas.openxmlformats.org/officeDocument/2006/relationships" r:embed="rId4"/>
        <a:stretch>
          <a:fillRect/>
        </a:stretch>
      </xdr:blipFill>
      <xdr:spPr>
        <a:xfrm>
          <a:off x="10479881" y="20090607"/>
          <a:ext cx="1838325" cy="2238375"/>
        </a:xfrm>
        <a:prstGeom prst="rect">
          <a:avLst/>
        </a:prstGeom>
      </xdr:spPr>
    </xdr:pic>
    <xdr:clientData/>
  </xdr:twoCellAnchor>
  <xdr:twoCellAnchor editAs="oneCell">
    <xdr:from>
      <xdr:col>5</xdr:col>
      <xdr:colOff>288131</xdr:colOff>
      <xdr:row>13</xdr:row>
      <xdr:rowOff>154782</xdr:rowOff>
    </xdr:from>
    <xdr:to>
      <xdr:col>5</xdr:col>
      <xdr:colOff>2126456</xdr:colOff>
      <xdr:row>13</xdr:row>
      <xdr:rowOff>2383632</xdr:rowOff>
    </xdr:to>
    <xdr:pic>
      <xdr:nvPicPr>
        <xdr:cNvPr id="11" name="Imagen 10">
          <a:extLst>
            <a:ext uri="{FF2B5EF4-FFF2-40B4-BE49-F238E27FC236}">
              <a16:creationId xmlns:a16="http://schemas.microsoft.com/office/drawing/2014/main" id="{DE26F104-0EFF-449C-8C8A-B65E610814A5}"/>
            </a:ext>
            <a:ext uri="{147F2762-F138-4A5C-976F-8EAC2B608ADB}">
              <a16:predDERef xmlns:a16="http://schemas.microsoft.com/office/drawing/2014/main" pred="{79F3CB62-607B-F4B5-71B4-70BDEFDA5F36}"/>
            </a:ext>
          </a:extLst>
        </xdr:cNvPr>
        <xdr:cNvPicPr>
          <a:picLocks noChangeAspect="1"/>
        </xdr:cNvPicPr>
      </xdr:nvPicPr>
      <xdr:blipFill>
        <a:blip xmlns:r="http://schemas.openxmlformats.org/officeDocument/2006/relationships" r:embed="rId6"/>
        <a:stretch>
          <a:fillRect/>
        </a:stretch>
      </xdr:blipFill>
      <xdr:spPr>
        <a:xfrm>
          <a:off x="10384631" y="22979063"/>
          <a:ext cx="1838325" cy="2228850"/>
        </a:xfrm>
        <a:prstGeom prst="rect">
          <a:avLst/>
        </a:prstGeom>
      </xdr:spPr>
    </xdr:pic>
    <xdr:clientData/>
  </xdr:twoCellAnchor>
  <xdr:twoCellAnchor editAs="oneCell">
    <xdr:from>
      <xdr:col>5</xdr:col>
      <xdr:colOff>326231</xdr:colOff>
      <xdr:row>14</xdr:row>
      <xdr:rowOff>190500</xdr:rowOff>
    </xdr:from>
    <xdr:to>
      <xdr:col>5</xdr:col>
      <xdr:colOff>2221706</xdr:colOff>
      <xdr:row>14</xdr:row>
      <xdr:rowOff>3200400</xdr:rowOff>
    </xdr:to>
    <xdr:pic>
      <xdr:nvPicPr>
        <xdr:cNvPr id="12" name="Imagen 11">
          <a:extLst>
            <a:ext uri="{FF2B5EF4-FFF2-40B4-BE49-F238E27FC236}">
              <a16:creationId xmlns:a16="http://schemas.microsoft.com/office/drawing/2014/main" id="{8D88DDDB-1AB4-45A6-866B-0A827C17310F}"/>
            </a:ext>
            <a:ext uri="{147F2762-F138-4A5C-976F-8EAC2B608ADB}">
              <a16:predDERef xmlns:a16="http://schemas.microsoft.com/office/drawing/2014/main" pred="{1B7E67B8-AAA2-7D32-A3E8-9EF87A84E603}"/>
            </a:ext>
          </a:extLst>
        </xdr:cNvPr>
        <xdr:cNvPicPr>
          <a:picLocks noChangeAspect="1"/>
        </xdr:cNvPicPr>
      </xdr:nvPicPr>
      <xdr:blipFill>
        <a:blip xmlns:r="http://schemas.openxmlformats.org/officeDocument/2006/relationships" r:embed="rId7"/>
        <a:stretch>
          <a:fillRect/>
        </a:stretch>
      </xdr:blipFill>
      <xdr:spPr>
        <a:xfrm>
          <a:off x="10422731" y="25812750"/>
          <a:ext cx="1895475" cy="3009900"/>
        </a:xfrm>
        <a:prstGeom prst="rect">
          <a:avLst/>
        </a:prstGeom>
      </xdr:spPr>
    </xdr:pic>
    <xdr:clientData/>
  </xdr:twoCellAnchor>
  <xdr:twoCellAnchor editAs="oneCell">
    <xdr:from>
      <xdr:col>5</xdr:col>
      <xdr:colOff>85725</xdr:colOff>
      <xdr:row>15</xdr:row>
      <xdr:rowOff>352425</xdr:rowOff>
    </xdr:from>
    <xdr:to>
      <xdr:col>5</xdr:col>
      <xdr:colOff>2419350</xdr:colOff>
      <xdr:row>15</xdr:row>
      <xdr:rowOff>3790950</xdr:rowOff>
    </xdr:to>
    <xdr:pic>
      <xdr:nvPicPr>
        <xdr:cNvPr id="13" name="Imagen 12">
          <a:extLst>
            <a:ext uri="{FF2B5EF4-FFF2-40B4-BE49-F238E27FC236}">
              <a16:creationId xmlns:a16="http://schemas.microsoft.com/office/drawing/2014/main" id="{4488FF4C-F6DA-47E4-B618-FA326DD5B345}"/>
            </a:ext>
            <a:ext uri="{147F2762-F138-4A5C-976F-8EAC2B608ADB}">
              <a16:predDERef xmlns:a16="http://schemas.microsoft.com/office/drawing/2014/main" pred="{3D4EAB1C-D044-34EB-0E5A-AFCA15983FEC}"/>
            </a:ext>
          </a:extLst>
        </xdr:cNvPr>
        <xdr:cNvPicPr>
          <a:picLocks noChangeAspect="1"/>
        </xdr:cNvPicPr>
      </xdr:nvPicPr>
      <xdr:blipFill>
        <a:blip xmlns:r="http://schemas.openxmlformats.org/officeDocument/2006/relationships" r:embed="rId8"/>
        <a:stretch>
          <a:fillRect/>
        </a:stretch>
      </xdr:blipFill>
      <xdr:spPr>
        <a:xfrm>
          <a:off x="11715750" y="33023175"/>
          <a:ext cx="2333625" cy="3438525"/>
        </a:xfrm>
        <a:prstGeom prst="rect">
          <a:avLst/>
        </a:prstGeom>
      </xdr:spPr>
    </xdr:pic>
    <xdr:clientData/>
  </xdr:twoCellAnchor>
  <xdr:twoCellAnchor editAs="oneCell">
    <xdr:from>
      <xdr:col>5</xdr:col>
      <xdr:colOff>595312</xdr:colOff>
      <xdr:row>31</xdr:row>
      <xdr:rowOff>345281</xdr:rowOff>
    </xdr:from>
    <xdr:to>
      <xdr:col>5</xdr:col>
      <xdr:colOff>2205830</xdr:colOff>
      <xdr:row>31</xdr:row>
      <xdr:rowOff>2099672</xdr:rowOff>
    </xdr:to>
    <xdr:pic>
      <xdr:nvPicPr>
        <xdr:cNvPr id="14" name="Imagen 13">
          <a:extLst>
            <a:ext uri="{FF2B5EF4-FFF2-40B4-BE49-F238E27FC236}">
              <a16:creationId xmlns:a16="http://schemas.microsoft.com/office/drawing/2014/main" id="{64538286-3E69-4E22-919E-8F6361A99D71}"/>
            </a:ext>
          </a:extLst>
        </xdr:cNvPr>
        <xdr:cNvPicPr>
          <a:picLocks noChangeAspect="1"/>
        </xdr:cNvPicPr>
      </xdr:nvPicPr>
      <xdr:blipFill>
        <a:blip xmlns:r="http://schemas.openxmlformats.org/officeDocument/2006/relationships" r:embed="rId9"/>
        <a:stretch>
          <a:fillRect/>
        </a:stretch>
      </xdr:blipFill>
      <xdr:spPr>
        <a:xfrm>
          <a:off x="11989593" y="59412187"/>
          <a:ext cx="1610518" cy="1754391"/>
        </a:xfrm>
        <a:prstGeom prst="rect">
          <a:avLst/>
        </a:prstGeom>
      </xdr:spPr>
    </xdr:pic>
    <xdr:clientData/>
  </xdr:twoCellAnchor>
  <xdr:twoCellAnchor editAs="oneCell">
    <xdr:from>
      <xdr:col>5</xdr:col>
      <xdr:colOff>238126</xdr:colOff>
      <xdr:row>33</xdr:row>
      <xdr:rowOff>321469</xdr:rowOff>
    </xdr:from>
    <xdr:to>
      <xdr:col>5</xdr:col>
      <xdr:colOff>2135540</xdr:colOff>
      <xdr:row>33</xdr:row>
      <xdr:rowOff>2558257</xdr:rowOff>
    </xdr:to>
    <xdr:pic>
      <xdr:nvPicPr>
        <xdr:cNvPr id="15" name="Imagen 14">
          <a:extLst>
            <a:ext uri="{FF2B5EF4-FFF2-40B4-BE49-F238E27FC236}">
              <a16:creationId xmlns:a16="http://schemas.microsoft.com/office/drawing/2014/main" id="{6B7C88AE-2BCC-4B84-A31F-8C3C3710E38B}"/>
            </a:ext>
          </a:extLst>
        </xdr:cNvPr>
        <xdr:cNvPicPr>
          <a:picLocks noChangeAspect="1"/>
        </xdr:cNvPicPr>
      </xdr:nvPicPr>
      <xdr:blipFill>
        <a:blip xmlns:r="http://schemas.openxmlformats.org/officeDocument/2006/relationships" r:embed="rId10"/>
        <a:stretch>
          <a:fillRect/>
        </a:stretch>
      </xdr:blipFill>
      <xdr:spPr>
        <a:xfrm>
          <a:off x="11632407" y="65412938"/>
          <a:ext cx="1897414" cy="2236788"/>
        </a:xfrm>
        <a:prstGeom prst="rect">
          <a:avLst/>
        </a:prstGeom>
      </xdr:spPr>
    </xdr:pic>
    <xdr:clientData/>
  </xdr:twoCellAnchor>
  <xdr:twoCellAnchor editAs="oneCell">
    <xdr:from>
      <xdr:col>5</xdr:col>
      <xdr:colOff>500063</xdr:colOff>
      <xdr:row>32</xdr:row>
      <xdr:rowOff>476250</xdr:rowOff>
    </xdr:from>
    <xdr:to>
      <xdr:col>5</xdr:col>
      <xdr:colOff>2110581</xdr:colOff>
      <xdr:row>32</xdr:row>
      <xdr:rowOff>2230641</xdr:rowOff>
    </xdr:to>
    <xdr:pic>
      <xdr:nvPicPr>
        <xdr:cNvPr id="16" name="Imagen 15">
          <a:extLst>
            <a:ext uri="{FF2B5EF4-FFF2-40B4-BE49-F238E27FC236}">
              <a16:creationId xmlns:a16="http://schemas.microsoft.com/office/drawing/2014/main" id="{2A5969D6-9714-4422-9774-C265B70A7736}"/>
            </a:ext>
          </a:extLst>
        </xdr:cNvPr>
        <xdr:cNvPicPr>
          <a:picLocks noChangeAspect="1"/>
        </xdr:cNvPicPr>
      </xdr:nvPicPr>
      <xdr:blipFill>
        <a:blip xmlns:r="http://schemas.openxmlformats.org/officeDocument/2006/relationships" r:embed="rId9"/>
        <a:stretch>
          <a:fillRect/>
        </a:stretch>
      </xdr:blipFill>
      <xdr:spPr>
        <a:xfrm>
          <a:off x="11894344" y="62555438"/>
          <a:ext cx="1610518" cy="1754391"/>
        </a:xfrm>
        <a:prstGeom prst="rect">
          <a:avLst/>
        </a:prstGeom>
      </xdr:spPr>
    </xdr:pic>
    <xdr:clientData/>
  </xdr:twoCellAnchor>
  <xdr:twoCellAnchor editAs="oneCell">
    <xdr:from>
      <xdr:col>5</xdr:col>
      <xdr:colOff>428625</xdr:colOff>
      <xdr:row>34</xdr:row>
      <xdr:rowOff>523875</xdr:rowOff>
    </xdr:from>
    <xdr:to>
      <xdr:col>5</xdr:col>
      <xdr:colOff>2331771</xdr:colOff>
      <xdr:row>34</xdr:row>
      <xdr:rowOff>1386409</xdr:rowOff>
    </xdr:to>
    <xdr:pic>
      <xdr:nvPicPr>
        <xdr:cNvPr id="17" name="Imagen 16">
          <a:extLst>
            <a:ext uri="{FF2B5EF4-FFF2-40B4-BE49-F238E27FC236}">
              <a16:creationId xmlns:a16="http://schemas.microsoft.com/office/drawing/2014/main" id="{B618EB5E-7251-452A-81BA-D4AF42287DBB}"/>
            </a:ext>
          </a:extLst>
        </xdr:cNvPr>
        <xdr:cNvPicPr>
          <a:picLocks noChangeAspect="1"/>
        </xdr:cNvPicPr>
      </xdr:nvPicPr>
      <xdr:blipFill>
        <a:blip xmlns:r="http://schemas.openxmlformats.org/officeDocument/2006/relationships" r:embed="rId11"/>
        <a:stretch>
          <a:fillRect/>
        </a:stretch>
      </xdr:blipFill>
      <xdr:spPr>
        <a:xfrm>
          <a:off x="11822906" y="68627625"/>
          <a:ext cx="1903146" cy="862534"/>
        </a:xfrm>
        <a:prstGeom prst="rect">
          <a:avLst/>
        </a:prstGeom>
      </xdr:spPr>
    </xdr:pic>
    <xdr:clientData/>
  </xdr:twoCellAnchor>
  <xdr:twoCellAnchor editAs="oneCell">
    <xdr:from>
      <xdr:col>5</xdr:col>
      <xdr:colOff>404813</xdr:colOff>
      <xdr:row>35</xdr:row>
      <xdr:rowOff>273843</xdr:rowOff>
    </xdr:from>
    <xdr:to>
      <xdr:col>5</xdr:col>
      <xdr:colOff>2369404</xdr:colOff>
      <xdr:row>35</xdr:row>
      <xdr:rowOff>1206501</xdr:rowOff>
    </xdr:to>
    <xdr:pic>
      <xdr:nvPicPr>
        <xdr:cNvPr id="18" name="Imagen 17">
          <a:extLst>
            <a:ext uri="{FF2B5EF4-FFF2-40B4-BE49-F238E27FC236}">
              <a16:creationId xmlns:a16="http://schemas.microsoft.com/office/drawing/2014/main" id="{E2B8904F-AFA6-4059-8C88-EF94E04688BF}"/>
            </a:ext>
          </a:extLst>
        </xdr:cNvPr>
        <xdr:cNvPicPr>
          <a:picLocks noChangeAspect="1"/>
        </xdr:cNvPicPr>
      </xdr:nvPicPr>
      <xdr:blipFill>
        <a:blip xmlns:r="http://schemas.openxmlformats.org/officeDocument/2006/relationships" r:embed="rId12"/>
        <a:stretch>
          <a:fillRect/>
        </a:stretch>
      </xdr:blipFill>
      <xdr:spPr>
        <a:xfrm>
          <a:off x="11799094" y="71389874"/>
          <a:ext cx="1964591" cy="93265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4D8C9-54C6-4741-9BA2-132AC3247AFB}">
  <dimension ref="A1:AO42"/>
  <sheetViews>
    <sheetView tabSelected="1" zoomScale="41" zoomScaleNormal="50" zoomScalePageLayoutView="90" workbookViewId="0">
      <selection activeCell="O36" sqref="O32:O36"/>
    </sheetView>
  </sheetViews>
  <sheetFormatPr baseColWidth="10" defaultColWidth="10.88671875" defaultRowHeight="14.4" x14ac:dyDescent="0.3"/>
  <cols>
    <col min="1" max="1" width="5.6640625" style="24" bestFit="1" customWidth="1"/>
    <col min="2" max="2" width="16.33203125" style="24" bestFit="1" customWidth="1"/>
    <col min="3" max="3" width="33" style="24" customWidth="1"/>
    <col min="4" max="4" width="65.44140625" style="24" customWidth="1"/>
    <col min="5" max="5" width="50.5546875" style="24" customWidth="1"/>
    <col min="6" max="6" width="38.6640625" style="24" customWidth="1"/>
    <col min="7" max="7" width="12.88671875" style="24" customWidth="1"/>
    <col min="8" max="8" width="15.6640625" style="24" customWidth="1"/>
    <col min="9" max="9" width="30.33203125" style="22" bestFit="1" customWidth="1"/>
    <col min="10" max="10" width="30.33203125" style="24" customWidth="1"/>
    <col min="11" max="11" width="18.6640625" style="24" customWidth="1"/>
    <col min="12" max="12" width="28.33203125" style="24" customWidth="1"/>
    <col min="13" max="13" width="31.44140625" style="24" customWidth="1"/>
    <col min="14" max="14" width="36.5546875" style="24" customWidth="1"/>
    <col min="15" max="15" width="26.44140625" style="25" customWidth="1"/>
    <col min="16" max="16" width="16.109375" style="1" customWidth="1"/>
    <col min="17" max="17" width="10.88671875" style="1"/>
    <col min="18" max="18" width="14.33203125" style="1" customWidth="1"/>
    <col min="19" max="19" width="14.6640625" style="1" customWidth="1"/>
    <col min="20" max="20" width="20.88671875" style="1" customWidth="1"/>
    <col min="21" max="41" width="10.88671875" style="1"/>
  </cols>
  <sheetData>
    <row r="1" spans="1:41" ht="33.75" customHeight="1" x14ac:dyDescent="0.3">
      <c r="A1" s="34" t="s">
        <v>0</v>
      </c>
      <c r="B1" s="34"/>
      <c r="C1" s="34"/>
      <c r="D1" s="34"/>
      <c r="E1" s="34"/>
      <c r="F1" s="34"/>
      <c r="G1" s="34"/>
      <c r="H1" s="34"/>
      <c r="I1" s="34"/>
      <c r="J1" s="34"/>
      <c r="K1" s="34"/>
      <c r="L1" s="34"/>
      <c r="M1" s="34"/>
      <c r="N1" s="34"/>
      <c r="O1" s="34"/>
    </row>
    <row r="2" spans="1:41" ht="33" customHeight="1" x14ac:dyDescent="0.3">
      <c r="A2" s="34"/>
      <c r="B2" s="34"/>
      <c r="C2" s="34"/>
      <c r="D2" s="34"/>
      <c r="E2" s="34"/>
      <c r="F2" s="34"/>
      <c r="G2" s="34"/>
      <c r="H2" s="34"/>
      <c r="I2" s="34"/>
      <c r="J2" s="34"/>
      <c r="K2" s="34"/>
      <c r="L2" s="34"/>
      <c r="M2" s="34"/>
      <c r="N2" s="34"/>
      <c r="O2" s="34"/>
    </row>
    <row r="3" spans="1:41" ht="30.75" customHeight="1" x14ac:dyDescent="0.3">
      <c r="A3" s="35" t="s">
        <v>1</v>
      </c>
      <c r="B3" s="35"/>
      <c r="C3" s="35"/>
      <c r="D3" s="35"/>
      <c r="E3" s="35"/>
      <c r="F3" s="35"/>
      <c r="G3" s="35"/>
      <c r="H3" s="35"/>
      <c r="I3" s="35"/>
      <c r="J3" s="35"/>
      <c r="K3" s="35"/>
      <c r="L3" s="35"/>
      <c r="M3" s="35"/>
      <c r="N3" s="35"/>
      <c r="O3" s="35"/>
    </row>
    <row r="4" spans="1:41" s="2" customFormat="1" ht="24.9" customHeight="1" x14ac:dyDescent="0.3">
      <c r="A4" s="33" t="s">
        <v>2</v>
      </c>
      <c r="B4" s="33"/>
      <c r="C4" s="33"/>
      <c r="D4" s="36" t="s">
        <v>66</v>
      </c>
      <c r="E4" s="36"/>
      <c r="F4" s="36"/>
      <c r="G4" s="36"/>
      <c r="H4" s="36"/>
      <c r="I4" s="36"/>
      <c r="J4" s="36"/>
      <c r="K4" s="36"/>
      <c r="L4" s="36"/>
      <c r="M4" s="36"/>
      <c r="N4" s="36"/>
      <c r="O4" s="36"/>
    </row>
    <row r="5" spans="1:41" ht="30" customHeight="1" x14ac:dyDescent="0.3">
      <c r="A5" s="35" t="s">
        <v>3</v>
      </c>
      <c r="B5" s="35"/>
      <c r="C5" s="35"/>
      <c r="D5" s="35"/>
      <c r="E5" s="35"/>
      <c r="F5" s="35"/>
      <c r="G5" s="35"/>
      <c r="H5" s="35"/>
      <c r="I5" s="35"/>
      <c r="J5" s="35"/>
      <c r="K5" s="35"/>
      <c r="L5" s="35"/>
      <c r="M5" s="35"/>
      <c r="N5" s="35"/>
      <c r="O5" s="35"/>
    </row>
    <row r="6" spans="1:41" s="4" customFormat="1" ht="28.8" x14ac:dyDescent="0.3">
      <c r="A6" s="3" t="s">
        <v>4</v>
      </c>
      <c r="B6" s="3" t="s">
        <v>5</v>
      </c>
      <c r="C6" s="3" t="s">
        <v>6</v>
      </c>
      <c r="D6" s="3" t="s">
        <v>67</v>
      </c>
      <c r="E6" s="3" t="s">
        <v>7</v>
      </c>
      <c r="F6" s="3" t="s">
        <v>8</v>
      </c>
      <c r="G6" s="3" t="s">
        <v>9</v>
      </c>
      <c r="H6" s="3" t="s">
        <v>10</v>
      </c>
      <c r="I6" s="3" t="s">
        <v>59</v>
      </c>
      <c r="J6" s="3" t="s">
        <v>60</v>
      </c>
      <c r="K6" s="3" t="s">
        <v>61</v>
      </c>
      <c r="L6" s="3" t="s">
        <v>62</v>
      </c>
      <c r="M6" s="3" t="s">
        <v>63</v>
      </c>
      <c r="N6" s="3" t="s">
        <v>64</v>
      </c>
      <c r="O6" s="3" t="s">
        <v>65</v>
      </c>
    </row>
    <row r="7" spans="1:41" s="10" customFormat="1" ht="235.5" customHeight="1" x14ac:dyDescent="0.3">
      <c r="A7" s="6">
        <v>1</v>
      </c>
      <c r="B7" s="6">
        <v>81101706</v>
      </c>
      <c r="C7" s="5" t="s">
        <v>68</v>
      </c>
      <c r="D7" s="5" t="s">
        <v>15</v>
      </c>
      <c r="E7" s="5" t="s">
        <v>16</v>
      </c>
      <c r="F7" s="5"/>
      <c r="G7" s="6" t="s">
        <v>14</v>
      </c>
      <c r="H7" s="7">
        <v>1</v>
      </c>
      <c r="I7" s="27">
        <v>950000</v>
      </c>
      <c r="J7" s="27">
        <f>I7</f>
        <v>950000</v>
      </c>
      <c r="K7" s="29">
        <v>19</v>
      </c>
      <c r="L7" s="27">
        <f>I7*19%</f>
        <v>180500</v>
      </c>
      <c r="M7" s="27">
        <f>L7*H7</f>
        <v>180500</v>
      </c>
      <c r="N7" s="9">
        <f>I7+L7</f>
        <v>1130500</v>
      </c>
      <c r="O7" s="9">
        <f>N7*H7</f>
        <v>1130500</v>
      </c>
      <c r="P7" s="4"/>
      <c r="Q7" s="4"/>
      <c r="R7" s="4"/>
      <c r="S7" s="4"/>
      <c r="T7" s="4"/>
      <c r="U7" s="4"/>
      <c r="V7" s="4"/>
      <c r="W7" s="4"/>
      <c r="X7" s="4"/>
      <c r="Y7" s="4"/>
      <c r="Z7" s="4"/>
      <c r="AA7" s="4"/>
      <c r="AB7" s="4"/>
      <c r="AC7" s="4"/>
      <c r="AD7" s="4"/>
      <c r="AE7" s="4"/>
      <c r="AF7" s="4"/>
      <c r="AG7" s="4"/>
      <c r="AH7" s="4"/>
      <c r="AI7" s="4"/>
      <c r="AJ7" s="4"/>
      <c r="AK7" s="4"/>
      <c r="AL7" s="4"/>
      <c r="AM7" s="4"/>
      <c r="AN7" s="4"/>
      <c r="AO7" s="4"/>
    </row>
    <row r="8" spans="1:41" s="10" customFormat="1" ht="229.5" customHeight="1" x14ac:dyDescent="0.3">
      <c r="A8" s="6">
        <v>2</v>
      </c>
      <c r="B8" s="6">
        <v>81101706</v>
      </c>
      <c r="C8" s="5" t="s">
        <v>68</v>
      </c>
      <c r="D8" s="11" t="s">
        <v>17</v>
      </c>
      <c r="E8" s="11" t="s">
        <v>18</v>
      </c>
      <c r="F8" s="5"/>
      <c r="G8" s="6" t="s">
        <v>14</v>
      </c>
      <c r="H8" s="7">
        <v>1</v>
      </c>
      <c r="I8" s="27">
        <v>950000</v>
      </c>
      <c r="J8" s="27">
        <f t="shared" ref="J8:J22" si="0">I8</f>
        <v>950000</v>
      </c>
      <c r="K8" s="29">
        <v>19</v>
      </c>
      <c r="L8" s="27">
        <f t="shared" ref="L8:L13" si="1">I8*19%</f>
        <v>180500</v>
      </c>
      <c r="M8" s="27">
        <f t="shared" ref="M8:M36" si="2">L8*H8</f>
        <v>180500</v>
      </c>
      <c r="N8" s="9">
        <f t="shared" ref="N8:N13" si="3">I8+L8</f>
        <v>1130500</v>
      </c>
      <c r="O8" s="9">
        <f t="shared" ref="O8:O13" si="4">N8*H8</f>
        <v>1130500</v>
      </c>
      <c r="P8" s="4"/>
      <c r="Q8" s="4"/>
      <c r="R8" s="4"/>
      <c r="S8" s="4"/>
      <c r="T8" s="4"/>
      <c r="U8" s="4"/>
      <c r="V8" s="4"/>
      <c r="W8" s="4"/>
      <c r="X8" s="4"/>
      <c r="Y8" s="4"/>
      <c r="Z8" s="4"/>
      <c r="AA8" s="4"/>
      <c r="AB8" s="4"/>
      <c r="AC8" s="4"/>
      <c r="AD8" s="4"/>
      <c r="AE8" s="4"/>
      <c r="AF8" s="4"/>
      <c r="AG8" s="4"/>
      <c r="AH8" s="4"/>
      <c r="AI8" s="4"/>
      <c r="AJ8" s="4"/>
      <c r="AK8" s="4"/>
      <c r="AL8" s="4"/>
      <c r="AM8" s="4"/>
      <c r="AN8" s="4"/>
      <c r="AO8" s="4"/>
    </row>
    <row r="9" spans="1:41" s="10" customFormat="1" ht="225" customHeight="1" x14ac:dyDescent="0.3">
      <c r="A9" s="6">
        <v>3</v>
      </c>
      <c r="B9" s="6">
        <v>81101706</v>
      </c>
      <c r="C9" s="5" t="s">
        <v>68</v>
      </c>
      <c r="D9" s="11" t="s">
        <v>19</v>
      </c>
      <c r="E9" s="11" t="s">
        <v>18</v>
      </c>
      <c r="F9" s="5"/>
      <c r="G9" s="6" t="s">
        <v>14</v>
      </c>
      <c r="H9" s="7">
        <v>1</v>
      </c>
      <c r="I9" s="27">
        <v>950000</v>
      </c>
      <c r="J9" s="27">
        <f t="shared" si="0"/>
        <v>950000</v>
      </c>
      <c r="K9" s="29">
        <v>19</v>
      </c>
      <c r="L9" s="27">
        <f t="shared" si="1"/>
        <v>180500</v>
      </c>
      <c r="M9" s="27">
        <f t="shared" si="2"/>
        <v>180500</v>
      </c>
      <c r="N9" s="9">
        <f t="shared" si="3"/>
        <v>1130500</v>
      </c>
      <c r="O9" s="9">
        <f t="shared" si="4"/>
        <v>1130500</v>
      </c>
      <c r="P9" s="4"/>
      <c r="Q9" s="4"/>
      <c r="R9" s="4"/>
      <c r="S9" s="4"/>
      <c r="T9" s="4"/>
      <c r="U9" s="4"/>
      <c r="V9" s="4"/>
      <c r="W9" s="4"/>
      <c r="X9" s="4"/>
      <c r="Y9" s="4"/>
      <c r="Z9" s="4"/>
      <c r="AA9" s="4"/>
      <c r="AB9" s="4"/>
      <c r="AC9" s="4"/>
      <c r="AD9" s="4"/>
      <c r="AE9" s="4"/>
      <c r="AF9" s="4"/>
      <c r="AG9" s="4"/>
      <c r="AH9" s="4"/>
      <c r="AI9" s="4"/>
      <c r="AJ9" s="4"/>
      <c r="AK9" s="4"/>
      <c r="AL9" s="4"/>
      <c r="AM9" s="4"/>
      <c r="AN9" s="4"/>
      <c r="AO9" s="4"/>
    </row>
    <row r="10" spans="1:41" s="10" customFormat="1" ht="232.5" customHeight="1" x14ac:dyDescent="0.3">
      <c r="A10" s="6">
        <v>4</v>
      </c>
      <c r="B10" s="6">
        <v>81101706</v>
      </c>
      <c r="C10" s="5" t="s">
        <v>68</v>
      </c>
      <c r="D10" s="11" t="s">
        <v>20</v>
      </c>
      <c r="E10" s="11" t="s">
        <v>18</v>
      </c>
      <c r="F10" s="5"/>
      <c r="G10" s="6" t="s">
        <v>14</v>
      </c>
      <c r="H10" s="7">
        <v>1</v>
      </c>
      <c r="I10" s="27">
        <v>1000000</v>
      </c>
      <c r="J10" s="27">
        <f t="shared" si="0"/>
        <v>1000000</v>
      </c>
      <c r="K10" s="29">
        <v>19</v>
      </c>
      <c r="L10" s="27">
        <f t="shared" si="1"/>
        <v>190000</v>
      </c>
      <c r="M10" s="27">
        <f>L10*H10</f>
        <v>190000</v>
      </c>
      <c r="N10" s="9">
        <f t="shared" si="3"/>
        <v>1190000</v>
      </c>
      <c r="O10" s="9">
        <f t="shared" si="4"/>
        <v>1190000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row>
    <row r="11" spans="1:41" s="10" customFormat="1" ht="225" customHeight="1" x14ac:dyDescent="0.3">
      <c r="A11" s="6">
        <v>5</v>
      </c>
      <c r="B11" s="6">
        <v>81101706</v>
      </c>
      <c r="C11" s="5" t="s">
        <v>68</v>
      </c>
      <c r="D11" s="11" t="s">
        <v>21</v>
      </c>
      <c r="E11" s="11" t="s">
        <v>18</v>
      </c>
      <c r="F11" s="14"/>
      <c r="G11" s="6" t="s">
        <v>14</v>
      </c>
      <c r="H11" s="7">
        <v>1</v>
      </c>
      <c r="I11" s="27">
        <v>850000</v>
      </c>
      <c r="J11" s="27">
        <f t="shared" si="0"/>
        <v>850000</v>
      </c>
      <c r="K11" s="29">
        <v>19</v>
      </c>
      <c r="L11" s="27">
        <f>I11*19%</f>
        <v>161500</v>
      </c>
      <c r="M11" s="27">
        <f t="shared" si="2"/>
        <v>161500</v>
      </c>
      <c r="N11" s="9">
        <f t="shared" si="3"/>
        <v>1011500</v>
      </c>
      <c r="O11" s="9">
        <f>N11*H11</f>
        <v>1011500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row>
    <row r="12" spans="1:41" s="10" customFormat="1" ht="227.25" customHeight="1" x14ac:dyDescent="0.3">
      <c r="A12" s="6">
        <v>6</v>
      </c>
      <c r="B12" s="6">
        <v>81101706</v>
      </c>
      <c r="C12" s="5" t="s">
        <v>68</v>
      </c>
      <c r="D12" s="12" t="s">
        <v>22</v>
      </c>
      <c r="E12" s="11" t="s">
        <v>18</v>
      </c>
      <c r="F12" s="14"/>
      <c r="G12" s="6" t="s">
        <v>14</v>
      </c>
      <c r="H12" s="7">
        <v>1</v>
      </c>
      <c r="I12" s="27">
        <v>1000000</v>
      </c>
      <c r="J12" s="27">
        <f t="shared" si="0"/>
        <v>1000000</v>
      </c>
      <c r="K12" s="29">
        <v>19</v>
      </c>
      <c r="L12" s="27">
        <f t="shared" si="1"/>
        <v>190000</v>
      </c>
      <c r="M12" s="27">
        <f t="shared" si="2"/>
        <v>190000</v>
      </c>
      <c r="N12" s="9">
        <f t="shared" si="3"/>
        <v>1190000</v>
      </c>
      <c r="O12" s="9">
        <f t="shared" si="4"/>
        <v>1190000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row>
    <row r="13" spans="1:41" s="10" customFormat="1" ht="225.75" customHeight="1" x14ac:dyDescent="0.3">
      <c r="A13" s="6">
        <v>7</v>
      </c>
      <c r="B13" s="6">
        <v>81101706</v>
      </c>
      <c r="C13" s="5" t="s">
        <v>68</v>
      </c>
      <c r="D13" s="12" t="s">
        <v>22</v>
      </c>
      <c r="E13" s="11" t="s">
        <v>18</v>
      </c>
      <c r="F13" s="14"/>
      <c r="G13" s="6" t="s">
        <v>14</v>
      </c>
      <c r="H13" s="7">
        <v>1</v>
      </c>
      <c r="I13" s="27">
        <v>900000</v>
      </c>
      <c r="J13" s="27">
        <f t="shared" si="0"/>
        <v>900000</v>
      </c>
      <c r="K13" s="29">
        <v>19</v>
      </c>
      <c r="L13" s="27">
        <f t="shared" si="1"/>
        <v>171000</v>
      </c>
      <c r="M13" s="27">
        <f>L13*H13</f>
        <v>171000</v>
      </c>
      <c r="N13" s="9">
        <f t="shared" si="3"/>
        <v>1071000</v>
      </c>
      <c r="O13" s="9">
        <f t="shared" si="4"/>
        <v>1071000</v>
      </c>
      <c r="P13" s="4"/>
      <c r="Q13" s="4"/>
      <c r="R13" s="4"/>
      <c r="S13" s="4"/>
      <c r="T13" s="4"/>
      <c r="U13" s="4"/>
      <c r="V13" s="4"/>
      <c r="W13" s="4"/>
      <c r="X13" s="4"/>
      <c r="Y13" s="4"/>
      <c r="Z13" s="4"/>
      <c r="AA13" s="4"/>
      <c r="AB13" s="4"/>
      <c r="AC13" s="4"/>
      <c r="AD13" s="4"/>
      <c r="AE13" s="4"/>
      <c r="AF13" s="4"/>
      <c r="AG13" s="4"/>
      <c r="AH13" s="4"/>
      <c r="AI13" s="4"/>
      <c r="AJ13" s="4"/>
      <c r="AK13" s="4"/>
      <c r="AL13" s="4"/>
      <c r="AM13" s="4"/>
      <c r="AN13" s="4"/>
      <c r="AO13" s="4"/>
    </row>
    <row r="14" spans="1:41" s="10" customFormat="1" ht="220.5" customHeight="1" x14ac:dyDescent="0.3">
      <c r="A14" s="6">
        <v>8</v>
      </c>
      <c r="B14" s="6">
        <v>81101706</v>
      </c>
      <c r="C14" s="5" t="s">
        <v>68</v>
      </c>
      <c r="D14" s="12" t="s">
        <v>23</v>
      </c>
      <c r="E14" s="11" t="s">
        <v>18</v>
      </c>
      <c r="F14" s="14" t="s">
        <v>24</v>
      </c>
      <c r="G14" s="6" t="s">
        <v>14</v>
      </c>
      <c r="H14" s="7">
        <v>1</v>
      </c>
      <c r="I14" s="27">
        <v>900000</v>
      </c>
      <c r="J14" s="27">
        <f t="shared" si="0"/>
        <v>900000</v>
      </c>
      <c r="K14" s="29">
        <v>19</v>
      </c>
      <c r="L14" s="27">
        <f>I14*19%</f>
        <v>171000</v>
      </c>
      <c r="M14" s="27">
        <f t="shared" si="2"/>
        <v>171000</v>
      </c>
      <c r="N14" s="9">
        <f>I14+L14</f>
        <v>1071000</v>
      </c>
      <c r="O14" s="9">
        <f>N14*H14</f>
        <v>1071000</v>
      </c>
      <c r="P14" s="4"/>
      <c r="Q14" s="4"/>
      <c r="R14" s="4"/>
      <c r="S14" s="4"/>
      <c r="T14" s="4"/>
      <c r="U14" s="4"/>
      <c r="V14" s="4"/>
      <c r="W14" s="4"/>
      <c r="X14" s="4"/>
      <c r="Y14" s="4"/>
      <c r="Z14" s="4"/>
      <c r="AA14" s="4"/>
      <c r="AB14" s="4"/>
      <c r="AC14" s="4"/>
      <c r="AD14" s="4"/>
      <c r="AE14" s="4"/>
      <c r="AF14" s="4"/>
      <c r="AG14" s="4"/>
      <c r="AH14" s="4"/>
      <c r="AI14" s="4"/>
      <c r="AJ14" s="4"/>
      <c r="AK14" s="4"/>
      <c r="AL14" s="4"/>
      <c r="AM14" s="4"/>
      <c r="AN14" s="4"/>
      <c r="AO14" s="4"/>
    </row>
    <row r="15" spans="1:41" s="10" customFormat="1" ht="287.25" customHeight="1" x14ac:dyDescent="0.3">
      <c r="A15" s="6">
        <v>9</v>
      </c>
      <c r="B15" s="6">
        <v>81101706</v>
      </c>
      <c r="C15" s="12" t="s">
        <v>69</v>
      </c>
      <c r="D15" s="12" t="s">
        <v>25</v>
      </c>
      <c r="E15" s="12" t="s">
        <v>26</v>
      </c>
      <c r="F15" s="14"/>
      <c r="G15" s="6" t="s">
        <v>14</v>
      </c>
      <c r="H15" s="7">
        <v>1</v>
      </c>
      <c r="I15" s="27">
        <v>900000</v>
      </c>
      <c r="J15" s="8">
        <f t="shared" si="0"/>
        <v>900000</v>
      </c>
      <c r="K15" s="29">
        <v>19</v>
      </c>
      <c r="L15" s="18">
        <f>I15*19%</f>
        <v>171000</v>
      </c>
      <c r="M15" s="18">
        <f t="shared" si="2"/>
        <v>171000</v>
      </c>
      <c r="N15" s="30">
        <f>I15+L15</f>
        <v>1071000</v>
      </c>
      <c r="O15" s="31">
        <f>N15*H15</f>
        <v>1071000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row>
    <row r="16" spans="1:41" s="10" customFormat="1" ht="409.5" customHeight="1" x14ac:dyDescent="0.3">
      <c r="A16" s="6">
        <v>10</v>
      </c>
      <c r="B16" s="6">
        <v>81101706</v>
      </c>
      <c r="C16" s="12" t="s">
        <v>70</v>
      </c>
      <c r="D16" s="12" t="s">
        <v>27</v>
      </c>
      <c r="E16" s="12" t="s">
        <v>28</v>
      </c>
      <c r="F16" s="14"/>
      <c r="G16" s="6" t="s">
        <v>14</v>
      </c>
      <c r="H16" s="7">
        <v>1</v>
      </c>
      <c r="I16" s="15">
        <v>1760000</v>
      </c>
      <c r="J16" s="8">
        <f t="shared" si="0"/>
        <v>1760000</v>
      </c>
      <c r="K16" s="29">
        <v>19</v>
      </c>
      <c r="L16" s="18">
        <f>I16*19%</f>
        <v>334400</v>
      </c>
      <c r="M16" s="18">
        <f t="shared" si="2"/>
        <v>334400</v>
      </c>
      <c r="N16" s="30">
        <f>I16+L16</f>
        <v>2094400</v>
      </c>
      <c r="O16" s="31">
        <f>N16*H16</f>
        <v>2094400</v>
      </c>
      <c r="P16" s="4"/>
      <c r="Q16" s="4"/>
      <c r="R16" s="4"/>
      <c r="S16" s="4"/>
      <c r="T16" s="4"/>
      <c r="U16" s="4"/>
      <c r="V16" s="4"/>
      <c r="W16" s="4"/>
      <c r="X16" s="4"/>
      <c r="Y16" s="4"/>
      <c r="Z16" s="4"/>
      <c r="AA16" s="4"/>
      <c r="AB16" s="4"/>
      <c r="AC16" s="4"/>
      <c r="AD16" s="4"/>
      <c r="AE16" s="4"/>
      <c r="AF16" s="4"/>
      <c r="AG16" s="4"/>
      <c r="AH16" s="4"/>
      <c r="AI16" s="4"/>
      <c r="AJ16" s="4"/>
      <c r="AK16" s="4"/>
      <c r="AL16" s="4"/>
      <c r="AM16" s="4"/>
      <c r="AN16" s="4"/>
      <c r="AO16" s="4"/>
    </row>
    <row r="17" spans="1:41" s="10" customFormat="1" ht="100.5" customHeight="1" x14ac:dyDescent="0.3">
      <c r="A17" s="6">
        <v>11</v>
      </c>
      <c r="B17" s="16">
        <v>81101706</v>
      </c>
      <c r="C17" s="14" t="s">
        <v>71</v>
      </c>
      <c r="D17" s="14" t="s">
        <v>29</v>
      </c>
      <c r="E17" s="14" t="s">
        <v>30</v>
      </c>
      <c r="F17" s="14"/>
      <c r="G17" s="6" t="s">
        <v>14</v>
      </c>
      <c r="H17" s="7">
        <v>2</v>
      </c>
      <c r="I17" s="15">
        <v>1100000</v>
      </c>
      <c r="J17" s="8">
        <f t="shared" si="0"/>
        <v>1100000</v>
      </c>
      <c r="K17" s="29">
        <v>19</v>
      </c>
      <c r="L17" s="18">
        <f>I17*19%</f>
        <v>209000</v>
      </c>
      <c r="M17" s="18">
        <f t="shared" si="2"/>
        <v>418000</v>
      </c>
      <c r="N17" s="30">
        <f>I17+L17</f>
        <v>1309000</v>
      </c>
      <c r="O17" s="31">
        <f>N17*H17</f>
        <v>2618000</v>
      </c>
      <c r="P17" s="4"/>
      <c r="Q17" s="4"/>
      <c r="R17" s="4"/>
      <c r="S17" s="4"/>
      <c r="T17" s="4"/>
      <c r="U17" s="4"/>
      <c r="V17" s="4"/>
      <c r="W17" s="4"/>
      <c r="X17" s="4"/>
      <c r="Y17" s="4"/>
      <c r="Z17" s="4"/>
      <c r="AA17" s="4"/>
      <c r="AB17" s="4"/>
      <c r="AC17" s="4"/>
      <c r="AD17" s="4"/>
      <c r="AE17" s="4"/>
      <c r="AF17" s="4"/>
      <c r="AG17" s="4"/>
      <c r="AH17" s="4"/>
      <c r="AI17" s="4"/>
      <c r="AJ17" s="4"/>
      <c r="AK17" s="4"/>
      <c r="AL17" s="4"/>
      <c r="AM17" s="4"/>
      <c r="AN17" s="4"/>
      <c r="AO17" s="4"/>
    </row>
    <row r="18" spans="1:41" s="10" customFormat="1" ht="72" x14ac:dyDescent="0.3">
      <c r="A18" s="6">
        <v>12</v>
      </c>
      <c r="B18" s="16">
        <v>81101706</v>
      </c>
      <c r="C18" s="14" t="s">
        <v>72</v>
      </c>
      <c r="D18" s="14" t="s">
        <v>31</v>
      </c>
      <c r="E18" s="14" t="s">
        <v>32</v>
      </c>
      <c r="F18" s="14"/>
      <c r="G18" s="6" t="s">
        <v>14</v>
      </c>
      <c r="H18" s="7">
        <v>1</v>
      </c>
      <c r="I18" s="15">
        <v>1100000</v>
      </c>
      <c r="J18" s="8">
        <f t="shared" si="0"/>
        <v>1100000</v>
      </c>
      <c r="K18" s="29">
        <v>19</v>
      </c>
      <c r="L18" s="18">
        <f t="shared" ref="L18:L36" si="5">I18*19%</f>
        <v>209000</v>
      </c>
      <c r="M18" s="18">
        <f t="shared" si="2"/>
        <v>209000</v>
      </c>
      <c r="N18" s="30">
        <f t="shared" ref="N18:N36" si="6">I18+L18</f>
        <v>1309000</v>
      </c>
      <c r="O18" s="31">
        <f t="shared" ref="O18:O36" si="7">N18*H18</f>
        <v>1309000</v>
      </c>
      <c r="P18" s="4"/>
      <c r="Q18" s="4"/>
      <c r="R18" s="4"/>
      <c r="S18" s="4"/>
      <c r="T18" s="4"/>
      <c r="U18" s="4"/>
      <c r="V18" s="4"/>
      <c r="W18" s="4"/>
      <c r="X18" s="4"/>
      <c r="Y18" s="4"/>
      <c r="Z18" s="4"/>
      <c r="AA18" s="4"/>
      <c r="AB18" s="4"/>
      <c r="AC18" s="4"/>
      <c r="AD18" s="4"/>
      <c r="AE18" s="4"/>
      <c r="AF18" s="4"/>
      <c r="AG18" s="4"/>
      <c r="AH18" s="4"/>
      <c r="AI18" s="4"/>
      <c r="AJ18" s="4"/>
      <c r="AK18" s="4"/>
      <c r="AL18" s="4"/>
      <c r="AM18" s="4"/>
      <c r="AN18" s="4"/>
      <c r="AO18" s="4"/>
    </row>
    <row r="19" spans="1:41" s="10" customFormat="1" ht="72" x14ac:dyDescent="0.3">
      <c r="A19" s="6">
        <v>13</v>
      </c>
      <c r="B19" s="16">
        <v>81101706</v>
      </c>
      <c r="C19" s="14" t="s">
        <v>73</v>
      </c>
      <c r="D19" s="14" t="s">
        <v>33</v>
      </c>
      <c r="E19" s="14" t="s">
        <v>34</v>
      </c>
      <c r="F19" s="14"/>
      <c r="G19" s="6" t="s">
        <v>14</v>
      </c>
      <c r="H19" s="7">
        <v>1</v>
      </c>
      <c r="I19" s="15">
        <v>1100000</v>
      </c>
      <c r="J19" s="8">
        <f t="shared" si="0"/>
        <v>1100000</v>
      </c>
      <c r="K19" s="29">
        <v>19</v>
      </c>
      <c r="L19" s="18">
        <f t="shared" si="5"/>
        <v>209000</v>
      </c>
      <c r="M19" s="18">
        <f t="shared" si="2"/>
        <v>209000</v>
      </c>
      <c r="N19" s="30">
        <f t="shared" si="6"/>
        <v>1309000</v>
      </c>
      <c r="O19" s="31">
        <f t="shared" si="7"/>
        <v>1309000</v>
      </c>
      <c r="P19" s="4"/>
      <c r="Q19" s="4"/>
      <c r="R19" s="4"/>
      <c r="S19" s="4"/>
      <c r="T19" s="4"/>
      <c r="U19" s="4"/>
      <c r="V19" s="4"/>
      <c r="W19" s="4"/>
      <c r="X19" s="4"/>
      <c r="Y19" s="4"/>
      <c r="Z19" s="4"/>
      <c r="AA19" s="4"/>
      <c r="AB19" s="4"/>
      <c r="AC19" s="4"/>
      <c r="AD19" s="4"/>
      <c r="AE19" s="4"/>
      <c r="AF19" s="4"/>
      <c r="AG19" s="4"/>
      <c r="AH19" s="4"/>
      <c r="AI19" s="4"/>
      <c r="AJ19" s="4"/>
      <c r="AK19" s="4"/>
      <c r="AL19" s="4"/>
      <c r="AM19" s="4"/>
      <c r="AN19" s="4"/>
      <c r="AO19" s="4"/>
    </row>
    <row r="20" spans="1:41" s="10" customFormat="1" ht="72" x14ac:dyDescent="0.3">
      <c r="A20" s="6">
        <v>14</v>
      </c>
      <c r="B20" s="16">
        <v>78101509</v>
      </c>
      <c r="C20" s="14" t="s">
        <v>74</v>
      </c>
      <c r="D20" s="14" t="s">
        <v>35</v>
      </c>
      <c r="E20" s="14" t="s">
        <v>36</v>
      </c>
      <c r="F20" s="14"/>
      <c r="G20" s="6" t="s">
        <v>14</v>
      </c>
      <c r="H20" s="7">
        <v>1</v>
      </c>
      <c r="I20" s="15">
        <v>1100000</v>
      </c>
      <c r="J20" s="8">
        <f t="shared" si="0"/>
        <v>1100000</v>
      </c>
      <c r="K20" s="29">
        <v>19</v>
      </c>
      <c r="L20" s="18">
        <f t="shared" si="5"/>
        <v>209000</v>
      </c>
      <c r="M20" s="18">
        <f t="shared" si="2"/>
        <v>209000</v>
      </c>
      <c r="N20" s="30">
        <f t="shared" si="6"/>
        <v>1309000</v>
      </c>
      <c r="O20" s="31">
        <f t="shared" si="7"/>
        <v>1309000</v>
      </c>
      <c r="P20" s="4"/>
      <c r="Q20" s="4"/>
      <c r="R20" s="4"/>
      <c r="S20" s="4"/>
      <c r="T20" s="4"/>
      <c r="U20" s="4"/>
      <c r="V20" s="4"/>
      <c r="W20" s="4"/>
      <c r="X20" s="4"/>
      <c r="Y20" s="4"/>
      <c r="Z20" s="4"/>
      <c r="AA20" s="4"/>
      <c r="AB20" s="4"/>
      <c r="AC20" s="4"/>
      <c r="AD20" s="4"/>
      <c r="AE20" s="4"/>
      <c r="AF20" s="4"/>
      <c r="AG20" s="4"/>
      <c r="AH20" s="4"/>
      <c r="AI20" s="4"/>
      <c r="AJ20" s="4"/>
      <c r="AK20" s="4"/>
      <c r="AL20" s="4"/>
      <c r="AM20" s="4"/>
      <c r="AN20" s="4"/>
      <c r="AO20" s="4"/>
    </row>
    <row r="21" spans="1:41" s="10" customFormat="1" ht="131.25" customHeight="1" x14ac:dyDescent="0.3">
      <c r="A21" s="6">
        <v>15</v>
      </c>
      <c r="B21" s="16">
        <v>73152106</v>
      </c>
      <c r="C21" s="14" t="s">
        <v>75</v>
      </c>
      <c r="D21" s="14" t="s">
        <v>37</v>
      </c>
      <c r="E21" s="14" t="s">
        <v>38</v>
      </c>
      <c r="F21" s="14"/>
      <c r="G21" s="6" t="s">
        <v>14</v>
      </c>
      <c r="H21" s="7">
        <v>1</v>
      </c>
      <c r="I21" s="15">
        <v>1100000</v>
      </c>
      <c r="J21" s="8">
        <f t="shared" si="0"/>
        <v>1100000</v>
      </c>
      <c r="K21" s="29">
        <v>19</v>
      </c>
      <c r="L21" s="18">
        <f t="shared" si="5"/>
        <v>209000</v>
      </c>
      <c r="M21" s="18">
        <f t="shared" si="2"/>
        <v>209000</v>
      </c>
      <c r="N21" s="30">
        <f t="shared" si="6"/>
        <v>1309000</v>
      </c>
      <c r="O21" s="31">
        <f t="shared" si="7"/>
        <v>1309000</v>
      </c>
      <c r="P21" s="4"/>
      <c r="Q21" s="4"/>
      <c r="R21" s="4"/>
      <c r="S21" s="4"/>
      <c r="T21" s="4"/>
      <c r="U21" s="4"/>
      <c r="V21" s="4"/>
      <c r="W21" s="4"/>
      <c r="X21" s="4"/>
      <c r="Y21" s="4"/>
      <c r="Z21" s="4"/>
      <c r="AA21" s="4"/>
      <c r="AB21" s="4"/>
      <c r="AC21" s="4"/>
      <c r="AD21" s="4"/>
      <c r="AE21" s="4"/>
      <c r="AF21" s="4"/>
      <c r="AG21" s="4"/>
      <c r="AH21" s="4"/>
      <c r="AI21" s="4"/>
      <c r="AJ21" s="4"/>
      <c r="AK21" s="4"/>
      <c r="AL21" s="4"/>
      <c r="AM21" s="4"/>
      <c r="AN21" s="4"/>
      <c r="AO21" s="4"/>
    </row>
    <row r="22" spans="1:41" s="10" customFormat="1" ht="86.4" x14ac:dyDescent="0.3">
      <c r="A22" s="6">
        <v>16</v>
      </c>
      <c r="B22" s="16">
        <v>72101509</v>
      </c>
      <c r="C22" s="14" t="s">
        <v>76</v>
      </c>
      <c r="D22" s="14" t="s">
        <v>39</v>
      </c>
      <c r="E22" s="14" t="s">
        <v>40</v>
      </c>
      <c r="F22" s="14"/>
      <c r="G22" s="6" t="s">
        <v>14</v>
      </c>
      <c r="H22" s="7">
        <v>1</v>
      </c>
      <c r="I22" s="15">
        <v>1100000</v>
      </c>
      <c r="J22" s="8">
        <f t="shared" si="0"/>
        <v>1100000</v>
      </c>
      <c r="K22" s="29">
        <v>19</v>
      </c>
      <c r="L22" s="18">
        <f t="shared" si="5"/>
        <v>209000</v>
      </c>
      <c r="M22" s="18">
        <f t="shared" si="2"/>
        <v>209000</v>
      </c>
      <c r="N22" s="30">
        <f t="shared" si="6"/>
        <v>1309000</v>
      </c>
      <c r="O22" s="31">
        <f t="shared" si="7"/>
        <v>1309000</v>
      </c>
      <c r="P22" s="4"/>
      <c r="Q22" s="4"/>
      <c r="R22" s="4"/>
      <c r="S22" s="4"/>
      <c r="T22" s="4"/>
      <c r="U22" s="4"/>
      <c r="V22" s="4"/>
      <c r="W22" s="4"/>
      <c r="X22" s="4"/>
      <c r="Y22" s="4"/>
      <c r="Z22" s="4"/>
      <c r="AA22" s="4"/>
      <c r="AB22" s="4"/>
      <c r="AC22" s="4"/>
      <c r="AD22" s="4"/>
      <c r="AE22" s="4"/>
      <c r="AF22" s="4"/>
      <c r="AG22" s="4"/>
      <c r="AH22" s="4"/>
      <c r="AI22" s="4"/>
      <c r="AJ22" s="4"/>
      <c r="AK22" s="4"/>
      <c r="AL22" s="4"/>
      <c r="AM22" s="4"/>
      <c r="AN22" s="4"/>
      <c r="AO22" s="4"/>
    </row>
    <row r="23" spans="1:41" s="10" customFormat="1" ht="73.2" customHeight="1" x14ac:dyDescent="0.3">
      <c r="A23" s="6">
        <v>17</v>
      </c>
      <c r="B23" s="16">
        <v>72154056</v>
      </c>
      <c r="C23" s="14" t="s">
        <v>77</v>
      </c>
      <c r="D23" s="14" t="s">
        <v>41</v>
      </c>
      <c r="E23" s="14" t="s">
        <v>42</v>
      </c>
      <c r="F23" s="14"/>
      <c r="G23" s="6" t="s">
        <v>14</v>
      </c>
      <c r="H23" s="7">
        <v>1</v>
      </c>
      <c r="I23" s="15">
        <v>1000000</v>
      </c>
      <c r="J23" s="8">
        <f>I23</f>
        <v>1000000</v>
      </c>
      <c r="K23" s="29">
        <v>19</v>
      </c>
      <c r="L23" s="18">
        <f t="shared" si="5"/>
        <v>190000</v>
      </c>
      <c r="M23" s="18">
        <f t="shared" si="2"/>
        <v>190000</v>
      </c>
      <c r="N23" s="30">
        <f t="shared" si="6"/>
        <v>1190000</v>
      </c>
      <c r="O23" s="31">
        <f t="shared" si="7"/>
        <v>1190000</v>
      </c>
      <c r="P23" s="4"/>
      <c r="Q23" s="4"/>
      <c r="R23" s="4"/>
      <c r="S23" s="4"/>
      <c r="T23" s="4"/>
      <c r="U23" s="4"/>
      <c r="V23" s="4"/>
      <c r="W23" s="4"/>
      <c r="X23" s="4"/>
      <c r="Y23" s="4"/>
      <c r="Z23" s="4"/>
      <c r="AA23" s="4"/>
      <c r="AB23" s="4"/>
      <c r="AC23" s="4"/>
      <c r="AD23" s="4"/>
      <c r="AE23" s="4"/>
      <c r="AF23" s="4"/>
      <c r="AG23" s="4"/>
      <c r="AH23" s="4"/>
      <c r="AI23" s="4"/>
      <c r="AJ23" s="4"/>
      <c r="AK23" s="4"/>
      <c r="AL23" s="4"/>
      <c r="AM23" s="4"/>
      <c r="AN23" s="4"/>
      <c r="AO23" s="4"/>
    </row>
    <row r="24" spans="1:41" s="10" customFormat="1" ht="86.4" x14ac:dyDescent="0.3">
      <c r="A24" s="6">
        <v>18</v>
      </c>
      <c r="B24" s="16">
        <v>72154056</v>
      </c>
      <c r="C24" s="14" t="s">
        <v>77</v>
      </c>
      <c r="D24" s="14" t="s">
        <v>43</v>
      </c>
      <c r="E24" s="14" t="s">
        <v>44</v>
      </c>
      <c r="F24" s="14"/>
      <c r="G24" s="6" t="s">
        <v>14</v>
      </c>
      <c r="H24" s="7">
        <v>3</v>
      </c>
      <c r="I24" s="15">
        <v>1100000</v>
      </c>
      <c r="J24" s="8">
        <f>I24</f>
        <v>1100000</v>
      </c>
      <c r="K24" s="29">
        <v>19</v>
      </c>
      <c r="L24" s="18">
        <f t="shared" si="5"/>
        <v>209000</v>
      </c>
      <c r="M24" s="18">
        <f t="shared" si="2"/>
        <v>627000</v>
      </c>
      <c r="N24" s="30">
        <f t="shared" si="6"/>
        <v>1309000</v>
      </c>
      <c r="O24" s="31">
        <f t="shared" si="7"/>
        <v>3927000</v>
      </c>
      <c r="P24" s="4"/>
      <c r="Q24" s="4"/>
      <c r="R24" s="4"/>
      <c r="S24" s="4"/>
      <c r="T24" s="4"/>
      <c r="U24" s="4"/>
      <c r="V24" s="4"/>
      <c r="W24" s="4"/>
      <c r="X24" s="4"/>
      <c r="Y24" s="4"/>
      <c r="Z24" s="4"/>
      <c r="AA24" s="4"/>
      <c r="AB24" s="4"/>
      <c r="AC24" s="4"/>
      <c r="AD24" s="4"/>
      <c r="AE24" s="4"/>
      <c r="AF24" s="4"/>
      <c r="AG24" s="4"/>
      <c r="AH24" s="4"/>
      <c r="AI24" s="4"/>
      <c r="AJ24" s="4"/>
      <c r="AK24" s="4"/>
      <c r="AL24" s="4"/>
      <c r="AM24" s="4"/>
      <c r="AN24" s="4"/>
      <c r="AO24" s="4"/>
    </row>
    <row r="25" spans="1:41" s="10" customFormat="1" ht="86.4" x14ac:dyDescent="0.3">
      <c r="A25" s="6">
        <v>19</v>
      </c>
      <c r="B25" s="16">
        <v>72102905</v>
      </c>
      <c r="C25" s="14" t="s">
        <v>78</v>
      </c>
      <c r="D25" s="14" t="s">
        <v>45</v>
      </c>
      <c r="E25" s="14" t="s">
        <v>46</v>
      </c>
      <c r="F25" s="14"/>
      <c r="G25" s="6" t="s">
        <v>14</v>
      </c>
      <c r="H25" s="7">
        <v>2</v>
      </c>
      <c r="I25" s="15">
        <v>1400000</v>
      </c>
      <c r="J25" s="8">
        <f>I25</f>
        <v>1400000</v>
      </c>
      <c r="K25" s="29">
        <v>19</v>
      </c>
      <c r="L25" s="18">
        <f t="shared" si="5"/>
        <v>266000</v>
      </c>
      <c r="M25" s="18">
        <f t="shared" si="2"/>
        <v>532000</v>
      </c>
      <c r="N25" s="30">
        <f t="shared" si="6"/>
        <v>1666000</v>
      </c>
      <c r="O25" s="31">
        <f t="shared" si="7"/>
        <v>3332000</v>
      </c>
      <c r="P25" s="4"/>
      <c r="Q25" s="4"/>
      <c r="R25" s="4"/>
      <c r="S25" s="4"/>
      <c r="T25" s="4"/>
      <c r="U25" s="4"/>
      <c r="V25" s="4"/>
      <c r="W25" s="4"/>
      <c r="X25" s="4"/>
      <c r="Y25" s="4"/>
      <c r="Z25" s="4"/>
      <c r="AA25" s="4"/>
      <c r="AB25" s="4"/>
      <c r="AC25" s="4"/>
      <c r="AD25" s="4"/>
      <c r="AE25" s="4"/>
      <c r="AF25" s="4"/>
      <c r="AG25" s="4"/>
      <c r="AH25" s="4"/>
      <c r="AI25" s="4"/>
      <c r="AJ25" s="4"/>
      <c r="AK25" s="4"/>
      <c r="AL25" s="4"/>
      <c r="AM25" s="4"/>
      <c r="AN25" s="4"/>
      <c r="AO25" s="4"/>
    </row>
    <row r="26" spans="1:41" s="10" customFormat="1" ht="86.4" x14ac:dyDescent="0.3">
      <c r="A26" s="6">
        <v>20</v>
      </c>
      <c r="B26" s="16">
        <v>81101706</v>
      </c>
      <c r="C26" s="14" t="s">
        <v>79</v>
      </c>
      <c r="D26" s="14" t="s">
        <v>47</v>
      </c>
      <c r="E26" s="14" t="s">
        <v>48</v>
      </c>
      <c r="F26" s="14"/>
      <c r="G26" s="6" t="s">
        <v>14</v>
      </c>
      <c r="H26" s="7">
        <v>1</v>
      </c>
      <c r="I26" s="15">
        <v>1100000</v>
      </c>
      <c r="J26" s="8">
        <f t="shared" ref="J26:J36" si="8">I26</f>
        <v>1100000</v>
      </c>
      <c r="K26" s="29">
        <v>19</v>
      </c>
      <c r="L26" s="18">
        <f t="shared" si="5"/>
        <v>209000</v>
      </c>
      <c r="M26" s="18">
        <f t="shared" si="2"/>
        <v>209000</v>
      </c>
      <c r="N26" s="30">
        <f t="shared" si="6"/>
        <v>1309000</v>
      </c>
      <c r="O26" s="31">
        <f t="shared" si="7"/>
        <v>1309000</v>
      </c>
      <c r="P26" s="4"/>
      <c r="Q26" s="4"/>
      <c r="R26" s="4"/>
      <c r="S26" s="4"/>
      <c r="T26" s="4"/>
      <c r="U26" s="4"/>
      <c r="V26" s="4"/>
      <c r="W26" s="4"/>
      <c r="X26" s="4"/>
      <c r="Y26" s="4"/>
      <c r="Z26" s="4"/>
      <c r="AA26" s="4"/>
      <c r="AB26" s="4"/>
      <c r="AC26" s="4"/>
      <c r="AD26" s="4"/>
      <c r="AE26" s="4"/>
      <c r="AF26" s="4"/>
      <c r="AG26" s="4"/>
      <c r="AH26" s="4"/>
      <c r="AI26" s="4"/>
      <c r="AJ26" s="4"/>
      <c r="AK26" s="4"/>
      <c r="AL26" s="4"/>
      <c r="AM26" s="4"/>
      <c r="AN26" s="4"/>
      <c r="AO26" s="4"/>
    </row>
    <row r="27" spans="1:41" s="10" customFormat="1" ht="72" x14ac:dyDescent="0.3">
      <c r="A27" s="6">
        <v>21</v>
      </c>
      <c r="B27" s="16">
        <v>81101706</v>
      </c>
      <c r="C27" s="14" t="s">
        <v>79</v>
      </c>
      <c r="D27" s="14" t="s">
        <v>49</v>
      </c>
      <c r="E27" s="14" t="s">
        <v>50</v>
      </c>
      <c r="F27" s="14"/>
      <c r="G27" s="6" t="s">
        <v>14</v>
      </c>
      <c r="H27" s="7">
        <v>1</v>
      </c>
      <c r="I27" s="15">
        <v>1100000</v>
      </c>
      <c r="J27" s="8">
        <f t="shared" si="8"/>
        <v>1100000</v>
      </c>
      <c r="K27" s="29">
        <v>19</v>
      </c>
      <c r="L27" s="18">
        <f t="shared" si="5"/>
        <v>209000</v>
      </c>
      <c r="M27" s="18">
        <f t="shared" si="2"/>
        <v>209000</v>
      </c>
      <c r="N27" s="30">
        <f t="shared" si="6"/>
        <v>1309000</v>
      </c>
      <c r="O27" s="31">
        <f t="shared" si="7"/>
        <v>1309000</v>
      </c>
      <c r="P27" s="4"/>
      <c r="Q27" s="4"/>
      <c r="R27" s="4"/>
      <c r="S27" s="4"/>
      <c r="T27" s="4"/>
      <c r="U27" s="4"/>
      <c r="V27" s="4"/>
      <c r="W27" s="4"/>
      <c r="X27" s="4"/>
      <c r="Y27" s="4"/>
      <c r="Z27" s="4"/>
      <c r="AA27" s="4"/>
      <c r="AB27" s="4"/>
      <c r="AC27" s="4"/>
      <c r="AD27" s="4"/>
      <c r="AE27" s="4"/>
      <c r="AF27" s="4"/>
      <c r="AG27" s="4"/>
      <c r="AH27" s="4"/>
      <c r="AI27" s="4"/>
      <c r="AJ27" s="4"/>
      <c r="AK27" s="4"/>
      <c r="AL27" s="4"/>
      <c r="AM27" s="4"/>
      <c r="AN27" s="4"/>
      <c r="AO27" s="4"/>
    </row>
    <row r="28" spans="1:41" s="10" customFormat="1" ht="72" x14ac:dyDescent="0.3">
      <c r="A28" s="6">
        <v>22</v>
      </c>
      <c r="B28" s="16">
        <v>73152108</v>
      </c>
      <c r="C28" s="14" t="s">
        <v>80</v>
      </c>
      <c r="D28" s="14" t="s">
        <v>51</v>
      </c>
      <c r="E28" s="14" t="s">
        <v>52</v>
      </c>
      <c r="F28" s="14"/>
      <c r="G28" s="6" t="s">
        <v>14</v>
      </c>
      <c r="H28" s="7">
        <v>2</v>
      </c>
      <c r="I28" s="15">
        <v>450000</v>
      </c>
      <c r="J28" s="8">
        <f t="shared" si="8"/>
        <v>450000</v>
      </c>
      <c r="K28" s="29">
        <v>19</v>
      </c>
      <c r="L28" s="18">
        <f t="shared" si="5"/>
        <v>85500</v>
      </c>
      <c r="M28" s="18">
        <f t="shared" si="2"/>
        <v>171000</v>
      </c>
      <c r="N28" s="30">
        <f t="shared" si="6"/>
        <v>535500</v>
      </c>
      <c r="O28" s="31">
        <f t="shared" si="7"/>
        <v>1071000</v>
      </c>
      <c r="P28" s="4"/>
      <c r="Q28" s="4"/>
      <c r="R28" s="4"/>
      <c r="S28" s="4"/>
      <c r="T28" s="4"/>
      <c r="U28" s="4"/>
      <c r="V28" s="4"/>
      <c r="W28" s="4"/>
      <c r="X28" s="4"/>
      <c r="Y28" s="4"/>
      <c r="Z28" s="4"/>
      <c r="AA28" s="4"/>
      <c r="AB28" s="4"/>
      <c r="AC28" s="4"/>
      <c r="AD28" s="4"/>
      <c r="AE28" s="4"/>
      <c r="AF28" s="4"/>
      <c r="AG28" s="4"/>
      <c r="AH28" s="4"/>
      <c r="AI28" s="4"/>
      <c r="AJ28" s="4"/>
      <c r="AK28" s="4"/>
      <c r="AL28" s="4"/>
      <c r="AM28" s="4"/>
      <c r="AN28" s="4"/>
      <c r="AO28" s="4"/>
    </row>
    <row r="29" spans="1:41" s="10" customFormat="1" ht="374.4" x14ac:dyDescent="0.3">
      <c r="A29" s="6">
        <v>23</v>
      </c>
      <c r="B29" s="6">
        <v>81101707</v>
      </c>
      <c r="C29" s="14" t="s">
        <v>53</v>
      </c>
      <c r="D29" s="19" t="s">
        <v>54</v>
      </c>
      <c r="E29" s="14" t="s">
        <v>55</v>
      </c>
      <c r="F29" s="14"/>
      <c r="G29" s="6" t="s">
        <v>14</v>
      </c>
      <c r="H29" s="7">
        <v>1</v>
      </c>
      <c r="I29" s="15">
        <v>1050000</v>
      </c>
      <c r="J29" s="8">
        <f t="shared" si="8"/>
        <v>1050000</v>
      </c>
      <c r="K29" s="29">
        <v>19</v>
      </c>
      <c r="L29" s="18">
        <f t="shared" si="5"/>
        <v>199500</v>
      </c>
      <c r="M29" s="18">
        <f t="shared" si="2"/>
        <v>199500</v>
      </c>
      <c r="N29" s="30">
        <f t="shared" si="6"/>
        <v>1249500</v>
      </c>
      <c r="O29" s="31">
        <f t="shared" si="7"/>
        <v>1249500</v>
      </c>
      <c r="P29" s="4"/>
      <c r="Q29" s="4"/>
      <c r="R29" s="4"/>
      <c r="S29" s="4"/>
      <c r="T29" s="4"/>
      <c r="U29" s="4"/>
      <c r="V29" s="4"/>
      <c r="W29" s="4"/>
      <c r="X29" s="4"/>
      <c r="Y29" s="4"/>
      <c r="Z29" s="4"/>
      <c r="AA29" s="4"/>
      <c r="AB29" s="4"/>
      <c r="AC29" s="4"/>
      <c r="AD29" s="4"/>
      <c r="AE29" s="4"/>
      <c r="AF29" s="4"/>
      <c r="AG29" s="4"/>
      <c r="AH29" s="4"/>
      <c r="AI29" s="4"/>
      <c r="AJ29" s="4"/>
      <c r="AK29" s="4"/>
      <c r="AL29" s="4"/>
      <c r="AM29" s="4"/>
      <c r="AN29" s="4"/>
      <c r="AO29" s="4"/>
    </row>
    <row r="30" spans="1:41" s="10" customFormat="1" ht="237.75" customHeight="1" x14ac:dyDescent="0.3">
      <c r="A30" s="6">
        <v>24</v>
      </c>
      <c r="B30" s="6">
        <v>81101707</v>
      </c>
      <c r="C30" s="14" t="s">
        <v>53</v>
      </c>
      <c r="D30" s="19" t="s">
        <v>56</v>
      </c>
      <c r="E30" s="17" t="s">
        <v>57</v>
      </c>
      <c r="F30" s="14"/>
      <c r="G30" s="6" t="s">
        <v>14</v>
      </c>
      <c r="H30" s="7">
        <v>1</v>
      </c>
      <c r="I30" s="15">
        <v>1050000</v>
      </c>
      <c r="J30" s="8">
        <f t="shared" si="8"/>
        <v>1050000</v>
      </c>
      <c r="K30" s="29">
        <v>19</v>
      </c>
      <c r="L30" s="18">
        <f t="shared" si="5"/>
        <v>199500</v>
      </c>
      <c r="M30" s="18">
        <f t="shared" si="2"/>
        <v>199500</v>
      </c>
      <c r="N30" s="30">
        <f t="shared" si="6"/>
        <v>1249500</v>
      </c>
      <c r="O30" s="31">
        <f t="shared" si="7"/>
        <v>1249500</v>
      </c>
      <c r="P30" s="4"/>
      <c r="Q30" s="4"/>
      <c r="R30" s="4"/>
      <c r="S30" s="4"/>
      <c r="T30" s="4"/>
      <c r="U30" s="4"/>
      <c r="V30" s="4"/>
      <c r="W30" s="4"/>
      <c r="X30" s="4"/>
      <c r="Y30" s="4"/>
      <c r="Z30" s="4"/>
      <c r="AA30" s="4"/>
      <c r="AB30" s="4"/>
      <c r="AC30" s="4"/>
      <c r="AD30" s="4"/>
      <c r="AE30" s="4"/>
      <c r="AF30" s="4"/>
      <c r="AG30" s="4"/>
      <c r="AH30" s="4"/>
      <c r="AI30" s="4"/>
      <c r="AJ30" s="4"/>
      <c r="AK30" s="4"/>
      <c r="AL30" s="4"/>
      <c r="AM30" s="4"/>
      <c r="AN30" s="4"/>
      <c r="AO30" s="4"/>
    </row>
    <row r="31" spans="1:41" s="4" customFormat="1" ht="237" customHeight="1" x14ac:dyDescent="0.3">
      <c r="A31" s="6">
        <v>25</v>
      </c>
      <c r="B31" s="6">
        <v>81101707</v>
      </c>
      <c r="C31" s="17" t="s">
        <v>11</v>
      </c>
      <c r="D31" s="5" t="s">
        <v>12</v>
      </c>
      <c r="E31" s="5" t="s">
        <v>13</v>
      </c>
      <c r="F31" s="5"/>
      <c r="G31" s="6" t="s">
        <v>14</v>
      </c>
      <c r="H31" s="7">
        <v>6</v>
      </c>
      <c r="I31" s="15">
        <v>850000</v>
      </c>
      <c r="J31" s="8">
        <f t="shared" si="8"/>
        <v>850000</v>
      </c>
      <c r="K31" s="29">
        <v>19</v>
      </c>
      <c r="L31" s="18">
        <f t="shared" si="5"/>
        <v>161500</v>
      </c>
      <c r="M31" s="18">
        <f t="shared" si="2"/>
        <v>969000</v>
      </c>
      <c r="N31" s="30">
        <f t="shared" si="6"/>
        <v>1011500</v>
      </c>
      <c r="O31" s="31">
        <f t="shared" si="7"/>
        <v>6069000</v>
      </c>
    </row>
    <row r="32" spans="1:41" s="4" customFormat="1" ht="237" customHeight="1" x14ac:dyDescent="0.3">
      <c r="A32" s="14">
        <v>26</v>
      </c>
      <c r="B32" s="6">
        <v>3212175</v>
      </c>
      <c r="C32" s="28" t="s">
        <v>89</v>
      </c>
      <c r="D32" s="5" t="s">
        <v>81</v>
      </c>
      <c r="E32" s="28" t="s">
        <v>82</v>
      </c>
      <c r="F32" s="5"/>
      <c r="G32" s="6" t="s">
        <v>14</v>
      </c>
      <c r="H32" s="7">
        <v>1</v>
      </c>
      <c r="I32" s="15">
        <v>1650000</v>
      </c>
      <c r="J32" s="8">
        <f t="shared" si="8"/>
        <v>1650000</v>
      </c>
      <c r="K32" s="29">
        <v>19</v>
      </c>
      <c r="L32" s="18">
        <f>I32*19%</f>
        <v>313500</v>
      </c>
      <c r="M32" s="18">
        <f>L32*H32</f>
        <v>313500</v>
      </c>
      <c r="N32" s="30">
        <f>I32+L32</f>
        <v>1963500</v>
      </c>
      <c r="O32" s="31">
        <f t="shared" si="7"/>
        <v>1963500</v>
      </c>
    </row>
    <row r="33" spans="1:41" s="4" customFormat="1" ht="237" customHeight="1" x14ac:dyDescent="0.3">
      <c r="A33" s="14">
        <v>27</v>
      </c>
      <c r="B33" s="6">
        <v>3212175</v>
      </c>
      <c r="C33" s="28" t="s">
        <v>89</v>
      </c>
      <c r="D33" s="5" t="s">
        <v>81</v>
      </c>
      <c r="E33" s="28" t="s">
        <v>82</v>
      </c>
      <c r="F33" s="5"/>
      <c r="G33" s="6" t="s">
        <v>14</v>
      </c>
      <c r="H33" s="7">
        <v>1</v>
      </c>
      <c r="I33" s="15">
        <v>1500000</v>
      </c>
      <c r="J33" s="8">
        <f t="shared" si="8"/>
        <v>1500000</v>
      </c>
      <c r="K33" s="29">
        <v>19</v>
      </c>
      <c r="L33" s="18">
        <f t="shared" si="5"/>
        <v>285000</v>
      </c>
      <c r="M33" s="18">
        <f t="shared" si="2"/>
        <v>285000</v>
      </c>
      <c r="N33" s="30">
        <f t="shared" si="6"/>
        <v>1785000</v>
      </c>
      <c r="O33" s="31">
        <f t="shared" si="7"/>
        <v>1785000</v>
      </c>
    </row>
    <row r="34" spans="1:41" s="4" customFormat="1" ht="237" customHeight="1" x14ac:dyDescent="0.3">
      <c r="A34" s="14">
        <v>28</v>
      </c>
      <c r="B34" s="6">
        <v>3212175</v>
      </c>
      <c r="C34" s="28" t="s">
        <v>90</v>
      </c>
      <c r="D34" s="28" t="s">
        <v>83</v>
      </c>
      <c r="E34" s="28" t="s">
        <v>84</v>
      </c>
      <c r="F34" s="5"/>
      <c r="G34" s="6" t="s">
        <v>14</v>
      </c>
      <c r="H34" s="7">
        <v>1</v>
      </c>
      <c r="I34" s="15">
        <v>1000000</v>
      </c>
      <c r="J34" s="8">
        <f t="shared" si="8"/>
        <v>1000000</v>
      </c>
      <c r="K34" s="29">
        <v>19</v>
      </c>
      <c r="L34" s="18">
        <f t="shared" si="5"/>
        <v>190000</v>
      </c>
      <c r="M34" s="18">
        <f t="shared" si="2"/>
        <v>190000</v>
      </c>
      <c r="N34" s="30">
        <f t="shared" si="6"/>
        <v>1190000</v>
      </c>
      <c r="O34" s="31">
        <f t="shared" si="7"/>
        <v>1190000</v>
      </c>
    </row>
    <row r="35" spans="1:41" s="4" customFormat="1" ht="237" customHeight="1" x14ac:dyDescent="0.3">
      <c r="A35" s="14">
        <v>29</v>
      </c>
      <c r="B35" s="6">
        <v>26111711</v>
      </c>
      <c r="C35" s="28" t="s">
        <v>91</v>
      </c>
      <c r="D35" s="28" t="s">
        <v>85</v>
      </c>
      <c r="E35" s="28" t="s">
        <v>86</v>
      </c>
      <c r="F35" s="5"/>
      <c r="G35" s="6" t="s">
        <v>14</v>
      </c>
      <c r="H35" s="7">
        <v>1</v>
      </c>
      <c r="I35" s="15">
        <v>1100000</v>
      </c>
      <c r="J35" s="8">
        <f t="shared" si="8"/>
        <v>1100000</v>
      </c>
      <c r="K35" s="8"/>
      <c r="L35" s="18">
        <f t="shared" si="5"/>
        <v>209000</v>
      </c>
      <c r="M35" s="18">
        <f t="shared" si="2"/>
        <v>209000</v>
      </c>
      <c r="N35" s="30">
        <f t="shared" si="6"/>
        <v>1309000</v>
      </c>
      <c r="O35" s="31">
        <f t="shared" si="7"/>
        <v>1309000</v>
      </c>
    </row>
    <row r="36" spans="1:41" s="4" customFormat="1" ht="237" customHeight="1" x14ac:dyDescent="0.3">
      <c r="A36" s="14">
        <v>30</v>
      </c>
      <c r="B36" s="6">
        <v>26111711</v>
      </c>
      <c r="C36" s="28" t="s">
        <v>92</v>
      </c>
      <c r="D36" s="28" t="s">
        <v>87</v>
      </c>
      <c r="E36" s="28" t="s">
        <v>88</v>
      </c>
      <c r="F36" s="5"/>
      <c r="G36" s="6" t="s">
        <v>14</v>
      </c>
      <c r="H36" s="7">
        <v>1</v>
      </c>
      <c r="I36" s="15">
        <v>1100000</v>
      </c>
      <c r="J36" s="8">
        <f t="shared" si="8"/>
        <v>1100000</v>
      </c>
      <c r="K36" s="8"/>
      <c r="L36" s="18">
        <f t="shared" si="5"/>
        <v>209000</v>
      </c>
      <c r="M36" s="18">
        <f t="shared" si="2"/>
        <v>209000</v>
      </c>
      <c r="N36" s="30">
        <f t="shared" si="6"/>
        <v>1309000</v>
      </c>
      <c r="O36" s="31">
        <f t="shared" si="7"/>
        <v>1309000</v>
      </c>
    </row>
    <row r="37" spans="1:41" s="10" customFormat="1" x14ac:dyDescent="0.3">
      <c r="A37" s="32" t="s">
        <v>58</v>
      </c>
      <c r="B37" s="32"/>
      <c r="C37" s="32"/>
      <c r="D37" s="32"/>
      <c r="E37" s="32"/>
      <c r="F37" s="32"/>
      <c r="G37" s="32"/>
      <c r="H37" s="32"/>
      <c r="I37" s="26"/>
      <c r="J37" s="26"/>
      <c r="K37" s="26"/>
      <c r="L37" s="26"/>
      <c r="M37" s="26"/>
      <c r="N37" s="20">
        <f>SUM(N7:N36)</f>
        <v>38329900</v>
      </c>
      <c r="O37" s="20">
        <f>SUM(O7:O36)</f>
        <v>49515900</v>
      </c>
      <c r="P37" s="4"/>
      <c r="Q37" s="4"/>
      <c r="R37" s="4"/>
      <c r="S37" s="4"/>
      <c r="T37" s="4"/>
      <c r="U37" s="4"/>
      <c r="V37" s="4"/>
      <c r="W37" s="4"/>
      <c r="X37" s="4"/>
      <c r="Y37" s="4"/>
      <c r="Z37" s="4"/>
      <c r="AA37" s="4"/>
      <c r="AB37" s="4"/>
      <c r="AC37" s="4"/>
      <c r="AD37" s="4"/>
      <c r="AE37" s="4"/>
      <c r="AF37" s="4"/>
      <c r="AG37" s="4"/>
      <c r="AH37" s="4"/>
      <c r="AI37" s="4"/>
      <c r="AJ37" s="4"/>
      <c r="AK37" s="4"/>
      <c r="AL37" s="4"/>
      <c r="AM37" s="4"/>
      <c r="AN37" s="4"/>
      <c r="AO37" s="4"/>
    </row>
    <row r="38" spans="1:41" s="13" customFormat="1" x14ac:dyDescent="0.3">
      <c r="A38" s="23"/>
      <c r="B38" s="23"/>
      <c r="C38" s="23"/>
      <c r="D38" s="23"/>
      <c r="E38" s="23"/>
      <c r="F38" s="23"/>
      <c r="G38" s="23"/>
      <c r="H38" s="23"/>
      <c r="I38" s="21"/>
      <c r="J38" s="23"/>
      <c r="K38" s="23"/>
      <c r="L38" s="23"/>
      <c r="M38" s="23"/>
      <c r="N38" s="23"/>
      <c r="O38" s="23"/>
    </row>
    <row r="39" spans="1:41" s="13" customFormat="1" x14ac:dyDescent="0.3">
      <c r="A39" s="23"/>
      <c r="B39" s="23"/>
      <c r="C39" s="23"/>
      <c r="D39" s="23"/>
      <c r="E39" s="23"/>
      <c r="F39" s="23"/>
      <c r="G39" s="23"/>
      <c r="H39" s="23"/>
      <c r="I39" s="21"/>
      <c r="J39" s="23"/>
      <c r="K39" s="23"/>
      <c r="L39" s="23"/>
      <c r="M39" s="23"/>
      <c r="N39" s="23"/>
      <c r="O39" s="23"/>
    </row>
    <row r="40" spans="1:41" s="13" customFormat="1" x14ac:dyDescent="0.3">
      <c r="A40" s="23"/>
      <c r="B40" s="23"/>
      <c r="C40" s="23"/>
      <c r="D40" s="23"/>
      <c r="E40" s="23"/>
      <c r="F40" s="23"/>
      <c r="G40" s="23"/>
      <c r="H40" s="23"/>
      <c r="I40" s="21"/>
      <c r="J40" s="23"/>
      <c r="K40" s="23"/>
      <c r="L40" s="23"/>
      <c r="M40" s="23"/>
      <c r="N40" s="23"/>
      <c r="O40" s="23"/>
    </row>
    <row r="41" spans="1:41" s="13" customFormat="1" x14ac:dyDescent="0.3">
      <c r="A41" s="23"/>
      <c r="B41" s="23"/>
      <c r="C41" s="23"/>
      <c r="D41" s="23"/>
      <c r="E41" s="23"/>
      <c r="F41" s="23"/>
      <c r="G41" s="23"/>
      <c r="H41" s="23"/>
      <c r="I41" s="21"/>
      <c r="J41" s="23"/>
      <c r="K41" s="23"/>
      <c r="L41" s="23"/>
      <c r="M41" s="23"/>
      <c r="N41" s="23"/>
      <c r="O41" s="23"/>
    </row>
    <row r="42" spans="1:41" s="13" customFormat="1" x14ac:dyDescent="0.3">
      <c r="A42" s="23"/>
      <c r="B42" s="23"/>
      <c r="C42" s="23"/>
      <c r="D42" s="23"/>
      <c r="E42" s="23"/>
      <c r="F42" s="23"/>
      <c r="G42" s="23"/>
      <c r="H42" s="23"/>
      <c r="I42" s="21"/>
      <c r="J42" s="23"/>
      <c r="K42" s="23"/>
      <c r="L42" s="23"/>
      <c r="M42" s="23"/>
      <c r="N42" s="23"/>
      <c r="O42" s="23"/>
    </row>
  </sheetData>
  <mergeCells count="6">
    <mergeCell ref="A37:H37"/>
    <mergeCell ref="A4:C4"/>
    <mergeCell ref="A1:O2"/>
    <mergeCell ref="A3:O3"/>
    <mergeCell ref="D4:O4"/>
    <mergeCell ref="A5:O5"/>
  </mergeCells>
  <pageMargins left="0.7" right="0.7" top="0.75" bottom="0.75" header="0.3" footer="0.3"/>
  <pageSetup orientation="portrait" horizontalDpi="4294967292" verticalDpi="429496729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26D2F9-6276-4BBC-977C-5081B41858BB}"/>
</file>

<file path=customXml/itemProps2.xml><?xml version="1.0" encoding="utf-8"?>
<ds:datastoreItem xmlns:ds="http://schemas.openxmlformats.org/officeDocument/2006/customXml" ds:itemID="{D4661141-3426-4C90-B0D2-1D501F5CD78F}"/>
</file>

<file path=customXml/itemProps3.xml><?xml version="1.0" encoding="utf-8"?>
<ds:datastoreItem xmlns:ds="http://schemas.openxmlformats.org/officeDocument/2006/customXml" ds:itemID="{7D9E01AC-959B-4F7A-9ADA-EDE95B915C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BIENES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Mary Luz Celis Duarte</dc:creator>
  <cp:keywords/>
  <dc:description/>
  <cp:lastModifiedBy>USUARIO</cp:lastModifiedBy>
  <cp:revision/>
  <dcterms:created xsi:type="dcterms:W3CDTF">2026-05-13T15:51:37Z</dcterms:created>
  <dcterms:modified xsi:type="dcterms:W3CDTF">2026-08-28T13:30:29Z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2026-05-13T15:55:17Z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c9f8fc4f-6dfe-46e7-9a76-32bf998e15da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