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codeName="ThisWorkbook"/>
  <mc:AlternateContent xmlns:mc="http://schemas.openxmlformats.org/markup-compatibility/2006">
    <mc:Choice Requires="x15">
      <x15ac:absPath xmlns:x15ac="http://schemas.microsoft.com/office/spreadsheetml/2010/11/ac" url="D:\Documents\MMPR 2026\FDLT\CUENTAS\CUENTA 35-2026\9. CUENTA SEPTIEMBRE CTO 35 2026\SAMC -INVENTARIOS\"/>
    </mc:Choice>
  </mc:AlternateContent>
  <xr:revisionPtr revIDLastSave="0" documentId="8_{111726AB-FE92-44AA-ADFC-5F59AC109D8C}" xr6:coauthVersionLast="47" xr6:coauthVersionMax="47" xr10:uidLastSave="{00000000-0000-0000-0000-000000000000}"/>
  <bookViews>
    <workbookView xWindow="-120" yWindow="-120" windowWidth="20730" windowHeight="11040" tabRatio="900" firstSheet="3" activeTab="3" xr2:uid="{00000000-000D-0000-FFFF-FFFF00000000}"/>
  </bookViews>
  <sheets>
    <sheet name="CONTEXTO" sheetId="1" r:id="rId1"/>
    <sheet name="IDENTIFICACION Y ANALISIS" sheetId="2" r:id="rId2"/>
    <sheet name="EVALUACION" sheetId="3" r:id="rId3"/>
    <sheet name="EVALUACION CON CONTROLES" sheetId="4" r:id="rId4"/>
    <sheet name="ASIGNACION Y TRATAMIENTO" sheetId="5" r:id="rId5"/>
  </sheets>
  <definedNames>
    <definedName name="_xlnm.Print_Area" localSheetId="4">'ASIGNACION Y TRATAMIENTO'!$B$2:$X$48</definedName>
    <definedName name="_xlnm.Print_Area" localSheetId="0">CONTEXTO!$B$2:$F$19</definedName>
    <definedName name="_xlnm.Print_Area" localSheetId="2">EVALUACION!$B$2:$L$63</definedName>
    <definedName name="_xlnm.Print_Area" localSheetId="3">'EVALUACION CON CONTROLES'!$B$2:$R$55</definedName>
    <definedName name="_xlnm.Print_Area" localSheetId="1">'IDENTIFICACION Y ANALISIS'!$B$2:$F$68</definedName>
    <definedName name="contratación">'IDENTIFICACION Y ANALISIS'!$B$39:$B$43</definedName>
    <definedName name="ejecución">'IDENTIFICACION Y ANALISIS'!$B$45:$B$68</definedName>
    <definedName name="OPCIONES">'ASIGNACION Y TRATAMIENTO'!$B$52:$B$54</definedName>
    <definedName name="planeación">'IDENTIFICACION Y ANALISIS'!$B$19:$B$29</definedName>
    <definedName name="selección">'IDENTIFICACION Y ANALISIS'!$B$31:$B$37</definedName>
    <definedName name="_xlnm.Print_Titles" localSheetId="4">'ASIGNACION Y TRATAMIENTO'!$2:$5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X30" i="5" l="1"/>
  <c r="W30" i="5"/>
  <c r="V30" i="5"/>
  <c r="U30" i="5"/>
  <c r="T30" i="5"/>
  <c r="S30" i="5"/>
  <c r="N30" i="5"/>
  <c r="I30" i="5"/>
  <c r="H30" i="5"/>
  <c r="G30" i="5"/>
  <c r="X29" i="5"/>
  <c r="W29" i="5"/>
  <c r="V29" i="5"/>
  <c r="U29" i="5"/>
  <c r="T29" i="5"/>
  <c r="S29" i="5"/>
  <c r="N29" i="5"/>
  <c r="I29" i="5"/>
  <c r="H29" i="5"/>
  <c r="G29" i="5"/>
  <c r="C29" i="5"/>
  <c r="F29" i="5" s="1"/>
  <c r="X28" i="5"/>
  <c r="W28" i="5"/>
  <c r="V28" i="5"/>
  <c r="U28" i="5"/>
  <c r="T28" i="5"/>
  <c r="S28" i="5"/>
  <c r="N28" i="5"/>
  <c r="I28" i="5"/>
  <c r="H28" i="5"/>
  <c r="G28" i="5"/>
  <c r="X27" i="5"/>
  <c r="W27" i="5"/>
  <c r="V27" i="5"/>
  <c r="U27" i="5"/>
  <c r="T27" i="5"/>
  <c r="S27" i="5"/>
  <c r="N27" i="5"/>
  <c r="I27" i="5"/>
  <c r="H27" i="5"/>
  <c r="G27" i="5"/>
  <c r="X26" i="5"/>
  <c r="W26" i="5"/>
  <c r="V26" i="5"/>
  <c r="U26" i="5"/>
  <c r="T26" i="5"/>
  <c r="S26" i="5"/>
  <c r="N26" i="5"/>
  <c r="I26" i="5"/>
  <c r="H26" i="5"/>
  <c r="G26" i="5"/>
  <c r="X25" i="5"/>
  <c r="W25" i="5"/>
  <c r="V25" i="5"/>
  <c r="U25" i="5"/>
  <c r="T25" i="5"/>
  <c r="S25" i="5"/>
  <c r="N25" i="5"/>
  <c r="I25" i="5"/>
  <c r="H25" i="5"/>
  <c r="G25" i="5"/>
  <c r="X24" i="5"/>
  <c r="W24" i="5"/>
  <c r="V24" i="5"/>
  <c r="U24" i="5"/>
  <c r="T24" i="5"/>
  <c r="S24" i="5"/>
  <c r="N24" i="5"/>
  <c r="I24" i="5"/>
  <c r="H24" i="5"/>
  <c r="G24" i="5"/>
  <c r="C24" i="5"/>
  <c r="F24" i="5" s="1"/>
  <c r="X23" i="5"/>
  <c r="W23" i="5"/>
  <c r="V23" i="5"/>
  <c r="U23" i="5"/>
  <c r="T23" i="5"/>
  <c r="S23" i="5"/>
  <c r="N23" i="5"/>
  <c r="I23" i="5"/>
  <c r="H23" i="5"/>
  <c r="G23" i="5"/>
  <c r="X22" i="5"/>
  <c r="W22" i="5"/>
  <c r="V22" i="5"/>
  <c r="U22" i="5"/>
  <c r="T22" i="5"/>
  <c r="S22" i="5"/>
  <c r="N22" i="5"/>
  <c r="J22" i="5"/>
  <c r="I22" i="5"/>
  <c r="H22" i="5"/>
  <c r="G22" i="5"/>
  <c r="X21" i="5"/>
  <c r="W21" i="5"/>
  <c r="V21" i="5"/>
  <c r="U21" i="5"/>
  <c r="T21" i="5"/>
  <c r="S21" i="5"/>
  <c r="P21" i="5"/>
  <c r="N21" i="5"/>
  <c r="I21" i="5"/>
  <c r="H21" i="5"/>
  <c r="G21" i="5"/>
  <c r="X20" i="5"/>
  <c r="W20" i="5"/>
  <c r="V20" i="5"/>
  <c r="U20" i="5"/>
  <c r="T20" i="5"/>
  <c r="S20" i="5"/>
  <c r="N20" i="5"/>
  <c r="I20" i="5"/>
  <c r="H20" i="5"/>
  <c r="G20" i="5"/>
  <c r="X19" i="5"/>
  <c r="W19" i="5"/>
  <c r="V19" i="5"/>
  <c r="U19" i="5"/>
  <c r="T19" i="5"/>
  <c r="S19" i="5"/>
  <c r="P19" i="5"/>
  <c r="O19" i="5"/>
  <c r="N19" i="5"/>
  <c r="I19" i="5"/>
  <c r="H19" i="5"/>
  <c r="G19" i="5"/>
  <c r="X18" i="5"/>
  <c r="W18" i="5"/>
  <c r="V18" i="5"/>
  <c r="U18" i="5"/>
  <c r="T18" i="5"/>
  <c r="S18" i="5"/>
  <c r="N18" i="5"/>
  <c r="I18" i="5"/>
  <c r="H18" i="5"/>
  <c r="G18" i="5"/>
  <c r="X17" i="5"/>
  <c r="W17" i="5"/>
  <c r="V17" i="5"/>
  <c r="U17" i="5"/>
  <c r="T17" i="5"/>
  <c r="S17" i="5"/>
  <c r="P17" i="5"/>
  <c r="O17" i="5"/>
  <c r="N17" i="5"/>
  <c r="I17" i="5"/>
  <c r="H17" i="5"/>
  <c r="G17" i="5"/>
  <c r="X16" i="5"/>
  <c r="W16" i="5"/>
  <c r="V16" i="5"/>
  <c r="U16" i="5"/>
  <c r="T16" i="5"/>
  <c r="S16" i="5"/>
  <c r="P16" i="5"/>
  <c r="O16" i="5"/>
  <c r="N16" i="5"/>
  <c r="I16" i="5"/>
  <c r="H16" i="5"/>
  <c r="G16" i="5"/>
  <c r="X15" i="5"/>
  <c r="W15" i="5"/>
  <c r="V15" i="5"/>
  <c r="U15" i="5"/>
  <c r="T15" i="5"/>
  <c r="S15" i="5"/>
  <c r="P15" i="5"/>
  <c r="O15" i="5"/>
  <c r="N15" i="5"/>
  <c r="I15" i="5"/>
  <c r="H15" i="5"/>
  <c r="G15" i="5"/>
  <c r="X14" i="5"/>
  <c r="W14" i="5"/>
  <c r="V14" i="5"/>
  <c r="U14" i="5"/>
  <c r="T14" i="5"/>
  <c r="S14" i="5"/>
  <c r="N14" i="5"/>
  <c r="I14" i="5"/>
  <c r="H14" i="5"/>
  <c r="G14" i="5"/>
  <c r="X13" i="5"/>
  <c r="W13" i="5"/>
  <c r="V13" i="5"/>
  <c r="U13" i="5"/>
  <c r="T13" i="5"/>
  <c r="S13" i="5"/>
  <c r="P13" i="5"/>
  <c r="O13" i="5"/>
  <c r="N13" i="5"/>
  <c r="I13" i="5"/>
  <c r="H13" i="5"/>
  <c r="G13" i="5"/>
  <c r="D13" i="5"/>
  <c r="X12" i="5"/>
  <c r="W12" i="5"/>
  <c r="V12" i="5"/>
  <c r="U12" i="5"/>
  <c r="T12" i="5"/>
  <c r="S12" i="5"/>
  <c r="P12" i="5"/>
  <c r="O12" i="5"/>
  <c r="N12" i="5"/>
  <c r="I12" i="5"/>
  <c r="H12" i="5"/>
  <c r="G12" i="5"/>
  <c r="X11" i="5"/>
  <c r="W11" i="5"/>
  <c r="V11" i="5"/>
  <c r="U11" i="5"/>
  <c r="T11" i="5"/>
  <c r="S11" i="5"/>
  <c r="P11" i="5"/>
  <c r="O11" i="5"/>
  <c r="N11" i="5"/>
  <c r="I11" i="5"/>
  <c r="H11" i="5"/>
  <c r="G11" i="5"/>
  <c r="C11" i="5"/>
  <c r="F11" i="5" s="1"/>
  <c r="B6" i="5"/>
  <c r="J35" i="4"/>
  <c r="P30" i="5" s="1"/>
  <c r="I35" i="4"/>
  <c r="O30" i="5" s="1"/>
  <c r="C35" i="4"/>
  <c r="C30" i="5" s="1"/>
  <c r="B35" i="4"/>
  <c r="D30" i="5" s="1"/>
  <c r="J34" i="4"/>
  <c r="P29" i="5" s="1"/>
  <c r="I34" i="4"/>
  <c r="O29" i="5" s="1"/>
  <c r="C34" i="4"/>
  <c r="B34" i="4"/>
  <c r="D29" i="5" s="1"/>
  <c r="J33" i="4"/>
  <c r="P28" i="5" s="1"/>
  <c r="I33" i="4"/>
  <c r="O28" i="5" s="1"/>
  <c r="C33" i="4"/>
  <c r="C28" i="5" s="1"/>
  <c r="F28" i="5" s="1"/>
  <c r="B33" i="4"/>
  <c r="D28" i="5" s="1"/>
  <c r="J32" i="4"/>
  <c r="P27" i="5" s="1"/>
  <c r="I32" i="4"/>
  <c r="K32" i="4" s="1"/>
  <c r="C32" i="4"/>
  <c r="C27" i="5" s="1"/>
  <c r="B32" i="4"/>
  <c r="D27" i="5" s="1"/>
  <c r="J31" i="4"/>
  <c r="P26" i="5" s="1"/>
  <c r="I31" i="4"/>
  <c r="O26" i="5" s="1"/>
  <c r="C31" i="4"/>
  <c r="C26" i="5" s="1"/>
  <c r="B31" i="4"/>
  <c r="D26" i="5" s="1"/>
  <c r="J30" i="4"/>
  <c r="P25" i="5" s="1"/>
  <c r="I30" i="4"/>
  <c r="O25" i="5" s="1"/>
  <c r="C30" i="4"/>
  <c r="C25" i="5" s="1"/>
  <c r="F25" i="5" s="1"/>
  <c r="B30" i="4"/>
  <c r="D25" i="5" s="1"/>
  <c r="J29" i="4"/>
  <c r="P24" i="5" s="1"/>
  <c r="I29" i="4"/>
  <c r="O24" i="5" s="1"/>
  <c r="C29" i="4"/>
  <c r="B29" i="4"/>
  <c r="D24" i="5" s="1"/>
  <c r="J28" i="4"/>
  <c r="P23" i="5" s="1"/>
  <c r="I28" i="4"/>
  <c r="C28" i="4"/>
  <c r="C23" i="5" s="1"/>
  <c r="B28" i="4"/>
  <c r="D23" i="5" s="1"/>
  <c r="J27" i="4"/>
  <c r="P22" i="5" s="1"/>
  <c r="I27" i="4"/>
  <c r="O22" i="5" s="1"/>
  <c r="C27" i="4"/>
  <c r="C22" i="5" s="1"/>
  <c r="B27" i="4"/>
  <c r="D22" i="5" s="1"/>
  <c r="K26" i="4"/>
  <c r="Q21" i="5" s="1"/>
  <c r="J26" i="4"/>
  <c r="I26" i="4"/>
  <c r="O21" i="5" s="1"/>
  <c r="C26" i="4"/>
  <c r="C21" i="5" s="1"/>
  <c r="F21" i="5" s="1"/>
  <c r="B26" i="4"/>
  <c r="D21" i="5" s="1"/>
  <c r="J25" i="4"/>
  <c r="P20" i="5" s="1"/>
  <c r="I25" i="4"/>
  <c r="O20" i="5" s="1"/>
  <c r="C25" i="4"/>
  <c r="C20" i="5" s="1"/>
  <c r="F20" i="5" s="1"/>
  <c r="B25" i="4"/>
  <c r="D20" i="5" s="1"/>
  <c r="K24" i="4"/>
  <c r="Q19" i="5" s="1"/>
  <c r="C24" i="4"/>
  <c r="C19" i="5" s="1"/>
  <c r="F19" i="5" s="1"/>
  <c r="B24" i="4"/>
  <c r="D19" i="5" s="1"/>
  <c r="J23" i="4"/>
  <c r="P18" i="5" s="1"/>
  <c r="I23" i="4"/>
  <c r="O18" i="5" s="1"/>
  <c r="C23" i="4"/>
  <c r="C18" i="5" s="1"/>
  <c r="B23" i="4"/>
  <c r="D18" i="5" s="1"/>
  <c r="K22" i="4"/>
  <c r="Q17" i="5" s="1"/>
  <c r="C22" i="4"/>
  <c r="C17" i="5" s="1"/>
  <c r="B22" i="4"/>
  <c r="D17" i="5" s="1"/>
  <c r="K21" i="4"/>
  <c r="L21" i="4" s="1"/>
  <c r="R16" i="5" s="1"/>
  <c r="C21" i="4"/>
  <c r="C16" i="5" s="1"/>
  <c r="B21" i="4"/>
  <c r="D16" i="5" s="1"/>
  <c r="K20" i="4"/>
  <c r="Q15" i="5" s="1"/>
  <c r="C20" i="4"/>
  <c r="C15" i="5" s="1"/>
  <c r="B20" i="4"/>
  <c r="D15" i="5" s="1"/>
  <c r="J19" i="4"/>
  <c r="P14" i="5" s="1"/>
  <c r="I19" i="4"/>
  <c r="O14" i="5" s="1"/>
  <c r="C19" i="4"/>
  <c r="C14" i="5" s="1"/>
  <c r="F14" i="5" s="1"/>
  <c r="B19" i="4"/>
  <c r="D14" i="5" s="1"/>
  <c r="K18" i="4"/>
  <c r="Q13" i="5" s="1"/>
  <c r="C18" i="4"/>
  <c r="C13" i="5" s="1"/>
  <c r="F13" i="5" s="1"/>
  <c r="B18" i="4"/>
  <c r="K17" i="4"/>
  <c r="L17" i="4" s="1"/>
  <c r="R12" i="5" s="1"/>
  <c r="C17" i="4"/>
  <c r="C12" i="5" s="1"/>
  <c r="F12" i="5" s="1"/>
  <c r="B17" i="4"/>
  <c r="D12" i="5" s="1"/>
  <c r="K16" i="4"/>
  <c r="L16" i="4" s="1"/>
  <c r="R11" i="5" s="1"/>
  <c r="C16" i="4"/>
  <c r="B16" i="4"/>
  <c r="D11" i="5" s="1"/>
  <c r="B6" i="4"/>
  <c r="K36" i="3"/>
  <c r="J30" i="5" s="1"/>
  <c r="K35" i="3"/>
  <c r="J29" i="5" s="1"/>
  <c r="K34" i="3"/>
  <c r="J28" i="5" s="1"/>
  <c r="K33" i="3"/>
  <c r="J27" i="5" s="1"/>
  <c r="K32" i="3"/>
  <c r="J26" i="5" s="1"/>
  <c r="K31" i="3"/>
  <c r="J25" i="5" s="1"/>
  <c r="L30" i="3"/>
  <c r="K24" i="5" s="1"/>
  <c r="K30" i="3"/>
  <c r="J24" i="5" s="1"/>
  <c r="K29" i="3"/>
  <c r="J23" i="5" s="1"/>
  <c r="L28" i="3"/>
  <c r="K22" i="5" s="1"/>
  <c r="K28" i="3"/>
  <c r="K27" i="3"/>
  <c r="J21" i="5" s="1"/>
  <c r="L26" i="3"/>
  <c r="K20" i="5" s="1"/>
  <c r="K26" i="3"/>
  <c r="J20" i="5" s="1"/>
  <c r="K25" i="3"/>
  <c r="J19" i="5" s="1"/>
  <c r="L24" i="3"/>
  <c r="K18" i="5" s="1"/>
  <c r="K24" i="3"/>
  <c r="J18" i="5" s="1"/>
  <c r="K23" i="3"/>
  <c r="J17" i="5" s="1"/>
  <c r="K22" i="3"/>
  <c r="J16" i="5" s="1"/>
  <c r="K21" i="3"/>
  <c r="J15" i="5" s="1"/>
  <c r="K20" i="3"/>
  <c r="J14" i="5" s="1"/>
  <c r="K19" i="3"/>
  <c r="J13" i="5" s="1"/>
  <c r="K18" i="3"/>
  <c r="L18" i="3" s="1"/>
  <c r="K12" i="5" s="1"/>
  <c r="K17" i="3"/>
  <c r="J11" i="5" s="1"/>
  <c r="L32" i="3" l="1"/>
  <c r="K26" i="5" s="1"/>
  <c r="K30" i="4"/>
  <c r="L30" i="4" s="1"/>
  <c r="R25" i="5" s="1"/>
  <c r="L22" i="3"/>
  <c r="K16" i="5" s="1"/>
  <c r="K34" i="4"/>
  <c r="Q29" i="5" s="1"/>
  <c r="J12" i="5"/>
  <c r="Q16" i="5"/>
  <c r="L34" i="3"/>
  <c r="K28" i="5" s="1"/>
  <c r="K23" i="4"/>
  <c r="L23" i="4" s="1"/>
  <c r="R18" i="5" s="1"/>
  <c r="Q12" i="5"/>
  <c r="L20" i="3"/>
  <c r="K14" i="5" s="1"/>
  <c r="L36" i="3"/>
  <c r="K30" i="5" s="1"/>
  <c r="K28" i="4"/>
  <c r="F16" i="5"/>
  <c r="E16" i="5"/>
  <c r="F22" i="5"/>
  <c r="E22" i="5"/>
  <c r="F17" i="5"/>
  <c r="E17" i="5"/>
  <c r="F23" i="5"/>
  <c r="E23" i="5"/>
  <c r="Q27" i="5"/>
  <c r="L32" i="4"/>
  <c r="R27" i="5" s="1"/>
  <c r="F18" i="5"/>
  <c r="E18" i="5"/>
  <c r="F26" i="5"/>
  <c r="E26" i="5"/>
  <c r="F30" i="5"/>
  <c r="E30" i="5"/>
  <c r="F15" i="5"/>
  <c r="E15" i="5"/>
  <c r="Q23" i="5"/>
  <c r="L28" i="4"/>
  <c r="R23" i="5" s="1"/>
  <c r="F27" i="5"/>
  <c r="E27" i="5"/>
  <c r="L26" i="4"/>
  <c r="R21" i="5" s="1"/>
  <c r="L27" i="3"/>
  <c r="K21" i="5" s="1"/>
  <c r="L35" i="3"/>
  <c r="K29" i="5" s="1"/>
  <c r="K25" i="4"/>
  <c r="K33" i="4"/>
  <c r="L23" i="3"/>
  <c r="K17" i="5" s="1"/>
  <c r="K29" i="4"/>
  <c r="L20" i="4"/>
  <c r="R15" i="5" s="1"/>
  <c r="L22" i="4"/>
  <c r="R17" i="5" s="1"/>
  <c r="E11" i="5"/>
  <c r="E13" i="5"/>
  <c r="E19" i="5"/>
  <c r="E21" i="5"/>
  <c r="O23" i="5"/>
  <c r="E25" i="5"/>
  <c r="O27" i="5"/>
  <c r="E29" i="5"/>
  <c r="L18" i="4"/>
  <c r="R13" i="5" s="1"/>
  <c r="L31" i="3"/>
  <c r="K25" i="5" s="1"/>
  <c r="L34" i="4"/>
  <c r="R29" i="5" s="1"/>
  <c r="Q18" i="5"/>
  <c r="L19" i="3"/>
  <c r="K13" i="5" s="1"/>
  <c r="L24" i="4"/>
  <c r="R19" i="5" s="1"/>
  <c r="Q11" i="5"/>
  <c r="Q25" i="5"/>
  <c r="L17" i="3"/>
  <c r="K11" i="5" s="1"/>
  <c r="L21" i="3"/>
  <c r="K15" i="5" s="1"/>
  <c r="L25" i="3"/>
  <c r="K19" i="5" s="1"/>
  <c r="L29" i="3"/>
  <c r="K23" i="5" s="1"/>
  <c r="L33" i="3"/>
  <c r="K27" i="5" s="1"/>
  <c r="K19" i="4"/>
  <c r="K27" i="4"/>
  <c r="K31" i="4"/>
  <c r="K35" i="4"/>
  <c r="E12" i="5"/>
  <c r="E14" i="5"/>
  <c r="E20" i="5"/>
  <c r="E24" i="5"/>
  <c r="E28" i="5"/>
  <c r="L19" i="4" l="1"/>
  <c r="R14" i="5" s="1"/>
  <c r="Q14" i="5"/>
  <c r="Q24" i="5"/>
  <c r="L29" i="4"/>
  <c r="R24" i="5" s="1"/>
  <c r="L35" i="4"/>
  <c r="R30" i="5" s="1"/>
  <c r="Q30" i="5"/>
  <c r="L31" i="4"/>
  <c r="R26" i="5" s="1"/>
  <c r="Q26" i="5"/>
  <c r="L27" i="4"/>
  <c r="R22" i="5" s="1"/>
  <c r="Q22" i="5"/>
  <c r="Q28" i="5"/>
  <c r="L33" i="4"/>
  <c r="R28" i="5" s="1"/>
  <c r="L25" i="4"/>
  <c r="R20" i="5" s="1"/>
  <c r="Q20" i="5"/>
</calcChain>
</file>

<file path=xl/sharedStrings.xml><?xml version="1.0" encoding="utf-8"?>
<sst xmlns="http://schemas.openxmlformats.org/spreadsheetml/2006/main" count="474" uniqueCount="233">
  <si>
    <t>MATRIZ DE RIESGOS EN CONTRATACIÓN</t>
  </si>
  <si>
    <t>Código: GCO-GCI-F164
Versión: 02
Vigencia: 01 de diciembre de 2022
Caso HOLA: 280117</t>
  </si>
  <si>
    <t>ESTABLECER EL CONTEXTO</t>
  </si>
  <si>
    <t>El punto inicial es identificar el contexto en el cual interactúa la Entidad Estatal para conocer el ambiente social, económico y político, e identificar (i) sus propios Riesgos; (ii) los Riesgos comunes a sus Procesos de Contratación; y (iii) los Riesgos del Proceso de Contratación en particular. (Aplica igual para contratos interadministrativos)
En este paso la Entidad Estatal debe identificar los aspectos que se mencionan a continuación y los posibles efectos adversos que estos pueden generar.</t>
  </si>
  <si>
    <t>Objeto del Proceso de Contratación</t>
  </si>
  <si>
    <t xml:space="preserve">Partícipes del Proceso de Contratación: Agentes externos (Organismos de control, veedurías ciudadanas), agentes internos (supervisores, funcionarios y demás usuarios). </t>
  </si>
  <si>
    <t>Ciudadanía que se beneficia del Proceso de Contratación: Agentes internos (funcionarios, pasantes) y externos (contratistas, visitantes y usuarios externos en general)</t>
  </si>
  <si>
    <t>Capacidad de la Entidad Estatal entendida como la disponibilidad de recursos y conocimientos para el Proceso de Contratación: La disponibilidad de la Entidad de sus recursos y el conocimiento de su equipo humano se refleja en los diferentes funcionarios que participarán en las diversas etapas del proceso de selección: participan las áreas que requieren los procesos de contratación (Etapa de Planeación), Dirección de Contratación, Comité Evaluador (Etapa de selección), Dirección de Contratación (Etapa de contratación) y la supervisión y apoyos a la misma (Estapa de Ejecución).</t>
  </si>
  <si>
    <t>Suficiencia del presupuesto oficial del Proceso de Contratación: De acuerdo al Plan Anual de Adquisiciones se deben estimar los recursos necesarios para el desarrollo del proceso de la contratación, el cual tendrá el soporte presupuestal suficiente para su desarrollo.</t>
  </si>
  <si>
    <t>Condiciones geográficas y de acceso del lugar en el cual se debe cumplir el objeto del Proceso de Contratación: El suministro, obra o servicio se prestará principalmente en las Sedes de la Entidad, o en el lugar indicado en los estudios previos del proceso.</t>
  </si>
  <si>
    <t>Entorno socio ambiental: Si aplican</t>
  </si>
  <si>
    <t>Condiciones políticas: Si aplican</t>
  </si>
  <si>
    <t>Factores ambientales.</t>
  </si>
  <si>
    <t>Sector del objeto del Proceso de Contratación y su mercado.</t>
  </si>
  <si>
    <t xml:space="preserve">Normativa aplicable al objeto del Proceso de Contratación.
</t>
  </si>
  <si>
    <t>Experiencia propia y de otras Entidades Estatales en Procesos de Contratación del mismo tipo.</t>
  </si>
  <si>
    <t>MATRIZ DE RIESGOS DE CONTRATACIÓN</t>
  </si>
  <si>
    <t>DEFINICIONES</t>
  </si>
  <si>
    <t xml:space="preserve">RIESGO: Evento que puede generar efectos adversos y de distinta magnitud en el logro de los objetivos del Proceso de Contratación o en la ejecución de un contrato
RIESGOS PREVISIBLES: Son los posibles hechos o circunstancias que por la naturaleza del contrato y de la actividad a ejecutar es factible su ocurrencia.
ETAPA DE PLANEACIÓN: Está comprendida desde el momento en que se identifican las necesidades que debe satisfacer la Secretaría Distrital de Gobierno y los Fondos de Desarrollo Local, a través del abastecimiento de bienes, obras o servicios, la elaboración del Plan Anual de Adquisiciones y la estructuración de los documentos y estudios previos.
ETAPA DE SELECCIÓN: Está comprendida entre el acto de Apertura del Proceso de Contratación y la Adjudicación o la declaración de desierto del Proceso de Contratación
ETAPA DE CONTRATACIÓN: Una vez adjudicado el contrato objeto del Proceso de Contratación, inicia la etapa para la celebración del contrato y el cumplimiento de los requisitos para de perfeccionamiento y ejecución.
ETAPA DE EJECUCIÓN: Inicia una vez cumplidos los requisitos previstos para iniciar la ejecución del contrato respectivo y termina con el vencimiento del plazo del contrato o la fecha de liquidación si hay lugar a ella.
RIESGO GENERAL: Es un riesgo de todos los procesos de contratación adelantados por la Entidad Estatal, por lo cual está presente en toda su actividad contractual.
RIEGO ESPECIFICO: Es un riesgo propio del proceso de contratación objeto de análisis.
RIESGOS ECONÓMICOS: Son los derivados del comportamiento del mercado, tales como la fluctuación de los precios de los insumos, desabastecimiento y especulación de los mismos, entre otros.
RIESGOS SOCIALES O POLÍTICOS: son los derivados de los cambios de las políticas gubernamentales y de cambios en las condiciones sociales que tengan impacto en la ejecución del contrato.
RIESGOS OPERACIONALES: Son los asociados a la operatividad del contrato, tales como la suficiencia del presupuesto oficial, del plazo o los derivados de procesos, procedimientos, parámetros, sistemas de información y tecnológicos, equipos humanos o técnicos inadecuados o insuficientes. 
RIESGOS FINANCIEROS: 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
RIESGOS REGULATORIOS: Derivados de cambios regulatorios o reglamentarios que afecten la ecuación económica del contrato. 
RIESGOS DE LA NATURALEZA: Son los eventos naturales previsibles en los cuales no hay intervención humana que puedan tener impacto en la ejecución del contrato, por ejemplo los temblores, inundaciones, lluvias, sequías, entre otros. 
RIESGOS AMBIENTALES: 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RIESGOS TECNOLÓGICOS: Son los derivados de fallas en los sistemas de comunicación de voz y de datos, suspensión de servicios públicos, nuevos desarrollos tecnológicos o estándares que deben ser tenidos en cuenta para la ejecución del contrato, obsolescencia tecnológica.		
</t>
  </si>
  <si>
    <t>INSTRUCCIONES PARA LA IDENTIFICACIÓN,  ANALISIS, EVALUACIÓN , ASIGNACIÓN Y TRATAMIENTO DE RIESGOS EN LA CONTRATACIÓN</t>
  </si>
  <si>
    <t>1) Identifique los riesgos previsibles que le apliquen al objeto contractual que se adelante. Los relacionados a continuación se establecen de manera general y como proforma. No obstante, si del objeto contractual se identifican otros riesgos diferentes a los aquí determinados, por favor reemplace el texto de la casilla teniendo en cuenta la etapa del proceso. Así mismo, seleccione la clase, fuente y el tipo (Operacional, Económico, Sociales o Políticos, Regulatorios, Financieros, Tecnológicos, De la naturaleza, Ambientales)
2) Continúe en la hoja de "EVALUACIÓN"
(SI EXISTEN DUDAS CONCEPTUALES PARA LA ELABORACIÓN DE LA MATRIZ DE RIESGO CONSULTE EL MANUAL PARA LA IDENTIFICACIÓN Y COBERTURA DEL RIESGO EN LOS PROCESOS DE CONTRATACIÓN EXPEDIDO POR COLOMBIA COMPRA EFICIENTE Y LA GUÍA DE RIESGOS PREVISIBLES CONTRACTUALES, EXPEDIDA POR LA VEEDURÍA DISTRITAL)</t>
  </si>
  <si>
    <t>ETAPAS</t>
  </si>
  <si>
    <t>CLASE</t>
  </si>
  <si>
    <t>FUENTE</t>
  </si>
  <si>
    <t>TIPO</t>
  </si>
  <si>
    <t>PLANEACIÓN</t>
  </si>
  <si>
    <t>Inadecuada escogencia de la modalidad de contratación</t>
  </si>
  <si>
    <t>General</t>
  </si>
  <si>
    <t>Interno</t>
  </si>
  <si>
    <t>Operacionales</t>
  </si>
  <si>
    <t xml:space="preserve">Requisitos habilitantes inapropiados para el proceso de selección </t>
  </si>
  <si>
    <t>Inadecuado análisis  económico estimativo del valor del contrato</t>
  </si>
  <si>
    <t>Economicos</t>
  </si>
  <si>
    <t xml:space="preserve">Inadecuada  descripción del bien o servicio requerido </t>
  </si>
  <si>
    <t>Inadecuada elaboración de estudios y diseños</t>
  </si>
  <si>
    <t>Requisitos habilitantes que impidan la selección objetiva</t>
  </si>
  <si>
    <t xml:space="preserve">Falta de profundidad en el estudio de sector no identificandose claramente aspectos de oferta y demanda </t>
  </si>
  <si>
    <t>Ausencia de fundamentación de la justificación y conveniencia de la contratación</t>
  </si>
  <si>
    <t>Inadecuada identificación de las condiciones contractuales</t>
  </si>
  <si>
    <t>No aprobación o demoras en la expedición vigencias futuras</t>
  </si>
  <si>
    <t>Apertura de procesos sin disponibilidad  presupuestal</t>
  </si>
  <si>
    <t>SELECCIÓN</t>
  </si>
  <si>
    <t>Inadecuada evaluación de las ofertas y/o verificación de requisitos habilitantes</t>
  </si>
  <si>
    <t>Inadecuado manejo administrativo del proceso contractual</t>
  </si>
  <si>
    <t>Falta de claridad en la elaboración de los actos administrativos</t>
  </si>
  <si>
    <t>Contestación inoportuna a todas las observaciones formuladas a los documentos de la contratación</t>
  </si>
  <si>
    <t>No publicación de la documentación del proceso de selección en el SECOP</t>
  </si>
  <si>
    <t>Confabulacion de los proponentes (Colusión)</t>
  </si>
  <si>
    <t>Selección de ofertas con precios  artificialmente bajos.</t>
  </si>
  <si>
    <t>CONTRATACIÓN</t>
  </si>
  <si>
    <t xml:space="preserve">Riesgo de que no se firme el contrato. </t>
  </si>
  <si>
    <t>Externo</t>
  </si>
  <si>
    <t>Falta de constitución o constitución tardía de la garantía única. Aceptación de garantías que no se ajustan a lo contemplado en el contrato</t>
  </si>
  <si>
    <t>Falta de solicitud o solicitud tardía del registro  presupuestal</t>
  </si>
  <si>
    <t>Presentación de reclamos de terceros sobre la selección del oferente que retrasen el perfeccionamiento del contrato.</t>
  </si>
  <si>
    <t>EJECUCIÓN</t>
  </si>
  <si>
    <t>Fluctuaciones del valor de la moneda</t>
  </si>
  <si>
    <t>Cambio de precios en factores de producción.</t>
  </si>
  <si>
    <t>Variación de los precios del mercado</t>
  </si>
  <si>
    <t>Factores políticos o macroeconómicos.</t>
  </si>
  <si>
    <t>Sociales o Políticos</t>
  </si>
  <si>
    <t>Cancelación de pedidos.</t>
  </si>
  <si>
    <t>Variación en la disponibilidad o en el costo de los insumos necesarios para prestar los servicios.</t>
  </si>
  <si>
    <t>Incumplimiento de compromisos adquiridos por el contratista seleccionado con sus subcontratistas, suministradores de bienes y servicios.</t>
  </si>
  <si>
    <t>Incumplimiento de la administración en los pagos.</t>
  </si>
  <si>
    <t>Defecto en la instalación de equipos</t>
  </si>
  <si>
    <t>Defectos en los equipos.</t>
  </si>
  <si>
    <t>Daños a los equipos objeto de mantenimiento y/o otros bienes</t>
  </si>
  <si>
    <t>Imposición de nuevos tributos</t>
  </si>
  <si>
    <t>Regulatorios</t>
  </si>
  <si>
    <t>Imposición de nuevos trámites o permisos</t>
  </si>
  <si>
    <t>Cambios en el marco regulatorio o normatividad aplicable al proyecto.</t>
  </si>
  <si>
    <t>Variación de tasas o tarifas</t>
  </si>
  <si>
    <t>Financieros</t>
  </si>
  <si>
    <t>Demora en el inicio previsto para la ejecución de la obra</t>
  </si>
  <si>
    <t>Fuentes de materiales</t>
  </si>
  <si>
    <t>Programación de obra</t>
  </si>
  <si>
    <t>Calidad  de  las  obras</t>
  </si>
  <si>
    <t>Nuevos desarrollos técnologicos o estandares que influyen en la ejecución del contrato</t>
  </si>
  <si>
    <t>Técnologicos</t>
  </si>
  <si>
    <t>Obsolecencia técnologica</t>
  </si>
  <si>
    <t>Riesgo   geológico</t>
  </si>
  <si>
    <t>De la naturaleza</t>
  </si>
  <si>
    <t>Eventos naturales tales como lluvias, inundaciones y sequias entre otros</t>
  </si>
  <si>
    <t>Incumplimiento derivado del trámite de los permisos con autoridades ambientales, la obtención de los mismos, paz y salvos</t>
  </si>
  <si>
    <t>Ambientales</t>
  </si>
  <si>
    <t>Estatal</t>
  </si>
  <si>
    <t>Especifico</t>
  </si>
  <si>
    <t xml:space="preserve">Objeto Contractual: “PRESTAR LOS SERVICIOS PARA REALIZAR LA TOMA FÍSICA DE INVENTARIOS DE LOS BIENES MUEBLES E INMUEBLES DE PROPIEDAD DEL FONDO DE DESARROLLO LOCAL DE TUNJUELITO O EN PODER DE TERCEROS, ASÍ COMO LA MEDICIÓN POSTERIOR DE LOS BIENES CLASIFICADOS COMO PROPIEDAD PLANTA Y EQUIPO DE CONFORMIDAD CON LAS DISPOSICIONES LEGALES VIGENTES” </t>
  </si>
  <si>
    <t>1) Diligencie el objeto contractual y seleccione la(s) etapas  y los riesgos que aplican al objeto contractual, de acuerdo a lo definido en la hoja de "IDENTIFICACIÓN Y ANÁLISIS"</t>
  </si>
  <si>
    <t>2) Describa las consecuencias de la ocurrencia del Riesgo/evento.</t>
  </si>
  <si>
    <t>3) Asigne la probabilidad de ocurrencia del riesgo, de conformidad con la tabla de probabilidad  y la valoración del riesgo (Cualitativa o Monetaria)</t>
  </si>
  <si>
    <t>4) Asigne el impacto que generaría la materialización del riesgo, de conformidad con la tabla de impacto   y la valoración del riesgo (Cualitativa o Monetaria)</t>
  </si>
  <si>
    <t>5) Al realizar las anteriores actividades se obtendrá la calificación total y la valoración del riesgo (prioridad).</t>
  </si>
  <si>
    <t>6) Continúe en la hoja de "EVALUACIÓN DE CONTROLES"</t>
  </si>
  <si>
    <t>CALIFICACIÓN</t>
  </si>
  <si>
    <t>Cualitativa</t>
  </si>
  <si>
    <t>ETAPA</t>
  </si>
  <si>
    <t>Descripción (Que puede pasar y, cómo puede ocurrir)</t>
  </si>
  <si>
    <t>Consecuencias de la ocurrencia del evento</t>
  </si>
  <si>
    <t>Probabilidad de Ocurrencia</t>
  </si>
  <si>
    <t>Impacto</t>
  </si>
  <si>
    <t>Calificación Total</t>
  </si>
  <si>
    <t>Prioridad</t>
  </si>
  <si>
    <t>El no cumpliento de las metas propuestas dentro de la vigencia 2026 del proyecto</t>
  </si>
  <si>
    <t xml:space="preserve">Dificultades para el cumplimiento de las metas dentro de la vigencia </t>
  </si>
  <si>
    <t>Incumplimiento de las metas dentro de la vigencia.</t>
  </si>
  <si>
    <t>Mayor carga económica</t>
  </si>
  <si>
    <t>Selección de un contratista que no se encuentre en la capacidad de cumplir con el objeto del proceso contractual</t>
  </si>
  <si>
    <t>Costos adicionales no previstos y demora en el cumplimiento de las metas vigentes</t>
  </si>
  <si>
    <t>Nulidad del contrato, investigaciones disciplinarias, multas y sanciones</t>
  </si>
  <si>
    <t>Retraso del cronograma del contrato y posible costos adicionales no previstos, además de sanciones administrativas</t>
  </si>
  <si>
    <t>Demora en el cumplimiento de las metas vigentes</t>
  </si>
  <si>
    <t>Probabilidad</t>
  </si>
  <si>
    <t>Catagoria</t>
  </si>
  <si>
    <t>Valoración</t>
  </si>
  <si>
    <t>Categoria</t>
  </si>
  <si>
    <t>Raro (puede ocurrir excepcionalmente)</t>
  </si>
  <si>
    <t>Insignificante</t>
  </si>
  <si>
    <t>Improbable (puede ocurrir ocasionalmente)</t>
  </si>
  <si>
    <t>Menor</t>
  </si>
  <si>
    <t>Posible (puede ocurrir en cualquier momento futuro)</t>
  </si>
  <si>
    <t>Moderado</t>
  </si>
  <si>
    <t>Probable (probablemente va a ocurrir)</t>
  </si>
  <si>
    <t>Mayor</t>
  </si>
  <si>
    <t>Casi cierto (ocurre en la mayoria de circunstancias)</t>
  </si>
  <si>
    <t>Catastrófico</t>
  </si>
  <si>
    <t>Valoración del Riesgo</t>
  </si>
  <si>
    <t>Calificación Cualitativa</t>
  </si>
  <si>
    <t>Obstruye la ejecución del contrato de manera intrascendente.</t>
  </si>
  <si>
    <t>Dificulta la ejecución del contrato de manera baja, aplicando medidas mínimas se pueden lograr el objeto contractual</t>
  </si>
  <si>
    <t>Afecta la ejecución del contrato sin alterar el beneficio para las partes</t>
  </si>
  <si>
    <t>Obstruye la ejecución del contrato sustancialmente pero aun así permite la consecución del objeto contractual</t>
  </si>
  <si>
    <t>Perturba la ejecución del contrato de manera grave imposibilitando la consecución del objeto contractual.</t>
  </si>
  <si>
    <t>Calificación Monetaria</t>
  </si>
  <si>
    <t>Los sobrecostos no representan más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</si>
  <si>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</si>
  <si>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</si>
  <si>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</si>
  <si>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en más del treinta por ciento (30%).</t>
  </si>
  <si>
    <t>Categoría</t>
  </si>
  <si>
    <t>Categoria del Riesgo</t>
  </si>
  <si>
    <t xml:space="preserve">8, 9 y 10 </t>
  </si>
  <si>
    <t>Riesgo extremo</t>
  </si>
  <si>
    <t xml:space="preserve">6 y 7 </t>
  </si>
  <si>
    <t>Riesgo alto</t>
  </si>
  <si>
    <t>Riesgo medio</t>
  </si>
  <si>
    <t xml:space="preserve">2, 3 y 4 </t>
  </si>
  <si>
    <t>Riesgo bajo</t>
  </si>
  <si>
    <t>Monetaria</t>
  </si>
  <si>
    <t>1) Describa el tratamiento/controles a ser implementados</t>
  </si>
  <si>
    <t>2) Diligencie la información de las siguientes columnas, de acuerdo con el análisis realizado a cada riesgo: Afecta el equilibrio económico, persona responsable de implementar el tratamiento, fecha estimada de inicio del tratamiento, fecha estimada en la que se completa el tratamiento, cómo se realiza el monitoreo y la periodicidad.</t>
  </si>
  <si>
    <t>3) Continúe en la hoja de "ASIGNACIÓN Y TRATAMIENTO" y diligencie las siguientes casillas: A quien se le asigna y el porcentaje que asume cada una de las partes en caso de que sea compartido.</t>
  </si>
  <si>
    <t>Tratamiento/Controles a ser implementados</t>
  </si>
  <si>
    <t>¿Afecta el equilibrio económico del contrato?</t>
  </si>
  <si>
    <t>Persona responsable por implementar el tratamiento</t>
  </si>
  <si>
    <t>Fecha estimada en que se inicia el tratamiento</t>
  </si>
  <si>
    <t>Fecha estimada en que se completa el tratamiento</t>
  </si>
  <si>
    <t>¿Cómo se realiza el monitoreo?</t>
  </si>
  <si>
    <t>Periodicidad ¿Cuándo?</t>
  </si>
  <si>
    <t>Revisión jurídica y técnica; validación con estudio de mercado</t>
  </si>
  <si>
    <t>NO</t>
  </si>
  <si>
    <t>Área jurídica</t>
  </si>
  <si>
    <t>01/04/2026</t>
  </si>
  <si>
    <t>20/04/2026</t>
  </si>
  <si>
    <t>Revisión y validación documental en etapa precontractual mediante listas de chequeo y concepto jurídico</t>
  </si>
  <si>
    <t>Única vez (etapa precontractual) con validación previa a publicación</t>
  </si>
  <si>
    <t>Gestión anticipada y seguimiento presupuestal</t>
  </si>
  <si>
    <t>SI</t>
  </si>
  <si>
    <t>Área financiera</t>
  </si>
  <si>
    <t>05/05/2026</t>
  </si>
  <si>
    <t>Seguimiento periódico al estado del trámite presupuestal y verificación de aprobaciones</t>
  </si>
  <si>
    <t>Semanal hasta la aprobación de las vigencias</t>
  </si>
  <si>
    <t>Garantía de seriedad y control de tiempos</t>
  </si>
  <si>
    <t>Área contractual</t>
  </si>
  <si>
    <t>21/04/2026</t>
  </si>
  <si>
    <t>Control de cronograma de legalización y verificación de cumplimiento de plazos por parte del adjudicatario</t>
  </si>
  <si>
    <t>Diario durante la etapa de legalización</t>
  </si>
  <si>
    <t>Actualización de estudio de mercado</t>
  </si>
  <si>
    <t>31/12/2026</t>
  </si>
  <si>
    <t>Actualización y comparación periódica de precios de mercado durante la ejecución</t>
  </si>
  <si>
    <t>Mensual durante la ejecución</t>
  </si>
  <si>
    <t>Revisión técnica y especificaciones claras</t>
  </si>
  <si>
    <t>Área técnica</t>
  </si>
  <si>
    <t>Revisión técnica del cumplimiento del anexo técnico durante la ejecución y validación de entregables</t>
  </si>
  <si>
    <t>Única vez (estructuración) y validación al inicio de ejecución</t>
  </si>
  <si>
    <t>Análisis financiero detallado</t>
  </si>
  <si>
    <t>Seguimiento financiero y control de ejecución presupuestal frente a lo planeado</t>
  </si>
  <si>
    <t>Única vez (estructuración) con revisión previa al proceso</t>
  </si>
  <si>
    <t>Verificación estricta de pólizas</t>
  </si>
  <si>
    <t>06/05/2026</t>
  </si>
  <si>
    <t>20/05/2026</t>
  </si>
  <si>
    <t>Verificación de vigencia, suficiencia y aprobación de pólizas antes y durante la ejecución</t>
  </si>
  <si>
    <t>Única vez al inicio y seguimiento mensual de vigencia</t>
  </si>
  <si>
    <t>Supervisión y seguimiento constante</t>
  </si>
  <si>
    <t>Supervisor</t>
  </si>
  <si>
    <t>Supervisión continua, informes de avance y seguimiento al cronograma contractual</t>
  </si>
  <si>
    <t>Semanal (o quincenal según complejidad) durante la ejecución</t>
  </si>
  <si>
    <t>Comité evaluador y listas de chequeo</t>
  </si>
  <si>
    <t>Comité evaluador</t>
  </si>
  <si>
    <t>30/04/2026</t>
  </si>
  <si>
    <t>Auditoría del proceso evaluador y revisión de informes de evaluación</t>
  </si>
  <si>
    <t>Única vez durante la evaluación</t>
  </si>
  <si>
    <t>Impacto del Riesgo</t>
  </si>
  <si>
    <t>Esta matriz es un documento anexo del Estudio Previo</t>
  </si>
  <si>
    <t>No</t>
  </si>
  <si>
    <t>Etapa</t>
  </si>
  <si>
    <t>Clase</t>
  </si>
  <si>
    <t>Fuente</t>
  </si>
  <si>
    <t>Calificación total</t>
  </si>
  <si>
    <t>¿A quien se le asigna?</t>
  </si>
  <si>
    <t>%</t>
  </si>
  <si>
    <t>¿Cómo se realiza el monitoreo</t>
  </si>
  <si>
    <t>SDG</t>
  </si>
  <si>
    <t>CONTRATISTA</t>
  </si>
  <si>
    <t xml:space="preserve">Categoria </t>
  </si>
  <si>
    <t>CONTRATISTA Y SDG</t>
  </si>
  <si>
    <t>1. OBSERVACIONES CONCEPTUALES / JURÍDICAS</t>
  </si>
  <si>
    <t>Información base desactualizada, incompleta o inconsistente (SICAPITAL, almacén y contabilidad) que impida o retrase la conciliación y el cargue. Operacional / Interno — Asignación: FDLT — Tratamiento: entrega oportuna y depurada de las bases por almacén y contabilidad, mesas de trabajo quincenales y plan de conciliación.</t>
  </si>
  <si>
    <t>Dificultad o imposibilidad de acceso a los bienes en poder de terceros (comodatos, JAC) para la verificación física. Operacional / Externo — Asignación: compartido (FDLT–contratista) — Tratamiento: cronograma de visitas coordinado y comunicaciones previas a comodatarios, con reprogramación (no prórroga).</t>
  </si>
  <si>
    <t>Deficiencia o falta de idoneidad en avalúos, medición posterior o conceptos técnicos no ajustados al marco normativo contable (Res. 533/2015, NICSP, RAA). Operacional/Técnico — Asignación: contratista — Tratamiento: verificación de credenciales RAA, revisión técnica de los informes por contabilidad y amparo de calidad del servicio.</t>
  </si>
  <si>
    <t>Pérdida, fuga o tratamiento indebido de información y datos personales (bienes en comodato con datos de terceros; Ley 1581 de 2012). Operacional (seguridad de la información) — Asignación: contratista — Tratamiento: acuerdo de confidencialidad, acuerdo de transferencia de información y copias de respaldo.</t>
  </si>
  <si>
    <t>Rotación o retiro del personal mínimo del contratista (coordinador avaluador RAA, técnico, auxiliares). Operacional — Asignación: contratista — Tratamiento: obligación de reemplazo con perfil igual o superior, previa aprobación del supervisor.</t>
  </si>
  <si>
    <t>Accidentes o incidentes de seguridad y salud en el trabajo del personal en campo (urbano y rural). Operacional — Asignación: contratista — Tratamiento: afiliación y cobertura ARL, elementos de protección personal y protocolos de seguridad.</t>
  </si>
  <si>
    <t>3. OBSERVACIONES DE FORMA Y ESTRUCTURA</t>
  </si>
  <si>
    <t>Riesgo N° 4 (variación de precios) está asignado a la SDG y tratado con 'actualización de estudio de mercado'. En un contrato de precio fijo por la vigencia, revisar la asignación (usualmente contratista o no previsible) y que el tratamiento no derive en adición del contrato.</t>
  </si>
  <si>
    <t>Depurar las filas de relleno (N° 10 a 20) que figuran con '0' y '#N/A' y aparecen como riesgo 'BAJO' sin contenido. Completar además los campos Clase y Fuente que en los riesgos N° 7 y N° 8 aparecen en '0'.</t>
  </si>
  <si>
    <t xml:space="preserve">OBSERVACIONES A LA MATRIZ DE RIESGOS </t>
  </si>
  <si>
    <t xml:space="preserve">El INCUMPLIMIENTO del contratista NO es un riesgo previsible. El riesgo N° 8 ('Incumplimiento de compromisos adquiridos por el contratista con sus subcontratistas/proveedores') no corresponde a la tipificación de riesgos previsibles: el incumplimiento se cubre con la garantía de cumplimiento y con las potestades sancionatorias (multas, cláusula penal, caducidad). Debe retirarse o reformularse como un riesgo operacional distinto del incumplimiento. </t>
  </si>
  <si>
    <t>Las ADICIONES y PRÓRROGAS no son tratamientos ni controles del riesgo. Los tratamientos deben ser controles preventivos ejm planeación, cronograma, supervisión, refuerzo del equipo, garantías, no la modificación del contrato. En los riesgos que se incorporen por ejemplo demoras por volumen, el tratamiento no puede ser la prórroga o la adición.</t>
  </si>
  <si>
    <t xml:space="preserve">2. RIESGOS DE EJECUCIÓN FALTANTES QUE DEBEN INCORPORARSE </t>
  </si>
  <si>
    <t xml:space="preserve"> El contrato es de una sola vigencia (2026) y cuenta con CDP; si no se requieren vigencias futuras, debe retirarse.</t>
  </si>
  <si>
    <t>Precisar las consecuencias: varias se redactan de forma idéntica como incumplimiento/demora de metas; conviene diferenciar la consecuencia propia de cada riesgo para sustentar la calificación de probabilidad e impacto.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</si>
</sst>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2" x14ac:knownFonts="1">
    <font>
      <sz val="10"/>
      <name val="Arial"/>
    </font>
    <font>
      <b/>
      <sz val="10"/>
      <name val="Arial"/>
      <family val="2"/>
    </font>
    <font>
      <sz val="10"/>
      <name val="Arial"/>
      <family val="2"/>
    </font>
    <font>
      <b/>
      <sz val="10"/>
      <color indexed="9"/>
      <name val="Arial"/>
      <family val="2"/>
    </font>
    <font>
      <sz val="12"/>
      <name val="Arial"/>
      <family val="2"/>
    </font>
    <font>
      <b/>
      <sz val="12"/>
      <name val="Arial"/>
      <family val="2"/>
    </font>
    <font>
      <sz val="11"/>
      <name val="Arial"/>
      <family val="2"/>
    </font>
    <font>
      <sz val="11"/>
      <name val="Arial Narrow"/>
      <family val="2"/>
    </font>
    <font>
      <sz val="10"/>
      <name val="Arial Narrow"/>
      <family val="2"/>
    </font>
    <font>
      <sz val="9"/>
      <name val="Arial Narrow"/>
      <family val="2"/>
    </font>
    <font>
      <b/>
      <sz val="11"/>
      <name val="Arial"/>
      <family val="2"/>
    </font>
    <font>
      <b/>
      <sz val="11"/>
      <color indexed="9"/>
      <name val="Arial"/>
      <family val="2"/>
    </font>
    <font>
      <b/>
      <sz val="20"/>
      <name val="Garamond"/>
      <family val="1"/>
    </font>
    <font>
      <b/>
      <sz val="18"/>
      <name val="Garamond"/>
      <family val="1"/>
    </font>
    <font>
      <b/>
      <sz val="12"/>
      <name val="Garamond"/>
      <family val="1"/>
    </font>
    <font>
      <b/>
      <sz val="10"/>
      <name val="Garamond"/>
      <family val="1"/>
    </font>
    <font>
      <sz val="11"/>
      <name val="Garamond"/>
      <family val="1"/>
    </font>
    <font>
      <sz val="12"/>
      <name val="Garamond"/>
      <family val="1"/>
    </font>
    <font>
      <b/>
      <u/>
      <sz val="12"/>
      <name val="Garamond"/>
      <family val="1"/>
    </font>
    <font>
      <sz val="10"/>
      <name val="Garamond"/>
      <family val="1"/>
    </font>
    <font>
      <b/>
      <sz val="12"/>
      <color indexed="9"/>
      <name val="Garamond"/>
      <family val="1"/>
    </font>
    <font>
      <b/>
      <sz val="10"/>
      <color indexed="9"/>
      <name val="Garamond"/>
      <family val="1"/>
    </font>
    <font>
      <b/>
      <sz val="10"/>
      <color theme="1"/>
      <name val="Garamond"/>
      <family val="1"/>
    </font>
    <font>
      <sz val="9"/>
      <name val="Garamond"/>
      <family val="1"/>
    </font>
    <font>
      <sz val="16"/>
      <name val="Garamond"/>
      <family val="1"/>
    </font>
    <font>
      <b/>
      <sz val="12"/>
      <color rgb="FFFF0D0D"/>
      <name val="Garamond"/>
      <family val="1"/>
    </font>
    <font>
      <b/>
      <sz val="12"/>
      <color rgb="FFFF0000"/>
      <name val="Garamond"/>
      <family val="1"/>
    </font>
    <font>
      <b/>
      <sz val="11"/>
      <color rgb="FFFFFFFF"/>
      <name val="Arial"/>
    </font>
    <font>
      <b/>
      <sz val="10"/>
      <color rgb="FFFFFFFF"/>
      <name val="Arial"/>
    </font>
    <font>
      <b/>
      <sz val="10"/>
      <name val="Arial"/>
    </font>
    <font>
      <b/>
      <sz val="10"/>
      <name val="Arial"/>
    </font>
    <font>
      <sz val="10"/>
      <name val="Arial"/>
    </font>
  </fonts>
  <fills count="13">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6"/>
        <bgColor indexed="64"/>
      </patternFill>
    </fill>
    <fill>
      <patternFill patternType="solid">
        <fgColor theme="0"/>
        <bgColor indexed="64"/>
      </patternFill>
    </fill>
    <fill>
      <patternFill patternType="solid">
        <fgColor theme="0" tint="-0.14999847407452621"/>
        <bgColor indexed="64"/>
      </patternFill>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rgb="FFFF0000"/>
        <bgColor indexed="64"/>
      </patternFill>
    </fill>
    <fill>
      <patternFill patternType="solid">
        <fgColor rgb="FF1F4E78"/>
      </patternFill>
    </fill>
    <fill>
      <patternFill patternType="solid">
        <fgColor rgb="FFD9E1F2"/>
      </patternFill>
    </fill>
  </fills>
  <borders count="76">
    <border>
      <left/>
      <right/>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style="thin">
        <color indexed="64"/>
      </bottom>
      <diagonal/>
    </border>
    <border>
      <left style="medium">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top style="hair">
        <color indexed="64"/>
      </top>
      <bottom style="thin">
        <color indexed="64"/>
      </bottom>
      <diagonal/>
    </border>
    <border>
      <left/>
      <right style="medium">
        <color indexed="64"/>
      </right>
      <top style="hair">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hair">
        <color indexed="64"/>
      </top>
      <bottom style="medium">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style="medium">
        <color indexed="64"/>
      </bottom>
      <diagonal/>
    </border>
    <border>
      <left/>
      <right style="thin">
        <color indexed="64"/>
      </right>
      <top style="thin">
        <color indexed="64"/>
      </top>
      <bottom style="thin">
        <color indexed="64"/>
      </bottom>
      <diagonal/>
    </border>
    <border>
      <left style="medium">
        <color indexed="64"/>
      </left>
      <right/>
      <top style="hair">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thin">
        <color indexed="64"/>
      </top>
      <bottom/>
      <diagonal/>
    </border>
    <border>
      <left style="medium">
        <color indexed="64"/>
      </left>
      <right style="medium">
        <color indexed="64"/>
      </right>
      <top style="medium">
        <color indexed="64"/>
      </top>
      <bottom style="medium">
        <color indexed="64"/>
      </bottom>
      <diagonal/>
    </border>
    <border>
      <left/>
      <right/>
      <top style="thin">
        <color indexed="64"/>
      </top>
      <bottom style="medium">
        <color indexed="64"/>
      </bottom>
      <diagonal/>
    </border>
    <border>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
      <left style="medium">
        <color indexed="64"/>
      </left>
      <right style="thin">
        <color indexed="64"/>
      </right>
      <top/>
      <bottom/>
      <diagonal/>
    </border>
    <border>
      <left/>
      <right style="thin">
        <color indexed="64"/>
      </right>
      <top style="medium">
        <color indexed="64"/>
      </top>
      <bottom style="medium">
        <color indexed="64"/>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top/>
      <bottom/>
      <diagonal/>
    </border>
    <border>
      <left style="thin">
        <color indexed="64"/>
      </left>
      <right style="thin">
        <color indexed="64"/>
      </right>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thin">
        <color indexed="64"/>
      </right>
      <top style="hair">
        <color indexed="64"/>
      </top>
      <bottom style="hair">
        <color indexed="64"/>
      </bottom>
      <diagonal/>
    </border>
    <border>
      <left style="medium">
        <color indexed="64"/>
      </left>
      <right style="thin">
        <color indexed="64"/>
      </right>
      <top style="thin">
        <color indexed="64"/>
      </top>
      <bottom style="hair">
        <color indexed="64"/>
      </bottom>
      <diagonal/>
    </border>
    <border>
      <left style="medium">
        <color indexed="64"/>
      </left>
      <right style="thin">
        <color indexed="64"/>
      </right>
      <top style="hair">
        <color indexed="64"/>
      </top>
      <bottom style="thin">
        <color indexed="64"/>
      </bottom>
      <diagonal/>
    </border>
    <border>
      <left style="medium">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style="medium">
        <color indexed="64"/>
      </left>
      <right/>
      <top/>
      <bottom style="thin">
        <color indexed="64"/>
      </bottom>
      <diagonal/>
    </border>
    <border>
      <left style="thin">
        <color rgb="FFBFBFBF"/>
      </left>
      <right style="thin">
        <color rgb="FFBFBFBF"/>
      </right>
      <top style="thin">
        <color rgb="FFBFBFBF"/>
      </top>
      <bottom style="thin">
        <color rgb="FFBFBFBF"/>
      </bottom>
      <diagonal/>
    </border>
  </borders>
  <cellStyleXfs count="1">
    <xf numFmtId="0" fontId="0" fillId="0" borderId="0"/>
  </cellStyleXfs>
  <cellXfs count="268">
    <xf numFmtId="0" fontId="0" fillId="0" borderId="0" xfId="0"/>
    <xf numFmtId="0" fontId="1" fillId="2" borderId="0" xfId="0" applyFont="1" applyFill="1" applyAlignment="1">
      <alignment vertical="top" wrapText="1" readingOrder="1"/>
    </xf>
    <xf numFmtId="0" fontId="0" fillId="0" borderId="1" xfId="0" applyBorder="1"/>
    <xf numFmtId="0" fontId="0" fillId="0" borderId="2" xfId="0" applyBorder="1" applyAlignment="1">
      <alignment horizontal="center"/>
    </xf>
    <xf numFmtId="0" fontId="0" fillId="0" borderId="0" xfId="0" applyAlignment="1">
      <alignment horizontal="center"/>
    </xf>
    <xf numFmtId="0" fontId="0" fillId="5" borderId="0" xfId="0" applyFill="1"/>
    <xf numFmtId="0" fontId="2" fillId="0" borderId="0" xfId="0" applyFont="1" applyAlignment="1">
      <alignment wrapText="1"/>
    </xf>
    <xf numFmtId="0" fontId="2" fillId="0" borderId="0" xfId="0" applyFont="1"/>
    <xf numFmtId="0" fontId="2" fillId="0" borderId="1" xfId="0" applyFont="1" applyBorder="1"/>
    <xf numFmtId="0" fontId="0" fillId="0" borderId="11" xfId="0" applyBorder="1" applyAlignment="1">
      <alignment horizontal="center"/>
    </xf>
    <xf numFmtId="0" fontId="8" fillId="0" borderId="0" xfId="0" applyFont="1"/>
    <xf numFmtId="0" fontId="3" fillId="4" borderId="31" xfId="0" applyFont="1" applyFill="1" applyBorder="1" applyAlignment="1">
      <alignment horizontal="center" vertical="center" wrapText="1"/>
    </xf>
    <xf numFmtId="0" fontId="4" fillId="0" borderId="0" xfId="0" applyFont="1"/>
    <xf numFmtId="0" fontId="5" fillId="0" borderId="0" xfId="0" applyFont="1" applyAlignment="1">
      <alignment horizontal="center" vertical="center"/>
    </xf>
    <xf numFmtId="0" fontId="6" fillId="0" borderId="0" xfId="0" applyFont="1"/>
    <xf numFmtId="0" fontId="6" fillId="0" borderId="0" xfId="0" applyFont="1" applyAlignment="1">
      <alignment horizontal="center"/>
    </xf>
    <xf numFmtId="0" fontId="6" fillId="0" borderId="0" xfId="0" applyFont="1" applyAlignment="1">
      <alignment horizontal="center" vertical="center" wrapText="1"/>
    </xf>
    <xf numFmtId="0" fontId="6" fillId="0" borderId="3" xfId="0" applyFont="1" applyBorder="1" applyAlignment="1">
      <alignment horizontal="center" vertical="center" textRotation="90" wrapText="1"/>
    </xf>
    <xf numFmtId="0" fontId="6" fillId="0" borderId="8" xfId="0" applyFont="1" applyBorder="1" applyAlignment="1">
      <alignment horizontal="center" vertical="center" wrapText="1"/>
    </xf>
    <xf numFmtId="0" fontId="6" fillId="0" borderId="10" xfId="0" applyFont="1" applyBorder="1" applyAlignment="1">
      <alignment horizontal="center" vertical="center" wrapText="1"/>
    </xf>
    <xf numFmtId="0" fontId="6" fillId="0" borderId="10" xfId="0" applyFont="1" applyBorder="1"/>
    <xf numFmtId="0" fontId="6" fillId="0" borderId="11" xfId="0" applyFont="1" applyBorder="1" applyAlignment="1">
      <alignment horizontal="center" vertical="center" wrapText="1"/>
    </xf>
    <xf numFmtId="0" fontId="10" fillId="0" borderId="0" xfId="0" applyFont="1"/>
    <xf numFmtId="0" fontId="0" fillId="0" borderId="0" xfId="0" applyAlignment="1">
      <alignment wrapText="1"/>
    </xf>
    <xf numFmtId="0" fontId="6" fillId="0" borderId="42" xfId="0" applyFont="1" applyBorder="1" applyAlignment="1">
      <alignment horizontal="center" vertical="center" wrapText="1"/>
    </xf>
    <xf numFmtId="0" fontId="11" fillId="4" borderId="29" xfId="0" applyFont="1" applyFill="1" applyBorder="1" applyAlignment="1">
      <alignment horizontal="center" vertical="center" wrapText="1"/>
    </xf>
    <xf numFmtId="0" fontId="11" fillId="4" borderId="30" xfId="0" applyFont="1" applyFill="1" applyBorder="1" applyAlignment="1">
      <alignment horizontal="center" vertical="center" wrapText="1"/>
    </xf>
    <xf numFmtId="0" fontId="11" fillId="4" borderId="30" xfId="0" applyFont="1" applyFill="1" applyBorder="1" applyAlignment="1">
      <alignment horizontal="center" vertical="center" textRotation="90" wrapText="1"/>
    </xf>
    <xf numFmtId="0" fontId="11" fillId="4" borderId="31" xfId="0" applyFont="1" applyFill="1" applyBorder="1" applyAlignment="1">
      <alignment horizontal="center" vertical="center" wrapText="1"/>
    </xf>
    <xf numFmtId="0" fontId="6" fillId="0" borderId="33" xfId="0" applyFont="1" applyBorder="1" applyAlignment="1">
      <alignment horizontal="center" vertical="center" wrapText="1"/>
    </xf>
    <xf numFmtId="0" fontId="6" fillId="0" borderId="34" xfId="0" applyFont="1" applyBorder="1" applyAlignment="1">
      <alignment horizontal="center" vertical="center" wrapText="1"/>
    </xf>
    <xf numFmtId="0" fontId="6" fillId="0" borderId="34" xfId="0" applyFont="1" applyBorder="1" applyAlignment="1">
      <alignment horizontal="center" vertical="center" textRotation="90" wrapText="1"/>
    </xf>
    <xf numFmtId="0" fontId="6" fillId="0" borderId="37" xfId="0" applyFont="1" applyBorder="1" applyAlignment="1">
      <alignment horizontal="center" vertical="center" wrapText="1"/>
    </xf>
    <xf numFmtId="0" fontId="6" fillId="0" borderId="36" xfId="0" applyFont="1" applyBorder="1" applyAlignment="1">
      <alignment horizontal="center" vertical="center" wrapText="1"/>
    </xf>
    <xf numFmtId="0" fontId="6" fillId="0" borderId="9" xfId="0" applyFont="1" applyBorder="1" applyAlignment="1">
      <alignment horizontal="center" vertical="center" wrapText="1"/>
    </xf>
    <xf numFmtId="0" fontId="6" fillId="0" borderId="9" xfId="0" applyFont="1" applyBorder="1" applyAlignment="1">
      <alignment horizontal="center" vertical="center" textRotation="90" wrapText="1"/>
    </xf>
    <xf numFmtId="0" fontId="6" fillId="0" borderId="43" xfId="0" applyFont="1" applyBorder="1" applyAlignment="1">
      <alignment horizontal="center" vertical="center" wrapText="1"/>
    </xf>
    <xf numFmtId="0" fontId="9" fillId="0" borderId="19" xfId="0" applyFont="1" applyBorder="1" applyAlignment="1">
      <alignment horizontal="center" vertical="center" wrapText="1"/>
    </xf>
    <xf numFmtId="0" fontId="9" fillId="0" borderId="38" xfId="0" applyFont="1" applyBorder="1" applyAlignment="1">
      <alignment horizontal="center" vertical="center" wrapText="1"/>
    </xf>
    <xf numFmtId="0" fontId="6" fillId="0" borderId="44" xfId="0" applyFont="1" applyBorder="1"/>
    <xf numFmtId="0" fontId="6" fillId="0" borderId="44" xfId="0" applyFont="1" applyBorder="1" applyAlignment="1">
      <alignment horizontal="center"/>
    </xf>
    <xf numFmtId="0" fontId="6" fillId="0" borderId="1" xfId="0" applyFont="1" applyBorder="1" applyAlignment="1">
      <alignment horizontal="center" vertical="center" wrapText="1"/>
    </xf>
    <xf numFmtId="0" fontId="6" fillId="0" borderId="2" xfId="0" applyFont="1" applyBorder="1" applyAlignment="1">
      <alignment horizontal="center" vertical="center" wrapText="1"/>
    </xf>
    <xf numFmtId="0" fontId="14" fillId="2" borderId="32" xfId="0" applyFont="1" applyFill="1" applyBorder="1" applyAlignment="1">
      <alignment vertical="center" wrapText="1"/>
    </xf>
    <xf numFmtId="0" fontId="14" fillId="2" borderId="26" xfId="0" applyFont="1" applyFill="1" applyBorder="1" applyAlignment="1">
      <alignment horizontal="center" vertical="center" wrapText="1"/>
    </xf>
    <xf numFmtId="0" fontId="19" fillId="2" borderId="22" xfId="0" applyFont="1" applyFill="1" applyBorder="1" applyAlignment="1">
      <alignment vertical="center" wrapText="1"/>
    </xf>
    <xf numFmtId="0" fontId="19" fillId="0" borderId="22" xfId="0" applyFont="1" applyBorder="1"/>
    <xf numFmtId="0" fontId="17" fillId="2" borderId="13" xfId="0" applyFont="1" applyFill="1" applyBorder="1" applyAlignment="1">
      <alignment vertical="center" wrapText="1"/>
    </xf>
    <xf numFmtId="0" fontId="19" fillId="2" borderId="23" xfId="0" applyFont="1" applyFill="1" applyBorder="1" applyAlignment="1">
      <alignment vertical="center" wrapText="1"/>
    </xf>
    <xf numFmtId="0" fontId="19" fillId="0" borderId="23" xfId="0" applyFont="1" applyBorder="1"/>
    <xf numFmtId="0" fontId="17" fillId="2" borderId="15" xfId="0" applyFont="1" applyFill="1" applyBorder="1" applyAlignment="1">
      <alignment vertical="center" wrapText="1"/>
    </xf>
    <xf numFmtId="0" fontId="17" fillId="2" borderId="16" xfId="0" applyFont="1" applyFill="1" applyBorder="1" applyAlignment="1">
      <alignment vertical="center" wrapText="1"/>
    </xf>
    <xf numFmtId="0" fontId="19" fillId="0" borderId="24" xfId="0" applyFont="1" applyBorder="1"/>
    <xf numFmtId="0" fontId="17" fillId="2" borderId="18" xfId="0" applyFont="1" applyFill="1" applyBorder="1" applyAlignment="1">
      <alignment vertical="center" wrapText="1"/>
    </xf>
    <xf numFmtId="0" fontId="19" fillId="2" borderId="3" xfId="0" applyFont="1" applyFill="1" applyBorder="1" applyAlignment="1">
      <alignment vertical="center" wrapText="1"/>
    </xf>
    <xf numFmtId="0" fontId="17" fillId="2" borderId="19" xfId="0" applyFont="1" applyFill="1" applyBorder="1" applyAlignment="1">
      <alignment vertical="center" wrapText="1"/>
    </xf>
    <xf numFmtId="0" fontId="16" fillId="0" borderId="22" xfId="0" applyFont="1" applyBorder="1" applyAlignment="1">
      <alignment vertical="center"/>
    </xf>
    <xf numFmtId="0" fontId="16" fillId="0" borderId="23" xfId="0" applyFont="1" applyBorder="1" applyAlignment="1">
      <alignment vertical="center"/>
    </xf>
    <xf numFmtId="0" fontId="16" fillId="0" borderId="24" xfId="0" applyFont="1" applyBorder="1" applyAlignment="1">
      <alignment vertical="center"/>
    </xf>
    <xf numFmtId="0" fontId="19" fillId="2" borderId="24" xfId="0" applyFont="1" applyFill="1" applyBorder="1" applyAlignment="1">
      <alignment vertical="center" wrapText="1"/>
    </xf>
    <xf numFmtId="0" fontId="19" fillId="2" borderId="26" xfId="0" applyFont="1" applyFill="1" applyBorder="1" applyAlignment="1">
      <alignment vertical="center" wrapText="1"/>
    </xf>
    <xf numFmtId="0" fontId="17" fillId="2" borderId="20" xfId="0" applyFont="1" applyFill="1" applyBorder="1" applyAlignment="1">
      <alignment vertical="center" wrapText="1"/>
    </xf>
    <xf numFmtId="0" fontId="19" fillId="0" borderId="14" xfId="0" applyFont="1" applyBorder="1" applyAlignment="1">
      <alignment vertical="center"/>
    </xf>
    <xf numFmtId="0" fontId="19" fillId="0" borderId="26" xfId="0" applyFont="1" applyBorder="1" applyAlignment="1">
      <alignment vertical="center" wrapText="1"/>
    </xf>
    <xf numFmtId="0" fontId="17" fillId="0" borderId="20" xfId="0" applyFont="1" applyBorder="1" applyAlignment="1">
      <alignment vertical="center" wrapText="1"/>
    </xf>
    <xf numFmtId="0" fontId="17" fillId="0" borderId="13" xfId="0" applyFont="1" applyBorder="1" applyAlignment="1">
      <alignment vertical="center" wrapText="1"/>
    </xf>
    <xf numFmtId="0" fontId="17" fillId="0" borderId="15" xfId="0" applyFont="1" applyBorder="1" applyAlignment="1">
      <alignment vertical="center" wrapText="1"/>
    </xf>
    <xf numFmtId="0" fontId="16" fillId="0" borderId="27" xfId="0" applyFont="1" applyBorder="1" applyAlignment="1">
      <alignment vertical="center"/>
    </xf>
    <xf numFmtId="0" fontId="16" fillId="0" borderId="25" xfId="0" applyFont="1" applyBorder="1" applyAlignment="1">
      <alignment vertical="center"/>
    </xf>
    <xf numFmtId="0" fontId="19" fillId="2" borderId="25" xfId="0" applyFont="1" applyFill="1" applyBorder="1" applyAlignment="1">
      <alignment vertical="center" wrapText="1"/>
    </xf>
    <xf numFmtId="0" fontId="19" fillId="0" borderId="25" xfId="0" applyFont="1" applyBorder="1"/>
    <xf numFmtId="0" fontId="17" fillId="0" borderId="21" xfId="0" applyFont="1" applyBorder="1" applyAlignment="1">
      <alignment vertical="center" wrapText="1"/>
    </xf>
    <xf numFmtId="0" fontId="19" fillId="0" borderId="1" xfId="0" applyFont="1" applyBorder="1"/>
    <xf numFmtId="0" fontId="19" fillId="0" borderId="0" xfId="0" applyFont="1"/>
    <xf numFmtId="0" fontId="19" fillId="0" borderId="2" xfId="0" applyFont="1" applyBorder="1" applyAlignment="1">
      <alignment horizontal="center"/>
    </xf>
    <xf numFmtId="0" fontId="19" fillId="0" borderId="8" xfId="0" applyFont="1" applyBorder="1"/>
    <xf numFmtId="0" fontId="19" fillId="0" borderId="10" xfId="0" applyFont="1" applyBorder="1"/>
    <xf numFmtId="0" fontId="19" fillId="0" borderId="11" xfId="0" applyFont="1" applyBorder="1" applyAlignment="1">
      <alignment horizontal="center"/>
    </xf>
    <xf numFmtId="0" fontId="20" fillId="4" borderId="29" xfId="0" applyFont="1" applyFill="1" applyBorder="1" applyAlignment="1">
      <alignment horizontal="center" vertical="center" wrapText="1"/>
    </xf>
    <xf numFmtId="0" fontId="21" fillId="4" borderId="31" xfId="0" applyFont="1" applyFill="1" applyBorder="1" applyAlignment="1">
      <alignment horizontal="center" vertical="center" wrapText="1"/>
    </xf>
    <xf numFmtId="0" fontId="17" fillId="0" borderId="33" xfId="0" applyFont="1" applyBorder="1" applyAlignment="1">
      <alignment horizontal="left" vertical="center" wrapText="1"/>
    </xf>
    <xf numFmtId="0" fontId="19" fillId="0" borderId="34" xfId="0" applyFont="1" applyBorder="1" applyAlignment="1">
      <alignment horizontal="left" vertical="center" wrapText="1"/>
    </xf>
    <xf numFmtId="0" fontId="17" fillId="0" borderId="3" xfId="0" applyFont="1" applyBorder="1" applyAlignment="1">
      <alignment horizontal="center" vertical="center" wrapText="1"/>
    </xf>
    <xf numFmtId="0" fontId="17" fillId="0" borderId="3" xfId="0" applyFont="1" applyBorder="1" applyAlignment="1">
      <alignment horizontal="center" vertical="center"/>
    </xf>
    <xf numFmtId="0" fontId="17" fillId="0" borderId="37" xfId="0" applyFont="1" applyBorder="1" applyAlignment="1">
      <alignment horizontal="center" vertical="center" wrapText="1"/>
    </xf>
    <xf numFmtId="0" fontId="17" fillId="0" borderId="35" xfId="0" applyFont="1" applyBorder="1" applyAlignment="1">
      <alignment horizontal="left" vertical="center" wrapText="1"/>
    </xf>
    <xf numFmtId="0" fontId="19" fillId="0" borderId="3" xfId="0" applyFont="1" applyBorder="1" applyAlignment="1">
      <alignment horizontal="left" vertical="center" wrapText="1"/>
    </xf>
    <xf numFmtId="0" fontId="17" fillId="0" borderId="19" xfId="0" applyFont="1" applyBorder="1" applyAlignment="1">
      <alignment horizontal="center" vertical="center" wrapText="1"/>
    </xf>
    <xf numFmtId="0" fontId="17" fillId="0" borderId="36" xfId="0" applyFont="1" applyBorder="1" applyAlignment="1">
      <alignment horizontal="left" vertical="center" wrapText="1"/>
    </xf>
    <xf numFmtId="0" fontId="19" fillId="0" borderId="9" xfId="0" applyFont="1" applyBorder="1" applyAlignment="1">
      <alignment horizontal="left" vertical="center" wrapText="1"/>
    </xf>
    <xf numFmtId="0" fontId="17" fillId="0" borderId="9" xfId="0" applyFont="1" applyBorder="1" applyAlignment="1">
      <alignment horizontal="center" vertical="center" wrapText="1"/>
    </xf>
    <xf numFmtId="0" fontId="17" fillId="0" borderId="9" xfId="0" applyFont="1" applyBorder="1" applyAlignment="1">
      <alignment horizontal="center" vertical="center"/>
    </xf>
    <xf numFmtId="0" fontId="17" fillId="0" borderId="38" xfId="0" applyFont="1" applyBorder="1" applyAlignment="1">
      <alignment horizontal="center" vertical="center" wrapText="1"/>
    </xf>
    <xf numFmtId="0" fontId="19" fillId="0" borderId="39" xfId="0" applyFont="1" applyBorder="1"/>
    <xf numFmtId="0" fontId="19" fillId="0" borderId="40" xfId="0" applyFont="1" applyBorder="1"/>
    <xf numFmtId="0" fontId="19" fillId="0" borderId="41" xfId="0" applyFont="1" applyBorder="1" applyAlignment="1">
      <alignment horizontal="center"/>
    </xf>
    <xf numFmtId="0" fontId="15" fillId="3" borderId="3" xfId="0" applyFont="1" applyFill="1" applyBorder="1" applyAlignment="1">
      <alignment horizontal="center" vertical="center" wrapText="1"/>
    </xf>
    <xf numFmtId="0" fontId="19" fillId="0" borderId="3" xfId="0" applyFont="1" applyBorder="1" applyAlignment="1">
      <alignment horizontal="center"/>
    </xf>
    <xf numFmtId="0" fontId="14" fillId="0" borderId="1" xfId="0" applyFont="1" applyBorder="1" applyAlignment="1">
      <alignment horizontal="right" vertical="center" textRotation="90"/>
    </xf>
    <xf numFmtId="0" fontId="19" fillId="0" borderId="0" xfId="0" applyFont="1" applyAlignment="1">
      <alignment horizontal="center" vertical="center" wrapText="1"/>
    </xf>
    <xf numFmtId="0" fontId="15" fillId="6" borderId="28" xfId="0" applyFont="1" applyFill="1" applyBorder="1" applyAlignment="1">
      <alignment horizontal="center" vertical="center"/>
    </xf>
    <xf numFmtId="0" fontId="19" fillId="7" borderId="3" xfId="0" applyFont="1" applyFill="1" applyBorder="1" applyAlignment="1">
      <alignment horizontal="center" vertical="center"/>
    </xf>
    <xf numFmtId="0" fontId="15" fillId="6" borderId="3" xfId="0" applyFont="1" applyFill="1" applyBorder="1" applyAlignment="1">
      <alignment vertical="center"/>
    </xf>
    <xf numFmtId="0" fontId="19" fillId="0" borderId="3" xfId="0" applyFont="1" applyBorder="1" applyAlignment="1">
      <alignment vertical="center"/>
    </xf>
    <xf numFmtId="0" fontId="21" fillId="4" borderId="29" xfId="0" applyFont="1" applyFill="1" applyBorder="1" applyAlignment="1">
      <alignment horizontal="center" vertical="center" wrapText="1"/>
    </xf>
    <xf numFmtId="0" fontId="17" fillId="0" borderId="33" xfId="0" applyFont="1" applyBorder="1" applyAlignment="1">
      <alignment horizontal="center" vertical="center" wrapText="1"/>
    </xf>
    <xf numFmtId="0" fontId="17" fillId="0" borderId="35" xfId="0" applyFont="1" applyBorder="1" applyAlignment="1">
      <alignment horizontal="center" vertical="center" wrapText="1"/>
    </xf>
    <xf numFmtId="0" fontId="23" fillId="0" borderId="3" xfId="0" applyFont="1" applyBorder="1" applyAlignment="1">
      <alignment horizontal="center" vertical="center" wrapText="1"/>
    </xf>
    <xf numFmtId="0" fontId="17" fillId="0" borderId="36" xfId="0" applyFont="1" applyBorder="1" applyAlignment="1">
      <alignment horizontal="center" vertical="center" wrapText="1"/>
    </xf>
    <xf numFmtId="0" fontId="23" fillId="0" borderId="9" xfId="0" applyFont="1" applyBorder="1" applyAlignment="1">
      <alignment horizontal="center" vertical="center" wrapText="1"/>
    </xf>
    <xf numFmtId="0" fontId="19" fillId="0" borderId="9" xfId="0" applyFont="1" applyBorder="1" applyAlignment="1">
      <alignment vertical="center"/>
    </xf>
    <xf numFmtId="0" fontId="24" fillId="0" borderId="3" xfId="0" applyFont="1" applyBorder="1" applyAlignment="1">
      <alignment horizontal="center" vertical="center" wrapText="1"/>
    </xf>
    <xf numFmtId="0" fontId="25" fillId="0" borderId="1" xfId="0" applyFont="1" applyBorder="1"/>
    <xf numFmtId="0" fontId="25" fillId="0" borderId="0" xfId="0" applyFont="1" applyAlignment="1">
      <alignment horizontal="center" vertical="center"/>
    </xf>
    <xf numFmtId="0" fontId="25" fillId="0" borderId="2" xfId="0" applyFont="1" applyBorder="1" applyAlignment="1">
      <alignment horizontal="center" vertical="center"/>
    </xf>
    <xf numFmtId="0" fontId="25" fillId="0" borderId="0" xfId="0" applyFont="1"/>
    <xf numFmtId="0" fontId="25" fillId="0" borderId="0" xfId="0" applyFont="1" applyAlignment="1">
      <alignment horizontal="left"/>
    </xf>
    <xf numFmtId="0" fontId="25" fillId="0" borderId="2" xfId="0" applyFont="1" applyBorder="1" applyAlignment="1">
      <alignment horizontal="center"/>
    </xf>
    <xf numFmtId="0" fontId="21" fillId="4" borderId="64" xfId="0" applyFont="1" applyFill="1" applyBorder="1" applyAlignment="1">
      <alignment horizontal="center" vertical="center" wrapText="1"/>
    </xf>
    <xf numFmtId="0" fontId="17" fillId="0" borderId="28" xfId="0" applyFont="1" applyBorder="1" applyAlignment="1">
      <alignment horizontal="center" vertical="center" wrapText="1"/>
    </xf>
    <xf numFmtId="0" fontId="23" fillId="0" borderId="28" xfId="0" applyFont="1" applyBorder="1" applyAlignment="1">
      <alignment horizontal="center" vertical="center" wrapText="1"/>
    </xf>
    <xf numFmtId="0" fontId="16" fillId="0" borderId="3" xfId="0" applyFont="1" applyBorder="1" applyAlignment="1">
      <alignment horizontal="center" vertical="center" wrapText="1"/>
    </xf>
    <xf numFmtId="0" fontId="21" fillId="4" borderId="30" xfId="0" applyFont="1" applyFill="1" applyBorder="1" applyAlignment="1">
      <alignment horizontal="center" vertical="center" wrapText="1"/>
    </xf>
    <xf numFmtId="0" fontId="19" fillId="0" borderId="3" xfId="0" applyFont="1" applyBorder="1" applyAlignment="1">
      <alignment horizontal="center" vertical="center" wrapText="1"/>
    </xf>
    <xf numFmtId="0" fontId="19" fillId="0" borderId="4" xfId="0" applyFont="1" applyBorder="1" applyAlignment="1">
      <alignment horizontal="center" vertical="center" wrapText="1"/>
    </xf>
    <xf numFmtId="0" fontId="16" fillId="0" borderId="14" xfId="0" applyFont="1" applyBorder="1" applyAlignment="1">
      <alignment vertical="center"/>
    </xf>
    <xf numFmtId="0" fontId="16" fillId="0" borderId="6" xfId="0" applyFont="1" applyBorder="1" applyAlignment="1">
      <alignment vertical="center"/>
    </xf>
    <xf numFmtId="0" fontId="16" fillId="0" borderId="12" xfId="0" applyFont="1" applyBorder="1" applyAlignment="1">
      <alignment vertical="center"/>
    </xf>
    <xf numFmtId="0" fontId="16" fillId="0" borderId="5" xfId="0" applyFont="1" applyBorder="1" applyAlignment="1">
      <alignment vertical="center"/>
    </xf>
    <xf numFmtId="0" fontId="16" fillId="0" borderId="17" xfId="0" applyFont="1" applyBorder="1" applyAlignment="1">
      <alignment vertical="center"/>
    </xf>
    <xf numFmtId="0" fontId="16" fillId="0" borderId="7" xfId="0" applyFont="1" applyBorder="1" applyAlignment="1">
      <alignment vertical="center"/>
    </xf>
    <xf numFmtId="0" fontId="15" fillId="6" borderId="3" xfId="0" applyFont="1" applyFill="1" applyBorder="1" applyAlignment="1">
      <alignment horizontal="center" vertical="center" wrapText="1"/>
    </xf>
    <xf numFmtId="0" fontId="19" fillId="10" borderId="3" xfId="0" applyFont="1" applyFill="1" applyBorder="1" applyAlignment="1">
      <alignment horizontal="center" vertical="center"/>
    </xf>
    <xf numFmtId="0" fontId="15" fillId="6" borderId="3" xfId="0" applyFont="1" applyFill="1" applyBorder="1" applyAlignment="1">
      <alignment horizontal="center" vertical="center"/>
    </xf>
    <xf numFmtId="0" fontId="19" fillId="9" borderId="3" xfId="0" applyFont="1" applyFill="1" applyBorder="1" applyAlignment="1">
      <alignment horizontal="center" vertical="center"/>
    </xf>
    <xf numFmtId="0" fontId="19" fillId="6" borderId="3" xfId="0" applyFont="1" applyFill="1" applyBorder="1" applyAlignment="1">
      <alignment horizontal="center"/>
    </xf>
    <xf numFmtId="0" fontId="19" fillId="8" borderId="3" xfId="0" applyFont="1" applyFill="1" applyBorder="1" applyAlignment="1">
      <alignment horizontal="center" vertical="center"/>
    </xf>
    <xf numFmtId="0" fontId="15" fillId="0" borderId="0" xfId="0" applyFont="1" applyAlignment="1">
      <alignment horizontal="center"/>
    </xf>
    <xf numFmtId="0" fontId="6" fillId="7" borderId="3" xfId="0" applyFont="1" applyFill="1" applyBorder="1" applyAlignment="1">
      <alignment horizontal="center" vertical="center"/>
    </xf>
    <xf numFmtId="0" fontId="6" fillId="10" borderId="3" xfId="0" applyFont="1" applyFill="1" applyBorder="1" applyAlignment="1">
      <alignment horizontal="center" vertical="center"/>
    </xf>
    <xf numFmtId="0" fontId="6" fillId="0" borderId="4" xfId="0" applyFont="1" applyBorder="1" applyAlignment="1">
      <alignment horizontal="center" vertical="center" wrapText="1"/>
    </xf>
    <xf numFmtId="0" fontId="6" fillId="0" borderId="3" xfId="0" applyFont="1" applyBorder="1" applyAlignment="1">
      <alignment horizontal="center" vertical="center" wrapText="1"/>
    </xf>
    <xf numFmtId="0" fontId="10" fillId="6" borderId="3" xfId="0" applyFont="1" applyFill="1" applyBorder="1" applyAlignment="1">
      <alignment horizontal="center" vertical="center"/>
    </xf>
    <xf numFmtId="0" fontId="10" fillId="6" borderId="3" xfId="0" applyFont="1" applyFill="1" applyBorder="1" applyAlignment="1">
      <alignment horizontal="center" vertical="center" wrapText="1"/>
    </xf>
    <xf numFmtId="0" fontId="6" fillId="6" borderId="3" xfId="0" applyFont="1" applyFill="1" applyBorder="1" applyAlignment="1">
      <alignment horizontal="center"/>
    </xf>
    <xf numFmtId="0" fontId="6" fillId="0" borderId="35" xfId="0" applyFont="1" applyBorder="1" applyAlignment="1">
      <alignment horizontal="center" vertical="center" wrapText="1"/>
    </xf>
    <xf numFmtId="0" fontId="6" fillId="0" borderId="19" xfId="0" applyFont="1" applyBorder="1" applyAlignment="1">
      <alignment horizontal="center" vertical="center" wrapText="1"/>
    </xf>
    <xf numFmtId="0" fontId="6" fillId="9" borderId="3" xfId="0" applyFont="1" applyFill="1" applyBorder="1" applyAlignment="1">
      <alignment horizontal="center" vertical="center"/>
    </xf>
    <xf numFmtId="0" fontId="6" fillId="8" borderId="3" xfId="0" applyFont="1" applyFill="1" applyBorder="1" applyAlignment="1">
      <alignment horizontal="center" vertical="center"/>
    </xf>
    <xf numFmtId="0" fontId="28" fillId="0" borderId="75" xfId="0" applyFont="1" applyFill="1" applyBorder="1"/>
    <xf numFmtId="0" fontId="30" fillId="0" borderId="75" xfId="0" applyFont="1" applyFill="1" applyBorder="1"/>
    <xf numFmtId="0" fontId="29" fillId="0" borderId="75" xfId="0" applyFont="1" applyFill="1" applyBorder="1" applyAlignment="1">
      <alignment horizontal="center" vertical="top"/>
    </xf>
    <xf numFmtId="0" fontId="6" fillId="0" borderId="0" xfId="0" applyFont="1" applyFill="1" applyAlignment="1">
      <alignment horizontal="center" vertical="center" wrapText="1"/>
    </xf>
    <xf numFmtId="0" fontId="14" fillId="0" borderId="35" xfId="0" applyFont="1" applyBorder="1" applyAlignment="1">
      <alignment horizontal="left" vertical="top" wrapText="1"/>
    </xf>
    <xf numFmtId="0" fontId="0" fillId="0" borderId="45" xfId="0" applyBorder="1"/>
    <xf numFmtId="0" fontId="0" fillId="0" borderId="26" xfId="0" applyBorder="1"/>
    <xf numFmtId="0" fontId="17" fillId="0" borderId="3" xfId="0" applyFont="1" applyBorder="1" applyAlignment="1">
      <alignment horizontal="left" vertical="center" wrapText="1"/>
    </xf>
    <xf numFmtId="0" fontId="0" fillId="0" borderId="61" xfId="0" applyBorder="1"/>
    <xf numFmtId="0" fontId="0" fillId="0" borderId="28" xfId="0" applyBorder="1"/>
    <xf numFmtId="0" fontId="14" fillId="0" borderId="36" xfId="0" applyFont="1" applyBorder="1" applyAlignment="1">
      <alignment horizontal="left" vertical="top" wrapText="1"/>
    </xf>
    <xf numFmtId="0" fontId="0" fillId="0" borderId="44" xfId="0" applyBorder="1"/>
    <xf numFmtId="0" fontId="0" fillId="0" borderId="58" xfId="0" applyBorder="1"/>
    <xf numFmtId="0" fontId="7" fillId="0" borderId="0" xfId="0" applyFont="1" applyAlignment="1">
      <alignment horizontal="left" vertical="center" wrapText="1"/>
    </xf>
    <xf numFmtId="0" fontId="0" fillId="0" borderId="0" xfId="0"/>
    <xf numFmtId="0" fontId="12" fillId="0" borderId="3" xfId="0" applyFont="1" applyBorder="1" applyAlignment="1">
      <alignment horizontal="center" vertical="center"/>
    </xf>
    <xf numFmtId="0" fontId="0" fillId="0" borderId="54" xfId="0" applyBorder="1"/>
    <xf numFmtId="0" fontId="0" fillId="0" borderId="55" xfId="0" applyBorder="1"/>
    <xf numFmtId="0" fontId="0" fillId="0" borderId="60" xfId="0" applyBorder="1"/>
    <xf numFmtId="0" fontId="0" fillId="0" borderId="59" xfId="0" applyBorder="1"/>
    <xf numFmtId="0" fontId="0" fillId="0" borderId="56" xfId="0" applyBorder="1"/>
    <xf numFmtId="0" fontId="0" fillId="0" borderId="51" xfId="0" applyBorder="1"/>
    <xf numFmtId="0" fontId="0" fillId="0" borderId="57" xfId="0" applyBorder="1"/>
    <xf numFmtId="0" fontId="18" fillId="0" borderId="35" xfId="0" applyFont="1" applyBorder="1" applyAlignment="1">
      <alignment horizontal="left" vertical="top" wrapText="1"/>
    </xf>
    <xf numFmtId="0" fontId="4" fillId="0" borderId="3" xfId="0" applyFont="1" applyBorder="1" applyAlignment="1">
      <alignment horizontal="center"/>
    </xf>
    <xf numFmtId="0" fontId="17" fillId="0" borderId="46" xfId="0" applyFont="1" applyBorder="1" applyAlignment="1">
      <alignment horizontal="left" vertical="center" wrapText="1"/>
    </xf>
    <xf numFmtId="0" fontId="14" fillId="0" borderId="29" xfId="0" applyFont="1" applyBorder="1" applyAlignment="1">
      <alignment horizontal="center"/>
    </xf>
    <xf numFmtId="0" fontId="0" fillId="0" borderId="49" xfId="0" applyBorder="1"/>
    <xf numFmtId="0" fontId="0" fillId="0" borderId="53" xfId="0" applyBorder="1"/>
    <xf numFmtId="0" fontId="16" fillId="0" borderId="67" xfId="0" applyFont="1" applyBorder="1" applyAlignment="1">
      <alignment vertical="center"/>
    </xf>
    <xf numFmtId="0" fontId="0" fillId="0" borderId="5" xfId="0" applyBorder="1"/>
    <xf numFmtId="0" fontId="16" fillId="0" borderId="66" xfId="0" applyFont="1" applyBorder="1" applyAlignment="1">
      <alignment vertical="center"/>
    </xf>
    <xf numFmtId="0" fontId="0" fillId="0" borderId="6" xfId="0" applyBorder="1"/>
    <xf numFmtId="0" fontId="15" fillId="0" borderId="43" xfId="0" applyFont="1" applyBorder="1" applyAlignment="1">
      <alignment horizontal="center" vertical="center"/>
    </xf>
    <xf numFmtId="0" fontId="0" fillId="0" borderId="50" xfId="0" applyBorder="1"/>
    <xf numFmtId="0" fontId="14" fillId="0" borderId="48" xfId="0" applyFont="1" applyBorder="1" applyAlignment="1">
      <alignment horizontal="left" wrapText="1"/>
    </xf>
    <xf numFmtId="0" fontId="0" fillId="0" borderId="40" xfId="0" applyBorder="1"/>
    <xf numFmtId="0" fontId="0" fillId="0" borderId="1" xfId="0" applyBorder="1"/>
    <xf numFmtId="0" fontId="0" fillId="0" borderId="8" xfId="0" applyBorder="1"/>
    <xf numFmtId="0" fontId="0" fillId="0" borderId="10" xfId="0" applyBorder="1"/>
    <xf numFmtId="0" fontId="15" fillId="0" borderId="43" xfId="0" applyFont="1" applyBorder="1" applyAlignment="1">
      <alignment horizontal="center" vertical="center" wrapText="1"/>
    </xf>
    <xf numFmtId="0" fontId="16" fillId="0" borderId="68" xfId="0" applyFont="1" applyBorder="1" applyAlignment="1">
      <alignment vertical="center"/>
    </xf>
    <xf numFmtId="0" fontId="0" fillId="0" borderId="7" xfId="0" applyBorder="1"/>
    <xf numFmtId="0" fontId="14" fillId="2" borderId="3" xfId="0" applyFont="1" applyFill="1" applyBorder="1" applyAlignment="1">
      <alignment horizontal="center" vertical="center" wrapText="1"/>
    </xf>
    <xf numFmtId="0" fontId="26" fillId="0" borderId="69" xfId="0" applyFont="1" applyBorder="1" applyAlignment="1">
      <alignment horizontal="left" vertical="center" wrapText="1"/>
    </xf>
    <xf numFmtId="0" fontId="0" fillId="0" borderId="62" xfId="0" applyBorder="1"/>
    <xf numFmtId="0" fontId="0" fillId="0" borderId="63" xfId="0" applyBorder="1"/>
    <xf numFmtId="0" fontId="14" fillId="2" borderId="19" xfId="0" applyFont="1" applyFill="1" applyBorder="1" applyAlignment="1">
      <alignment horizontal="center" vertical="center" wrapText="1"/>
    </xf>
    <xf numFmtId="0" fontId="0" fillId="0" borderId="47" xfId="0" applyBorder="1"/>
    <xf numFmtId="0" fontId="19" fillId="10" borderId="3" xfId="0" applyFont="1" applyFill="1" applyBorder="1" applyAlignment="1">
      <alignment horizontal="center" vertical="center"/>
    </xf>
    <xf numFmtId="0" fontId="19" fillId="8" borderId="3" xfId="0" applyFont="1" applyFill="1" applyBorder="1" applyAlignment="1">
      <alignment horizontal="center" vertical="center"/>
    </xf>
    <xf numFmtId="0" fontId="8" fillId="0" borderId="0" xfId="0" applyFont="1"/>
    <xf numFmtId="0" fontId="13" fillId="2" borderId="43" xfId="0" applyFont="1" applyFill="1" applyBorder="1" applyAlignment="1">
      <alignment horizontal="left" vertical="top" wrapText="1" readingOrder="1"/>
    </xf>
    <xf numFmtId="0" fontId="16" fillId="0" borderId="3" xfId="0" applyFont="1" applyBorder="1" applyAlignment="1">
      <alignment horizontal="left" vertical="center" wrapText="1"/>
    </xf>
    <xf numFmtId="0" fontId="15" fillId="0" borderId="71" xfId="0" applyFont="1" applyBorder="1" applyAlignment="1">
      <alignment horizontal="center" vertical="center"/>
    </xf>
    <xf numFmtId="0" fontId="0" fillId="0" borderId="41" xfId="0" applyBorder="1"/>
    <xf numFmtId="0" fontId="19" fillId="6" borderId="3" xfId="0" applyFont="1" applyFill="1" applyBorder="1" applyAlignment="1">
      <alignment horizontal="center"/>
    </xf>
    <xf numFmtId="0" fontId="19" fillId="0" borderId="3" xfId="0" applyFont="1" applyBorder="1" applyAlignment="1">
      <alignment horizontal="center" vertical="center" wrapText="1"/>
    </xf>
    <xf numFmtId="0" fontId="15" fillId="6" borderId="3" xfId="0" applyFont="1" applyFill="1" applyBorder="1" applyAlignment="1">
      <alignment horizontal="center" vertical="center" wrapText="1"/>
    </xf>
    <xf numFmtId="0" fontId="16" fillId="0" borderId="34" xfId="0" applyFont="1" applyBorder="1" applyAlignment="1">
      <alignment horizontal="left" vertical="center" wrapText="1"/>
    </xf>
    <xf numFmtId="0" fontId="0" fillId="0" borderId="70" xfId="0" applyBorder="1"/>
    <xf numFmtId="0" fontId="16" fillId="0" borderId="9" xfId="0" applyFont="1" applyBorder="1" applyAlignment="1">
      <alignment horizontal="left" vertical="center" wrapText="1"/>
    </xf>
    <xf numFmtId="0" fontId="19" fillId="9" borderId="3" xfId="0" applyFont="1" applyFill="1" applyBorder="1" applyAlignment="1">
      <alignment horizontal="center" vertical="center"/>
    </xf>
    <xf numFmtId="0" fontId="20" fillId="4" borderId="29" xfId="0" applyFont="1" applyFill="1" applyBorder="1" applyAlignment="1">
      <alignment horizontal="center" vertical="center" wrapText="1"/>
    </xf>
    <xf numFmtId="0" fontId="15" fillId="2" borderId="0" xfId="0" applyFont="1" applyFill="1" applyAlignment="1">
      <alignment horizontal="center"/>
    </xf>
    <xf numFmtId="0" fontId="19" fillId="9" borderId="19" xfId="0" applyFont="1" applyFill="1" applyBorder="1" applyAlignment="1">
      <alignment horizontal="center" vertical="center"/>
    </xf>
    <xf numFmtId="0" fontId="0" fillId="0" borderId="20" xfId="0" applyBorder="1"/>
    <xf numFmtId="0" fontId="15" fillId="0" borderId="51" xfId="0" applyFont="1" applyBorder="1" applyAlignment="1">
      <alignment horizontal="center"/>
    </xf>
    <xf numFmtId="0" fontId="20" fillId="4" borderId="30" xfId="0" applyFont="1" applyFill="1" applyBorder="1" applyAlignment="1">
      <alignment horizontal="center" vertical="center" wrapText="1"/>
    </xf>
    <xf numFmtId="0" fontId="14" fillId="0" borderId="52" xfId="0" applyFont="1" applyBorder="1" applyAlignment="1">
      <alignment horizontal="right" vertical="center" textRotation="90"/>
    </xf>
    <xf numFmtId="0" fontId="0" fillId="0" borderId="52" xfId="0" applyBorder="1"/>
    <xf numFmtId="0" fontId="22" fillId="0" borderId="73" xfId="0" applyFont="1" applyBorder="1" applyAlignment="1">
      <alignment horizontal="center" vertical="center"/>
    </xf>
    <xf numFmtId="0" fontId="15" fillId="6" borderId="3" xfId="0" applyFont="1" applyFill="1" applyBorder="1" applyAlignment="1">
      <alignment horizontal="center" vertical="center"/>
    </xf>
    <xf numFmtId="0" fontId="14" fillId="0" borderId="0" xfId="0" applyFont="1" applyAlignment="1">
      <alignment horizontal="right" vertical="center" textRotation="90"/>
    </xf>
    <xf numFmtId="0" fontId="25" fillId="0" borderId="72" xfId="0" applyFont="1" applyBorder="1" applyAlignment="1">
      <alignment horizontal="left" vertical="center" wrapText="1"/>
    </xf>
    <xf numFmtId="0" fontId="0" fillId="0" borderId="2" xfId="0" applyBorder="1"/>
    <xf numFmtId="0" fontId="12" fillId="2" borderId="43" xfId="0" applyFont="1" applyFill="1" applyBorder="1" applyAlignment="1">
      <alignment horizontal="left" vertical="top" wrapText="1" readingOrder="1"/>
    </xf>
    <xf numFmtId="0" fontId="16" fillId="0" borderId="3" xfId="0" applyFont="1" applyBorder="1" applyAlignment="1">
      <alignment horizontal="center" vertical="center" wrapText="1"/>
    </xf>
    <xf numFmtId="0" fontId="19" fillId="7" borderId="3" xfId="0" applyFont="1" applyFill="1" applyBorder="1" applyAlignment="1">
      <alignment horizontal="center" vertical="center"/>
    </xf>
    <xf numFmtId="0" fontId="15" fillId="0" borderId="72" xfId="0" applyFont="1" applyBorder="1" applyAlignment="1">
      <alignment horizontal="center" vertical="center"/>
    </xf>
    <xf numFmtId="0" fontId="16" fillId="0" borderId="9" xfId="0" applyFont="1" applyBorder="1" applyAlignment="1">
      <alignment horizontal="center" vertical="center" wrapText="1"/>
    </xf>
    <xf numFmtId="0" fontId="16" fillId="0" borderId="34" xfId="0" applyFont="1" applyBorder="1" applyAlignment="1">
      <alignment horizontal="center" vertical="center" wrapText="1"/>
    </xf>
    <xf numFmtId="0" fontId="20" fillId="4" borderId="64" xfId="0" applyFont="1" applyFill="1" applyBorder="1" applyAlignment="1">
      <alignment horizontal="center" vertical="center" wrapText="1"/>
    </xf>
    <xf numFmtId="0" fontId="0" fillId="0" borderId="65" xfId="0" applyBorder="1"/>
    <xf numFmtId="0" fontId="19" fillId="0" borderId="28" xfId="0" applyFont="1" applyBorder="1" applyAlignment="1">
      <alignment horizontal="center" vertical="center" wrapText="1"/>
    </xf>
    <xf numFmtId="0" fontId="19" fillId="7" borderId="9" xfId="0" applyFont="1" applyFill="1" applyBorder="1" applyAlignment="1">
      <alignment horizontal="center" vertical="center"/>
    </xf>
    <xf numFmtId="0" fontId="19" fillId="0" borderId="9" xfId="0" applyFont="1" applyBorder="1" applyAlignment="1">
      <alignment horizontal="center" vertical="center" wrapText="1"/>
    </xf>
    <xf numFmtId="0" fontId="21" fillId="4" borderId="30" xfId="0" applyFont="1" applyFill="1" applyBorder="1" applyAlignment="1">
      <alignment horizontal="center" vertical="center" wrapText="1"/>
    </xf>
    <xf numFmtId="0" fontId="26" fillId="0" borderId="1" xfId="0" applyFont="1" applyBorder="1"/>
    <xf numFmtId="0" fontId="0" fillId="0" borderId="0" xfId="0" applyAlignment="1">
      <alignment horizontal="center"/>
    </xf>
    <xf numFmtId="0" fontId="26" fillId="0" borderId="1" xfId="0" applyFont="1" applyBorder="1" applyAlignment="1">
      <alignment vertical="center" wrapText="1"/>
    </xf>
    <xf numFmtId="0" fontId="15" fillId="2" borderId="51" xfId="0" applyFont="1" applyFill="1" applyBorder="1" applyAlignment="1">
      <alignment horizontal="center"/>
    </xf>
    <xf numFmtId="0" fontId="2" fillId="0" borderId="75" xfId="0" applyFont="1" applyBorder="1" applyAlignment="1">
      <alignment horizontal="left" vertical="top" wrapText="1"/>
    </xf>
    <xf numFmtId="0" fontId="0" fillId="0" borderId="75" xfId="0" applyBorder="1"/>
    <xf numFmtId="0" fontId="6" fillId="0" borderId="3" xfId="0" applyFont="1" applyBorder="1" applyAlignment="1">
      <alignment horizontal="center" vertical="center"/>
    </xf>
    <xf numFmtId="0" fontId="6" fillId="0" borderId="3" xfId="0" applyFont="1" applyBorder="1" applyAlignment="1">
      <alignment horizontal="center" vertical="center" wrapText="1"/>
    </xf>
    <xf numFmtId="0" fontId="6" fillId="7" borderId="3" xfId="0" applyFont="1" applyFill="1" applyBorder="1" applyAlignment="1">
      <alignment horizontal="center" vertical="center"/>
    </xf>
    <xf numFmtId="0" fontId="12" fillId="0" borderId="3" xfId="0" applyFont="1" applyBorder="1" applyAlignment="1">
      <alignment vertical="center"/>
    </xf>
    <xf numFmtId="0" fontId="6" fillId="9" borderId="3" xfId="0" applyFont="1" applyFill="1" applyBorder="1" applyAlignment="1">
      <alignment horizontal="center" vertical="center"/>
    </xf>
    <xf numFmtId="0" fontId="6" fillId="0" borderId="35" xfId="0" applyFont="1" applyBorder="1" applyAlignment="1">
      <alignment horizontal="center" vertical="center" wrapText="1"/>
    </xf>
    <xf numFmtId="0" fontId="0" fillId="0" borderId="74" xfId="0" applyBorder="1"/>
    <xf numFmtId="0" fontId="10" fillId="0" borderId="51" xfId="0" applyFont="1" applyBorder="1" applyAlignment="1">
      <alignment horizontal="center"/>
    </xf>
    <xf numFmtId="0" fontId="10" fillId="0" borderId="1" xfId="0" applyFont="1" applyBorder="1" applyAlignment="1">
      <alignment horizontal="center" vertical="top" wrapText="1"/>
    </xf>
    <xf numFmtId="0" fontId="6" fillId="0" borderId="0" xfId="0" applyFont="1" applyAlignment="1">
      <alignment horizontal="center" vertical="center" wrapText="1"/>
    </xf>
    <xf numFmtId="0" fontId="6" fillId="6" borderId="3" xfId="0" applyFont="1" applyFill="1" applyBorder="1" applyAlignment="1">
      <alignment horizontal="center"/>
    </xf>
    <xf numFmtId="0" fontId="6" fillId="0" borderId="0" xfId="0" applyFont="1"/>
    <xf numFmtId="0" fontId="12" fillId="0" borderId="73" xfId="0" applyFont="1" applyBorder="1" applyAlignment="1">
      <alignment horizontal="left" vertical="top" wrapText="1"/>
    </xf>
    <xf numFmtId="0" fontId="10" fillId="6" borderId="3" xfId="0" applyFont="1" applyFill="1" applyBorder="1" applyAlignment="1">
      <alignment horizontal="center" vertical="center" wrapText="1"/>
    </xf>
    <xf numFmtId="0" fontId="31" fillId="0" borderId="75" xfId="0" applyFont="1" applyBorder="1" applyAlignment="1">
      <alignment horizontal="left" vertical="top" wrapText="1"/>
    </xf>
    <xf numFmtId="0" fontId="27" fillId="11" borderId="75" xfId="0" applyFont="1" applyFill="1" applyBorder="1" applyAlignment="1">
      <alignment horizontal="left" vertical="center" wrapText="1"/>
    </xf>
    <xf numFmtId="0" fontId="0" fillId="11" borderId="75" xfId="0" applyFill="1" applyBorder="1"/>
    <xf numFmtId="0" fontId="10" fillId="6" borderId="3" xfId="0" applyFont="1" applyFill="1" applyBorder="1" applyAlignment="1">
      <alignment horizontal="center" vertical="center"/>
    </xf>
    <xf numFmtId="0" fontId="6" fillId="8" borderId="3" xfId="0" applyFont="1" applyFill="1" applyBorder="1" applyAlignment="1">
      <alignment horizontal="center" vertical="center"/>
    </xf>
    <xf numFmtId="0" fontId="0" fillId="0" borderId="75" xfId="0" applyFont="1" applyBorder="1" applyAlignment="1">
      <alignment horizontal="left" vertical="top" wrapText="1"/>
    </xf>
    <xf numFmtId="0" fontId="29" fillId="12" borderId="75" xfId="0" applyFont="1" applyFill="1" applyBorder="1" applyAlignment="1">
      <alignment horizontal="left" vertical="center" wrapText="1"/>
    </xf>
    <xf numFmtId="0" fontId="0" fillId="12" borderId="75" xfId="0" applyFill="1" applyBorder="1"/>
    <xf numFmtId="0" fontId="10" fillId="2" borderId="0" xfId="0" applyFont="1" applyFill="1" applyAlignment="1">
      <alignment horizontal="center"/>
    </xf>
    <xf numFmtId="0" fontId="6" fillId="10" borderId="3" xfId="0" applyFont="1" applyFill="1" applyBorder="1" applyAlignment="1">
      <alignment horizontal="center" vertical="center"/>
    </xf>
    <xf numFmtId="0" fontId="10" fillId="0" borderId="59" xfId="0" applyFont="1" applyBorder="1" applyAlignment="1">
      <alignment horizontal="right" vertical="center" textRotation="90"/>
    </xf>
  </cellXfs>
  <cellStyles count="1">
    <cellStyle name="Normal" xfId="0" builtinId="0"/>
  </cellStyles>
  <dxfs count="19">
    <dxf>
      <fill>
        <patternFill>
          <bgColor rgb="FF92D050"/>
        </patternFill>
      </fill>
    </dxf>
    <dxf>
      <fill>
        <patternFill>
          <bgColor rgb="FFFFFF00"/>
        </patternFill>
      </fill>
    </dxf>
    <dxf>
      <fill>
        <patternFill>
          <bgColor rgb="FFEEBF3A"/>
        </patternFill>
      </fill>
    </dxf>
    <dxf>
      <font>
        <color rgb="FF9C0006"/>
      </font>
      <fill>
        <patternFill>
          <bgColor rgb="FFFF0000"/>
        </patternFill>
      </fill>
    </dxf>
    <dxf>
      <fill>
        <patternFill>
          <bgColor rgb="FF92D050"/>
        </patternFill>
      </fill>
    </dxf>
    <dxf>
      <fill>
        <patternFill>
          <bgColor rgb="FFFFFF00"/>
        </patternFill>
      </fill>
    </dxf>
    <dxf>
      <fill>
        <patternFill>
          <bgColor rgb="FFF9C645"/>
        </patternFill>
      </fill>
    </dxf>
    <dxf>
      <font>
        <color rgb="FF9C0006"/>
      </font>
      <fill>
        <patternFill>
          <bgColor rgb="FFFF0000"/>
        </patternFill>
      </fill>
    </dxf>
    <dxf>
      <fill>
        <patternFill>
          <bgColor rgb="FF92D050"/>
        </patternFill>
      </fill>
    </dxf>
    <dxf>
      <fill>
        <patternFill>
          <bgColor rgb="FFFFFF00"/>
        </patternFill>
      </fill>
    </dxf>
    <dxf>
      <fill>
        <patternFill>
          <bgColor rgb="FFEFAE2D"/>
        </patternFill>
      </fill>
    </dxf>
    <dxf>
      <font>
        <color rgb="FF9C0006"/>
      </font>
      <fill>
        <patternFill>
          <bgColor rgb="FFFF0000"/>
        </patternFill>
      </fill>
    </dxf>
    <dxf>
      <font>
        <condense val="0"/>
        <extend val="0"/>
        <color indexed="11"/>
      </font>
      <fill>
        <patternFill>
          <fgColor indexed="11"/>
        </patternFill>
      </fill>
    </dxf>
    <dxf>
      <font>
        <condense val="0"/>
        <extend val="0"/>
        <color indexed="11"/>
      </font>
      <fill>
        <patternFill>
          <fgColor indexed="11"/>
        </patternFill>
      </fill>
    </dxf>
    <dxf>
      <fill>
        <patternFill>
          <bgColor rgb="FF92D050"/>
        </patternFill>
      </fill>
    </dxf>
    <dxf>
      <fill>
        <patternFill>
          <bgColor rgb="FFFFFF00"/>
        </patternFill>
      </fill>
    </dxf>
    <dxf>
      <fill>
        <patternFill>
          <bgColor rgb="FFF3BA2D"/>
        </patternFill>
      </fill>
    </dxf>
    <dxf>
      <font>
        <color theme="0"/>
        <name val="Cambria"/>
      </font>
      <fill>
        <patternFill>
          <bgColor rgb="FFFF0000"/>
        </patternFill>
      </fill>
    </dxf>
    <dxf>
      <font>
        <condense val="0"/>
        <extend val="0"/>
        <color indexed="11"/>
      </font>
      <fill>
        <patternFill>
          <fgColor indexed="11"/>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56030</xdr:colOff>
      <xdr:row>1</xdr:row>
      <xdr:rowOff>549089</xdr:rowOff>
    </xdr:from>
    <xdr:to>
      <xdr:col>1</xdr:col>
      <xdr:colOff>2745442</xdr:colOff>
      <xdr:row>2</xdr:row>
      <xdr:rowOff>380999</xdr:rowOff>
    </xdr:to>
    <xdr:pic>
      <xdr:nvPicPr>
        <xdr:cNvPr id="2" name="Imagen 1">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stretch>
          <a:fillRect/>
        </a:stretch>
      </xdr:blipFill>
      <xdr:spPr>
        <a:xfrm>
          <a:off x="235324" y="728383"/>
          <a:ext cx="2689412" cy="896469"/>
        </a:xfrm>
        <a:prstGeom prst="rect">
          <a:avLst/>
        </a:prstGeom>
        <a:ln>
          <a:prstDash val="soli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312964</xdr:colOff>
      <xdr:row>1</xdr:row>
      <xdr:rowOff>326572</xdr:rowOff>
    </xdr:from>
    <xdr:to>
      <xdr:col>1</xdr:col>
      <xdr:colOff>3436604</xdr:colOff>
      <xdr:row>2</xdr:row>
      <xdr:rowOff>593646</xdr:rowOff>
    </xdr:to>
    <xdr:pic>
      <xdr:nvPicPr>
        <xdr:cNvPr id="4" name="Imagen 3">
          <a:extLst>
            <a:ext uri="{FF2B5EF4-FFF2-40B4-BE49-F238E27FC236}">
              <a16:creationId xmlns:a16="http://schemas.microsoft.com/office/drawing/2014/main" id="{00000000-0008-0000-0100-000004000000}"/>
            </a:ext>
          </a:extLst>
        </xdr:cNvPr>
        <xdr:cNvPicPr/>
      </xdr:nvPicPr>
      <xdr:blipFill>
        <a:blip xmlns:r="http://schemas.openxmlformats.org/officeDocument/2006/relationships" r:embed="rId1"/>
        <a:stretch>
          <a:fillRect/>
        </a:stretch>
      </xdr:blipFill>
      <xdr:spPr>
        <a:xfrm>
          <a:off x="666750" y="489858"/>
          <a:ext cx="3123640" cy="1260395"/>
        </a:xfrm>
        <a:prstGeom prst="rect">
          <a:avLst/>
        </a:prstGeom>
        <a:ln>
          <a:prstDash val="solid"/>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219075</xdr:colOff>
      <xdr:row>1</xdr:row>
      <xdr:rowOff>180975</xdr:rowOff>
    </xdr:from>
    <xdr:to>
      <xdr:col>1</xdr:col>
      <xdr:colOff>2657475</xdr:colOff>
      <xdr:row>2</xdr:row>
      <xdr:rowOff>431800</xdr:rowOff>
    </xdr:to>
    <xdr:pic>
      <xdr:nvPicPr>
        <xdr:cNvPr id="2" name="Imagen 1">
          <a:extLst>
            <a:ext uri="{FF2B5EF4-FFF2-40B4-BE49-F238E27FC236}">
              <a16:creationId xmlns:a16="http://schemas.microsoft.com/office/drawing/2014/main" id="{00000000-0008-0000-0200-000002000000}"/>
            </a:ext>
          </a:extLst>
        </xdr:cNvPr>
        <xdr:cNvPicPr/>
      </xdr:nvPicPr>
      <xdr:blipFill>
        <a:blip xmlns:r="http://schemas.openxmlformats.org/officeDocument/2006/relationships" r:embed="rId1"/>
        <a:stretch>
          <a:fillRect/>
        </a:stretch>
      </xdr:blipFill>
      <xdr:spPr>
        <a:xfrm>
          <a:off x="495300" y="342900"/>
          <a:ext cx="2438400" cy="866775"/>
        </a:xfrm>
        <a:prstGeom prst="rect">
          <a:avLst/>
        </a:prstGeom>
        <a:ln>
          <a:prstDash val="solid"/>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104775</xdr:colOff>
      <xdr:row>1</xdr:row>
      <xdr:rowOff>133350</xdr:rowOff>
    </xdr:from>
    <xdr:to>
      <xdr:col>1</xdr:col>
      <xdr:colOff>2686050</xdr:colOff>
      <xdr:row>3</xdr:row>
      <xdr:rowOff>13607</xdr:rowOff>
    </xdr:to>
    <xdr:pic>
      <xdr:nvPicPr>
        <xdr:cNvPr id="2" name="Imagen 1">
          <a:extLst>
            <a:ext uri="{FF2B5EF4-FFF2-40B4-BE49-F238E27FC236}">
              <a16:creationId xmlns:a16="http://schemas.microsoft.com/office/drawing/2014/main" id="{00000000-0008-0000-0300-000002000000}"/>
            </a:ext>
          </a:extLst>
        </xdr:cNvPr>
        <xdr:cNvPicPr/>
      </xdr:nvPicPr>
      <xdr:blipFill>
        <a:blip xmlns:r="http://schemas.openxmlformats.org/officeDocument/2006/relationships" r:embed="rId1"/>
        <a:stretch>
          <a:fillRect/>
        </a:stretch>
      </xdr:blipFill>
      <xdr:spPr>
        <a:xfrm>
          <a:off x="295275" y="295275"/>
          <a:ext cx="2581275" cy="881742"/>
        </a:xfrm>
        <a:prstGeom prst="rect">
          <a:avLst/>
        </a:prstGeom>
        <a:ln>
          <a:prstDash val="solid"/>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95251</xdr:colOff>
      <xdr:row>1</xdr:row>
      <xdr:rowOff>204107</xdr:rowOff>
    </xdr:from>
    <xdr:to>
      <xdr:col>1</xdr:col>
      <xdr:colOff>3156858</xdr:colOff>
      <xdr:row>3</xdr:row>
      <xdr:rowOff>204107</xdr:rowOff>
    </xdr:to>
    <xdr:pic>
      <xdr:nvPicPr>
        <xdr:cNvPr id="2" name="Imagen 1">
          <a:extLst>
            <a:ext uri="{FF2B5EF4-FFF2-40B4-BE49-F238E27FC236}">
              <a16:creationId xmlns:a16="http://schemas.microsoft.com/office/drawing/2014/main" id="{00000000-0008-0000-0400-000002000000}"/>
            </a:ext>
          </a:extLst>
        </xdr:cNvPr>
        <xdr:cNvPicPr/>
      </xdr:nvPicPr>
      <xdr:blipFill>
        <a:blip xmlns:r="http://schemas.openxmlformats.org/officeDocument/2006/relationships" r:embed="rId1"/>
        <a:stretch>
          <a:fillRect/>
        </a:stretch>
      </xdr:blipFill>
      <xdr:spPr>
        <a:xfrm>
          <a:off x="381001" y="381000"/>
          <a:ext cx="3061607" cy="1074964"/>
        </a:xfrm>
        <a:prstGeom prst="rect">
          <a:avLst/>
        </a:prstGeom>
        <a:ln>
          <a:prstDash val="solid"/>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spDef>
    <a:ln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F22"/>
  <sheetViews>
    <sheetView showGridLines="0" topLeftCell="A10" zoomScale="85" zoomScaleNormal="85" zoomScalePageLayoutView="40" workbookViewId="0">
      <selection activeCell="A19" sqref="A19"/>
    </sheetView>
  </sheetViews>
  <sheetFormatPr baseColWidth="10" defaultColWidth="11.42578125" defaultRowHeight="12.75" x14ac:dyDescent="0.2"/>
  <cols>
    <col min="1" max="1" width="2.7109375" customWidth="1"/>
    <col min="2" max="2" width="42" customWidth="1"/>
    <col min="3" max="3" width="71.42578125" customWidth="1"/>
    <col min="4" max="4" width="36.7109375" customWidth="1"/>
    <col min="5" max="5" width="28.5703125" customWidth="1"/>
    <col min="6" max="6" width="35.85546875" customWidth="1"/>
    <col min="7" max="7" width="2.7109375" customWidth="1"/>
  </cols>
  <sheetData>
    <row r="1" spans="2:6" ht="14.25" customHeight="1" x14ac:dyDescent="0.2"/>
    <row r="2" spans="2:6" ht="84" customHeight="1" x14ac:dyDescent="0.2">
      <c r="B2" s="173"/>
      <c r="C2" s="164" t="s">
        <v>0</v>
      </c>
      <c r="D2" s="165"/>
      <c r="E2" s="166"/>
      <c r="F2" s="156" t="s">
        <v>1</v>
      </c>
    </row>
    <row r="3" spans="2:6" ht="42.75" customHeight="1" x14ac:dyDescent="0.2">
      <c r="B3" s="157"/>
      <c r="C3" s="167"/>
      <c r="D3" s="163"/>
      <c r="E3" s="168"/>
      <c r="F3" s="157"/>
    </row>
    <row r="4" spans="2:6" ht="41.25" customHeight="1" x14ac:dyDescent="0.2">
      <c r="B4" s="158"/>
      <c r="C4" s="169"/>
      <c r="D4" s="170"/>
      <c r="E4" s="171"/>
      <c r="F4" s="158"/>
    </row>
    <row r="5" spans="2:6" ht="37.5" customHeight="1" thickBot="1" x14ac:dyDescent="0.25">
      <c r="B5" s="12"/>
      <c r="C5" s="13"/>
      <c r="D5" s="13"/>
      <c r="E5" s="13"/>
      <c r="F5" s="13"/>
    </row>
    <row r="6" spans="2:6" ht="21" customHeight="1" thickBot="1" x14ac:dyDescent="0.3">
      <c r="B6" s="175" t="s">
        <v>2</v>
      </c>
      <c r="C6" s="176"/>
      <c r="D6" s="176"/>
      <c r="E6" s="176"/>
      <c r="F6" s="177"/>
    </row>
    <row r="7" spans="2:6" ht="78.75" customHeight="1" x14ac:dyDescent="0.2">
      <c r="B7" s="174" t="s">
        <v>3</v>
      </c>
      <c r="C7" s="170"/>
      <c r="D7" s="170"/>
      <c r="E7" s="170"/>
      <c r="F7" s="171"/>
    </row>
    <row r="8" spans="2:6" ht="21" customHeight="1" x14ac:dyDescent="0.2">
      <c r="B8" s="172" t="s">
        <v>4</v>
      </c>
      <c r="C8" s="154"/>
      <c r="D8" s="154"/>
      <c r="E8" s="154"/>
      <c r="F8" s="155"/>
    </row>
    <row r="9" spans="2:6" ht="34.5" customHeight="1" x14ac:dyDescent="0.2">
      <c r="B9" s="153" t="s">
        <v>5</v>
      </c>
      <c r="C9" s="154"/>
      <c r="D9" s="154"/>
      <c r="E9" s="154"/>
      <c r="F9" s="155"/>
    </row>
    <row r="10" spans="2:6" ht="36" customHeight="1" x14ac:dyDescent="0.2">
      <c r="B10" s="153" t="s">
        <v>6</v>
      </c>
      <c r="C10" s="154"/>
      <c r="D10" s="154"/>
      <c r="E10" s="154"/>
      <c r="F10" s="155"/>
    </row>
    <row r="11" spans="2:6" ht="72" customHeight="1" x14ac:dyDescent="0.2">
      <c r="B11" s="153" t="s">
        <v>7</v>
      </c>
      <c r="C11" s="154"/>
      <c r="D11" s="154"/>
      <c r="E11" s="154"/>
      <c r="F11" s="155"/>
    </row>
    <row r="12" spans="2:6" ht="34.5" customHeight="1" x14ac:dyDescent="0.2">
      <c r="B12" s="153" t="s">
        <v>8</v>
      </c>
      <c r="C12" s="154"/>
      <c r="D12" s="154"/>
      <c r="E12" s="154"/>
      <c r="F12" s="155"/>
    </row>
    <row r="13" spans="2:6" ht="44.25" customHeight="1" x14ac:dyDescent="0.2">
      <c r="B13" s="153" t="s">
        <v>9</v>
      </c>
      <c r="C13" s="154"/>
      <c r="D13" s="154"/>
      <c r="E13" s="154"/>
      <c r="F13" s="155"/>
    </row>
    <row r="14" spans="2:6" ht="26.25" customHeight="1" x14ac:dyDescent="0.2">
      <c r="B14" s="153" t="s">
        <v>10</v>
      </c>
      <c r="C14" s="154"/>
      <c r="D14" s="154"/>
      <c r="E14" s="154"/>
      <c r="F14" s="155"/>
    </row>
    <row r="15" spans="2:6" ht="22.5" customHeight="1" x14ac:dyDescent="0.2">
      <c r="B15" s="153" t="s">
        <v>11</v>
      </c>
      <c r="C15" s="154"/>
      <c r="D15" s="154"/>
      <c r="E15" s="154"/>
      <c r="F15" s="155"/>
    </row>
    <row r="16" spans="2:6" ht="33" customHeight="1" x14ac:dyDescent="0.2">
      <c r="B16" s="153" t="s">
        <v>12</v>
      </c>
      <c r="C16" s="154"/>
      <c r="D16" s="154"/>
      <c r="E16" s="154"/>
      <c r="F16" s="155"/>
    </row>
    <row r="17" spans="2:6" ht="36.75" customHeight="1" x14ac:dyDescent="0.2">
      <c r="B17" s="153" t="s">
        <v>13</v>
      </c>
      <c r="C17" s="154"/>
      <c r="D17" s="154"/>
      <c r="E17" s="154"/>
      <c r="F17" s="155"/>
    </row>
    <row r="18" spans="2:6" ht="26.25" customHeight="1" x14ac:dyDescent="0.2">
      <c r="B18" s="153" t="s">
        <v>14</v>
      </c>
      <c r="C18" s="154"/>
      <c r="D18" s="154"/>
      <c r="E18" s="154"/>
      <c r="F18" s="155"/>
    </row>
    <row r="19" spans="2:6" ht="27" customHeight="1" thickBot="1" x14ac:dyDescent="0.25">
      <c r="B19" s="159" t="s">
        <v>15</v>
      </c>
      <c r="C19" s="160"/>
      <c r="D19" s="160"/>
      <c r="E19" s="160"/>
      <c r="F19" s="161"/>
    </row>
    <row r="20" spans="2:6" ht="14.25" customHeight="1" x14ac:dyDescent="0.2">
      <c r="B20" s="6"/>
    </row>
    <row r="21" spans="2:6" x14ac:dyDescent="0.2">
      <c r="B21" s="7"/>
    </row>
    <row r="22" spans="2:6" ht="17.25" customHeight="1" x14ac:dyDescent="0.2">
      <c r="B22" s="162"/>
      <c r="C22" s="163"/>
      <c r="D22" s="163"/>
      <c r="E22" s="163"/>
      <c r="F22" s="163"/>
    </row>
  </sheetData>
  <mergeCells count="18">
    <mergeCell ref="B10:F10"/>
    <mergeCell ref="B11:F11"/>
    <mergeCell ref="B18:F18"/>
    <mergeCell ref="F2:F4"/>
    <mergeCell ref="B19:F19"/>
    <mergeCell ref="B14:F14"/>
    <mergeCell ref="B22:F22"/>
    <mergeCell ref="C2:E4"/>
    <mergeCell ref="B8:F8"/>
    <mergeCell ref="B17:F17"/>
    <mergeCell ref="B9:F9"/>
    <mergeCell ref="B13:F13"/>
    <mergeCell ref="B2:B4"/>
    <mergeCell ref="B12:F12"/>
    <mergeCell ref="B7:F7"/>
    <mergeCell ref="B6:F6"/>
    <mergeCell ref="B16:F16"/>
    <mergeCell ref="B15:F15"/>
  </mergeCells>
  <printOptions horizontalCentered="1"/>
  <pageMargins left="0.7" right="0.7" top="0.75" bottom="0.75" header="0.3" footer="0.3"/>
  <pageSetup scale="52" orientation="portrait" horizontalDpi="4294967295" verticalDpi="4294967295"/>
  <headerFooter alignWithMargins="0">
    <oddFooter>&amp;L&amp;12 Calle 26 No. 57-41 Torre 8, Pisos 7 y 8 CEMSA – C.P. 111321
PBX. 3779555  - Información: Línea 195
www.umv.gov.co&amp;C
CON-FM-089
&amp;P de &amp;N</oddFooter>
  </headerFooter>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B2:F78"/>
  <sheetViews>
    <sheetView showGridLines="0" topLeftCell="D14" zoomScale="80" zoomScaleNormal="80" zoomScalePageLayoutView="85" workbookViewId="0">
      <selection activeCell="G28" sqref="G28"/>
    </sheetView>
  </sheetViews>
  <sheetFormatPr baseColWidth="10" defaultColWidth="11.42578125" defaultRowHeight="12.75" x14ac:dyDescent="0.2"/>
  <cols>
    <col min="1" max="1" width="5.28515625" customWidth="1"/>
    <col min="2" max="2" width="57.85546875" customWidth="1"/>
    <col min="3" max="3" width="105.28515625" customWidth="1"/>
    <col min="4" max="4" width="20" customWidth="1"/>
    <col min="5" max="5" width="23.42578125" customWidth="1"/>
    <col min="6" max="6" width="31" customWidth="1"/>
  </cols>
  <sheetData>
    <row r="2" spans="2:6" ht="78" customHeight="1" x14ac:dyDescent="0.2">
      <c r="B2" s="173"/>
      <c r="C2" s="164" t="s">
        <v>16</v>
      </c>
      <c r="D2" s="165"/>
      <c r="E2" s="166"/>
      <c r="F2" s="156" t="s">
        <v>1</v>
      </c>
    </row>
    <row r="3" spans="2:6" ht="51" customHeight="1" x14ac:dyDescent="0.2">
      <c r="B3" s="157"/>
      <c r="C3" s="167"/>
      <c r="D3" s="163"/>
      <c r="E3" s="168"/>
      <c r="F3" s="157"/>
    </row>
    <row r="4" spans="2:6" ht="54" customHeight="1" x14ac:dyDescent="0.2">
      <c r="B4" s="158"/>
      <c r="C4" s="169"/>
      <c r="D4" s="170"/>
      <c r="E4" s="171"/>
      <c r="F4" s="158"/>
    </row>
    <row r="5" spans="2:6" ht="24.75" customHeight="1" thickBot="1" x14ac:dyDescent="0.25">
      <c r="B5" s="12"/>
      <c r="C5" s="13"/>
      <c r="D5" s="13"/>
      <c r="E5" s="13"/>
      <c r="F5" s="13"/>
    </row>
    <row r="6" spans="2:6" ht="18" customHeight="1" thickBot="1" x14ac:dyDescent="0.25">
      <c r="B6" s="182" t="s">
        <v>17</v>
      </c>
      <c r="C6" s="176"/>
      <c r="D6" s="176"/>
      <c r="E6" s="176"/>
      <c r="F6" s="183"/>
    </row>
    <row r="7" spans="2:6" ht="42.75" customHeight="1" x14ac:dyDescent="0.2">
      <c r="B7" s="184" t="s">
        <v>18</v>
      </c>
      <c r="C7" s="185"/>
      <c r="D7" s="185"/>
      <c r="E7" s="185"/>
      <c r="F7" s="185"/>
    </row>
    <row r="8" spans="2:6" ht="63" customHeight="1" x14ac:dyDescent="0.2">
      <c r="B8" s="186"/>
      <c r="C8" s="163"/>
      <c r="D8" s="163"/>
      <c r="E8" s="163"/>
      <c r="F8" s="163"/>
    </row>
    <row r="9" spans="2:6" ht="37.5" customHeight="1" x14ac:dyDescent="0.2">
      <c r="B9" s="186"/>
      <c r="C9" s="163"/>
      <c r="D9" s="163"/>
      <c r="E9" s="163"/>
      <c r="F9" s="163"/>
    </row>
    <row r="10" spans="2:6" ht="43.5" customHeight="1" x14ac:dyDescent="0.2">
      <c r="B10" s="186"/>
      <c r="C10" s="163"/>
      <c r="D10" s="163"/>
      <c r="E10" s="163"/>
      <c r="F10" s="163"/>
    </row>
    <row r="11" spans="2:6" ht="58.5" customHeight="1" x14ac:dyDescent="0.2">
      <c r="B11" s="186"/>
      <c r="C11" s="163"/>
      <c r="D11" s="163"/>
      <c r="E11" s="163"/>
      <c r="F11" s="163"/>
    </row>
    <row r="12" spans="2:6" ht="46.5" customHeight="1" x14ac:dyDescent="0.2">
      <c r="B12" s="186"/>
      <c r="C12" s="163"/>
      <c r="D12" s="163"/>
      <c r="E12" s="163"/>
      <c r="F12" s="163"/>
    </row>
    <row r="13" spans="2:6" ht="47.25" customHeight="1" x14ac:dyDescent="0.2">
      <c r="B13" s="186"/>
      <c r="C13" s="163"/>
      <c r="D13" s="163"/>
      <c r="E13" s="163"/>
      <c r="F13" s="163"/>
    </row>
    <row r="14" spans="2:6" ht="22.5" customHeight="1" thickBot="1" x14ac:dyDescent="0.25">
      <c r="B14" s="187"/>
      <c r="C14" s="188"/>
      <c r="D14" s="188"/>
      <c r="E14" s="188"/>
      <c r="F14" s="188"/>
    </row>
    <row r="15" spans="2:6" ht="16.5" customHeight="1" thickBot="1" x14ac:dyDescent="0.25">
      <c r="B15" s="189" t="s">
        <v>19</v>
      </c>
      <c r="C15" s="176"/>
      <c r="D15" s="176"/>
      <c r="E15" s="176"/>
      <c r="F15" s="183"/>
    </row>
    <row r="16" spans="2:6" ht="127.5" customHeight="1" x14ac:dyDescent="0.2">
      <c r="B16" s="193" t="s">
        <v>20</v>
      </c>
      <c r="C16" s="194"/>
      <c r="D16" s="194"/>
      <c r="E16" s="194"/>
      <c r="F16" s="195"/>
    </row>
    <row r="17" spans="2:6" ht="19.5" customHeight="1" x14ac:dyDescent="0.2">
      <c r="B17" s="43"/>
      <c r="C17" s="44" t="s">
        <v>21</v>
      </c>
      <c r="D17" s="192" t="s">
        <v>22</v>
      </c>
      <c r="E17" s="192" t="s">
        <v>23</v>
      </c>
      <c r="F17" s="196" t="s">
        <v>24</v>
      </c>
    </row>
    <row r="18" spans="2:6" ht="21" customHeight="1" x14ac:dyDescent="0.2">
      <c r="B18" s="43"/>
      <c r="C18" s="44" t="s">
        <v>25</v>
      </c>
      <c r="D18" s="158"/>
      <c r="E18" s="158"/>
      <c r="F18" s="197"/>
    </row>
    <row r="19" spans="2:6" ht="18.75" customHeight="1" x14ac:dyDescent="0.2">
      <c r="B19" s="127" t="s">
        <v>26</v>
      </c>
      <c r="C19" s="128"/>
      <c r="D19" s="45" t="s">
        <v>27</v>
      </c>
      <c r="E19" s="46" t="s">
        <v>28</v>
      </c>
      <c r="F19" s="47" t="s">
        <v>29</v>
      </c>
    </row>
    <row r="20" spans="2:6" ht="18.75" customHeight="1" x14ac:dyDescent="0.2">
      <c r="B20" s="125" t="s">
        <v>30</v>
      </c>
      <c r="C20" s="126"/>
      <c r="D20" s="48"/>
      <c r="E20" s="49"/>
      <c r="F20" s="50" t="s">
        <v>29</v>
      </c>
    </row>
    <row r="21" spans="2:6" ht="18.75" customHeight="1" x14ac:dyDescent="0.2">
      <c r="B21" s="125" t="s">
        <v>31</v>
      </c>
      <c r="C21" s="126"/>
      <c r="D21" s="48" t="s">
        <v>27</v>
      </c>
      <c r="E21" s="49" t="s">
        <v>28</v>
      </c>
      <c r="F21" s="50" t="s">
        <v>32</v>
      </c>
    </row>
    <row r="22" spans="2:6" ht="18.75" customHeight="1" x14ac:dyDescent="0.2">
      <c r="B22" s="125" t="s">
        <v>33</v>
      </c>
      <c r="C22" s="126"/>
      <c r="D22" s="48" t="s">
        <v>27</v>
      </c>
      <c r="E22" s="49" t="s">
        <v>28</v>
      </c>
      <c r="F22" s="50" t="s">
        <v>29</v>
      </c>
    </row>
    <row r="23" spans="2:6" ht="18.75" customHeight="1" x14ac:dyDescent="0.2">
      <c r="B23" s="125" t="s">
        <v>34</v>
      </c>
      <c r="C23" s="126"/>
      <c r="D23" s="48"/>
      <c r="E23" s="49"/>
      <c r="F23" s="50" t="s">
        <v>29</v>
      </c>
    </row>
    <row r="24" spans="2:6" ht="18.75" customHeight="1" x14ac:dyDescent="0.2">
      <c r="B24" s="125" t="s">
        <v>35</v>
      </c>
      <c r="C24" s="126"/>
      <c r="D24" s="48" t="s">
        <v>27</v>
      </c>
      <c r="E24" s="49" t="s">
        <v>28</v>
      </c>
      <c r="F24" s="50" t="s">
        <v>29</v>
      </c>
    </row>
    <row r="25" spans="2:6" ht="18.75" customHeight="1" x14ac:dyDescent="0.2">
      <c r="B25" s="125" t="s">
        <v>36</v>
      </c>
      <c r="C25" s="126"/>
      <c r="D25" s="48"/>
      <c r="E25" s="49"/>
      <c r="F25" s="51" t="s">
        <v>32</v>
      </c>
    </row>
    <row r="26" spans="2:6" ht="18.75" customHeight="1" x14ac:dyDescent="0.2">
      <c r="B26" s="125" t="s">
        <v>37</v>
      </c>
      <c r="C26" s="126"/>
      <c r="D26" s="48"/>
      <c r="E26" s="49"/>
      <c r="F26" s="50" t="s">
        <v>29</v>
      </c>
    </row>
    <row r="27" spans="2:6" ht="18.75" customHeight="1" x14ac:dyDescent="0.2">
      <c r="B27" s="125" t="s">
        <v>38</v>
      </c>
      <c r="C27" s="126"/>
      <c r="D27" s="48"/>
      <c r="E27" s="49"/>
      <c r="F27" s="50" t="s">
        <v>29</v>
      </c>
    </row>
    <row r="28" spans="2:6" ht="18.75" customHeight="1" x14ac:dyDescent="0.2">
      <c r="B28" s="125" t="s">
        <v>39</v>
      </c>
      <c r="C28" s="126"/>
      <c r="D28" s="48" t="s">
        <v>27</v>
      </c>
      <c r="E28" s="49" t="s">
        <v>28</v>
      </c>
      <c r="F28" s="50" t="s">
        <v>29</v>
      </c>
    </row>
    <row r="29" spans="2:6" ht="18.75" customHeight="1" x14ac:dyDescent="0.2">
      <c r="B29" s="129" t="s">
        <v>40</v>
      </c>
      <c r="C29" s="130"/>
      <c r="D29" s="48"/>
      <c r="E29" s="52"/>
      <c r="F29" s="53" t="s">
        <v>29</v>
      </c>
    </row>
    <row r="30" spans="2:6" ht="24" customHeight="1" x14ac:dyDescent="0.2">
      <c r="B30" s="43"/>
      <c r="C30" s="44" t="s">
        <v>41</v>
      </c>
      <c r="D30" s="54"/>
      <c r="E30" s="54"/>
      <c r="F30" s="55"/>
    </row>
    <row r="31" spans="2:6" ht="19.5" customHeight="1" x14ac:dyDescent="0.2">
      <c r="B31" s="127" t="s">
        <v>42</v>
      </c>
      <c r="C31" s="56"/>
      <c r="D31" s="45" t="s">
        <v>27</v>
      </c>
      <c r="E31" s="46" t="s">
        <v>28</v>
      </c>
      <c r="F31" s="47" t="s">
        <v>29</v>
      </c>
    </row>
    <row r="32" spans="2:6" ht="19.5" customHeight="1" x14ac:dyDescent="0.2">
      <c r="B32" s="180" t="s">
        <v>43</v>
      </c>
      <c r="C32" s="181"/>
      <c r="D32" s="48"/>
      <c r="E32" s="49"/>
      <c r="F32" s="50" t="s">
        <v>29</v>
      </c>
    </row>
    <row r="33" spans="2:6" ht="19.5" customHeight="1" x14ac:dyDescent="0.2">
      <c r="B33" s="180" t="s">
        <v>44</v>
      </c>
      <c r="C33" s="181"/>
      <c r="D33" s="48"/>
      <c r="E33" s="49"/>
      <c r="F33" s="50" t="s">
        <v>29</v>
      </c>
    </row>
    <row r="34" spans="2:6" ht="19.5" customHeight="1" x14ac:dyDescent="0.2">
      <c r="B34" s="125" t="s">
        <v>45</v>
      </c>
      <c r="C34" s="57"/>
      <c r="D34" s="48"/>
      <c r="E34" s="49"/>
      <c r="F34" s="50" t="s">
        <v>29</v>
      </c>
    </row>
    <row r="35" spans="2:6" ht="19.5" customHeight="1" x14ac:dyDescent="0.2">
      <c r="B35" s="125" t="s">
        <v>46</v>
      </c>
      <c r="C35" s="57"/>
      <c r="D35" s="48"/>
      <c r="E35" s="49"/>
      <c r="F35" s="50" t="s">
        <v>29</v>
      </c>
    </row>
    <row r="36" spans="2:6" ht="19.5" customHeight="1" x14ac:dyDescent="0.2">
      <c r="B36" s="180" t="s">
        <v>47</v>
      </c>
      <c r="C36" s="181"/>
      <c r="D36" s="48"/>
      <c r="E36" s="49"/>
      <c r="F36" s="50" t="s">
        <v>29</v>
      </c>
    </row>
    <row r="37" spans="2:6" ht="19.5" customHeight="1" x14ac:dyDescent="0.2">
      <c r="B37" s="190" t="s">
        <v>48</v>
      </c>
      <c r="C37" s="191"/>
      <c r="D37" s="59"/>
      <c r="E37" s="52"/>
      <c r="F37" s="53" t="s">
        <v>29</v>
      </c>
    </row>
    <row r="38" spans="2:6" ht="23.25" customHeight="1" x14ac:dyDescent="0.2">
      <c r="B38" s="43"/>
      <c r="C38" s="44" t="s">
        <v>49</v>
      </c>
      <c r="D38" s="60"/>
      <c r="E38" s="60"/>
      <c r="F38" s="61"/>
    </row>
    <row r="39" spans="2:6" ht="19.5" customHeight="1" x14ac:dyDescent="0.2">
      <c r="B39" s="178" t="s">
        <v>50</v>
      </c>
      <c r="C39" s="179"/>
      <c r="D39" s="45" t="s">
        <v>27</v>
      </c>
      <c r="E39" s="46" t="s">
        <v>51</v>
      </c>
      <c r="F39" s="47" t="s">
        <v>29</v>
      </c>
    </row>
    <row r="40" spans="2:6" ht="19.5" customHeight="1" x14ac:dyDescent="0.2">
      <c r="B40" s="62" t="s">
        <v>52</v>
      </c>
      <c r="C40" s="57"/>
      <c r="D40" s="48"/>
      <c r="E40" s="49"/>
      <c r="F40" s="50" t="s">
        <v>29</v>
      </c>
    </row>
    <row r="41" spans="2:6" ht="19.5" customHeight="1" x14ac:dyDescent="0.2">
      <c r="B41" s="180" t="s">
        <v>53</v>
      </c>
      <c r="C41" s="181"/>
      <c r="D41" s="48"/>
      <c r="E41" s="49"/>
      <c r="F41" s="50" t="s">
        <v>29</v>
      </c>
    </row>
    <row r="42" spans="2:6" ht="19.5" customHeight="1" x14ac:dyDescent="0.2">
      <c r="B42" s="125" t="s">
        <v>46</v>
      </c>
      <c r="C42" s="57"/>
      <c r="D42" s="48"/>
      <c r="E42" s="49"/>
      <c r="F42" s="50" t="s">
        <v>29</v>
      </c>
    </row>
    <row r="43" spans="2:6" ht="19.5" customHeight="1" x14ac:dyDescent="0.2">
      <c r="B43" s="129" t="s">
        <v>54</v>
      </c>
      <c r="C43" s="58"/>
      <c r="D43" s="59"/>
      <c r="E43" s="52"/>
      <c r="F43" s="53" t="s">
        <v>29</v>
      </c>
    </row>
    <row r="44" spans="2:6" ht="23.25" customHeight="1" x14ac:dyDescent="0.2">
      <c r="B44" s="43"/>
      <c r="C44" s="44" t="s">
        <v>55</v>
      </c>
      <c r="D44" s="63"/>
      <c r="E44" s="63"/>
      <c r="F44" s="64"/>
    </row>
    <row r="45" spans="2:6" ht="19.5" customHeight="1" x14ac:dyDescent="0.2">
      <c r="B45" s="178" t="s">
        <v>56</v>
      </c>
      <c r="C45" s="179"/>
      <c r="D45" s="48"/>
      <c r="E45" s="46"/>
      <c r="F45" s="65" t="s">
        <v>32</v>
      </c>
    </row>
    <row r="46" spans="2:6" ht="19.5" customHeight="1" x14ac:dyDescent="0.2">
      <c r="B46" s="180" t="s">
        <v>57</v>
      </c>
      <c r="C46" s="181"/>
      <c r="D46" s="48"/>
      <c r="E46" s="49"/>
      <c r="F46" s="66" t="s">
        <v>32</v>
      </c>
    </row>
    <row r="47" spans="2:6" ht="19.5" customHeight="1" x14ac:dyDescent="0.2">
      <c r="B47" s="180" t="s">
        <v>58</v>
      </c>
      <c r="C47" s="181"/>
      <c r="D47" s="48" t="s">
        <v>27</v>
      </c>
      <c r="E47" s="49" t="s">
        <v>51</v>
      </c>
      <c r="F47" s="66" t="s">
        <v>32</v>
      </c>
    </row>
    <row r="48" spans="2:6" ht="19.5" customHeight="1" x14ac:dyDescent="0.2">
      <c r="B48" s="180" t="s">
        <v>59</v>
      </c>
      <c r="C48" s="181"/>
      <c r="D48" s="48"/>
      <c r="E48" s="49"/>
      <c r="F48" s="66" t="s">
        <v>60</v>
      </c>
    </row>
    <row r="49" spans="2:6" ht="19.5" customHeight="1" x14ac:dyDescent="0.2">
      <c r="B49" s="180" t="s">
        <v>61</v>
      </c>
      <c r="C49" s="181"/>
      <c r="D49" s="48"/>
      <c r="E49" s="49"/>
      <c r="F49" s="66" t="s">
        <v>32</v>
      </c>
    </row>
    <row r="50" spans="2:6" ht="19.5" customHeight="1" x14ac:dyDescent="0.2">
      <c r="B50" s="125" t="s">
        <v>62</v>
      </c>
      <c r="C50" s="57"/>
      <c r="D50" s="48"/>
      <c r="E50" s="49"/>
      <c r="F50" s="66" t="s">
        <v>32</v>
      </c>
    </row>
    <row r="51" spans="2:6" ht="21" customHeight="1" x14ac:dyDescent="0.2">
      <c r="B51" s="125" t="s">
        <v>63</v>
      </c>
      <c r="C51" s="57"/>
      <c r="D51" s="48"/>
      <c r="E51" s="49"/>
      <c r="F51" s="66" t="s">
        <v>32</v>
      </c>
    </row>
    <row r="52" spans="2:6" ht="19.5" customHeight="1" x14ac:dyDescent="0.2">
      <c r="B52" s="180" t="s">
        <v>64</v>
      </c>
      <c r="C52" s="181"/>
      <c r="D52" s="48"/>
      <c r="E52" s="49"/>
      <c r="F52" s="66" t="s">
        <v>32</v>
      </c>
    </row>
    <row r="53" spans="2:6" ht="19.5" customHeight="1" x14ac:dyDescent="0.2">
      <c r="B53" s="180" t="s">
        <v>65</v>
      </c>
      <c r="C53" s="181"/>
      <c r="D53" s="48"/>
      <c r="E53" s="49"/>
      <c r="F53" s="66" t="s">
        <v>29</v>
      </c>
    </row>
    <row r="54" spans="2:6" ht="19.5" customHeight="1" x14ac:dyDescent="0.2">
      <c r="B54" s="180" t="s">
        <v>66</v>
      </c>
      <c r="C54" s="181"/>
      <c r="D54" s="48"/>
      <c r="E54" s="49"/>
      <c r="F54" s="66" t="s">
        <v>29</v>
      </c>
    </row>
    <row r="55" spans="2:6" ht="19.5" customHeight="1" x14ac:dyDescent="0.2">
      <c r="B55" s="180" t="s">
        <v>67</v>
      </c>
      <c r="C55" s="181"/>
      <c r="D55" s="48"/>
      <c r="E55" s="49"/>
      <c r="F55" s="66" t="s">
        <v>29</v>
      </c>
    </row>
    <row r="56" spans="2:6" ht="19.5" customHeight="1" x14ac:dyDescent="0.2">
      <c r="B56" s="180" t="s">
        <v>68</v>
      </c>
      <c r="C56" s="181"/>
      <c r="D56" s="48"/>
      <c r="E56" s="49"/>
      <c r="F56" s="66" t="s">
        <v>69</v>
      </c>
    </row>
    <row r="57" spans="2:6" ht="19.5" customHeight="1" x14ac:dyDescent="0.2">
      <c r="B57" s="180" t="s">
        <v>70</v>
      </c>
      <c r="C57" s="181"/>
      <c r="D57" s="48"/>
      <c r="E57" s="49"/>
      <c r="F57" s="66" t="s">
        <v>69</v>
      </c>
    </row>
    <row r="58" spans="2:6" ht="19.5" customHeight="1" x14ac:dyDescent="0.2">
      <c r="B58" s="125" t="s">
        <v>71</v>
      </c>
      <c r="C58" s="57"/>
      <c r="D58" s="48"/>
      <c r="E58" s="49"/>
      <c r="F58" s="66" t="s">
        <v>69</v>
      </c>
    </row>
    <row r="59" spans="2:6" ht="19.5" customHeight="1" x14ac:dyDescent="0.2">
      <c r="B59" s="180" t="s">
        <v>72</v>
      </c>
      <c r="C59" s="181"/>
      <c r="D59" s="48"/>
      <c r="E59" s="49"/>
      <c r="F59" s="66" t="s">
        <v>73</v>
      </c>
    </row>
    <row r="60" spans="2:6" ht="19.5" customHeight="1" x14ac:dyDescent="0.2">
      <c r="B60" s="180" t="s">
        <v>74</v>
      </c>
      <c r="C60" s="181"/>
      <c r="D60" s="48"/>
      <c r="E60" s="49"/>
      <c r="F60" s="50" t="s">
        <v>29</v>
      </c>
    </row>
    <row r="61" spans="2:6" ht="19.5" customHeight="1" x14ac:dyDescent="0.2">
      <c r="B61" s="180" t="s">
        <v>75</v>
      </c>
      <c r="C61" s="181"/>
      <c r="D61" s="48"/>
      <c r="E61" s="49"/>
      <c r="F61" s="50" t="s">
        <v>29</v>
      </c>
    </row>
    <row r="62" spans="2:6" ht="19.5" customHeight="1" x14ac:dyDescent="0.2">
      <c r="B62" s="180" t="s">
        <v>76</v>
      </c>
      <c r="C62" s="181"/>
      <c r="D62" s="48"/>
      <c r="E62" s="49"/>
      <c r="F62" s="50" t="s">
        <v>29</v>
      </c>
    </row>
    <row r="63" spans="2:6" ht="19.5" customHeight="1" x14ac:dyDescent="0.2">
      <c r="B63" s="180" t="s">
        <v>77</v>
      </c>
      <c r="C63" s="181"/>
      <c r="D63" s="48"/>
      <c r="E63" s="49"/>
      <c r="F63" s="50" t="s">
        <v>29</v>
      </c>
    </row>
    <row r="64" spans="2:6" ht="19.5" customHeight="1" x14ac:dyDescent="0.2">
      <c r="B64" s="125" t="s">
        <v>78</v>
      </c>
      <c r="C64" s="57"/>
      <c r="D64" s="48"/>
      <c r="E64" s="49"/>
      <c r="F64" s="50" t="s">
        <v>79</v>
      </c>
    </row>
    <row r="65" spans="2:6" ht="19.5" customHeight="1" x14ac:dyDescent="0.2">
      <c r="B65" s="180" t="s">
        <v>80</v>
      </c>
      <c r="C65" s="181"/>
      <c r="D65" s="48"/>
      <c r="E65" s="49"/>
      <c r="F65" s="50" t="s">
        <v>79</v>
      </c>
    </row>
    <row r="66" spans="2:6" ht="19.5" customHeight="1" x14ac:dyDescent="0.2">
      <c r="B66" s="125" t="s">
        <v>81</v>
      </c>
      <c r="C66" s="126"/>
      <c r="D66" s="48"/>
      <c r="E66" s="49"/>
      <c r="F66" s="66" t="s">
        <v>82</v>
      </c>
    </row>
    <row r="67" spans="2:6" ht="19.5" customHeight="1" x14ac:dyDescent="0.2">
      <c r="B67" s="125" t="s">
        <v>83</v>
      </c>
      <c r="C67" s="57"/>
      <c r="D67" s="48"/>
      <c r="E67" s="49"/>
      <c r="F67" s="66" t="s">
        <v>82</v>
      </c>
    </row>
    <row r="68" spans="2:6" ht="19.5" customHeight="1" thickBot="1" x14ac:dyDescent="0.25">
      <c r="B68" s="67" t="s">
        <v>84</v>
      </c>
      <c r="C68" s="68"/>
      <c r="D68" s="69"/>
      <c r="E68" s="70"/>
      <c r="F68" s="71" t="s">
        <v>85</v>
      </c>
    </row>
    <row r="73" spans="2:6" hidden="1" x14ac:dyDescent="0.2">
      <c r="B73" s="6" t="s">
        <v>27</v>
      </c>
    </row>
    <row r="74" spans="2:6" hidden="1" x14ac:dyDescent="0.2">
      <c r="B74" s="7" t="s">
        <v>86</v>
      </c>
    </row>
    <row r="75" spans="2:6" hidden="1" x14ac:dyDescent="0.2">
      <c r="B75" s="7" t="s">
        <v>87</v>
      </c>
    </row>
    <row r="76" spans="2:6" hidden="1" x14ac:dyDescent="0.2"/>
    <row r="77" spans="2:6" hidden="1" x14ac:dyDescent="0.2">
      <c r="B77" t="s">
        <v>28</v>
      </c>
    </row>
    <row r="78" spans="2:6" hidden="1" x14ac:dyDescent="0.2">
      <c r="B78" t="s">
        <v>51</v>
      </c>
    </row>
  </sheetData>
  <mergeCells count="33">
    <mergeCell ref="B60:C60"/>
    <mergeCell ref="B65:C65"/>
    <mergeCell ref="B55:C55"/>
    <mergeCell ref="B6:F6"/>
    <mergeCell ref="B33:C33"/>
    <mergeCell ref="B7:F14"/>
    <mergeCell ref="B15:F15"/>
    <mergeCell ref="B57:C57"/>
    <mergeCell ref="B53:C53"/>
    <mergeCell ref="B37:C37"/>
    <mergeCell ref="B49:C49"/>
    <mergeCell ref="E17:E18"/>
    <mergeCell ref="B62:C62"/>
    <mergeCell ref="B47:C47"/>
    <mergeCell ref="B54:C54"/>
    <mergeCell ref="B16:F16"/>
    <mergeCell ref="B59:C59"/>
    <mergeCell ref="F2:F4"/>
    <mergeCell ref="B45:C45"/>
    <mergeCell ref="B36:C36"/>
    <mergeCell ref="B32:C32"/>
    <mergeCell ref="B63:C63"/>
    <mergeCell ref="B41:C41"/>
    <mergeCell ref="C2:E4"/>
    <mergeCell ref="B2:B4"/>
    <mergeCell ref="B46:C46"/>
    <mergeCell ref="D17:D18"/>
    <mergeCell ref="B56:C56"/>
    <mergeCell ref="B39:C39"/>
    <mergeCell ref="B52:C52"/>
    <mergeCell ref="B48:C48"/>
    <mergeCell ref="F17:F18"/>
    <mergeCell ref="B61:C61"/>
  </mergeCells>
  <dataValidations count="2">
    <dataValidation type="list" allowBlank="1" showInputMessage="1" showErrorMessage="1" sqref="D19:D29 D31:D37 D39:D43 D45:D68" xr:uid="{00000000-0002-0000-0100-000000000000}">
      <formula1>$B$73:$B$75</formula1>
    </dataValidation>
    <dataValidation type="list" allowBlank="1" showInputMessage="1" showErrorMessage="1" sqref="E19:E29 E31:E37 E39:E43 E45:E68" xr:uid="{00000000-0002-0000-0100-000001000000}">
      <formula1>$B$77:$B$78</formula1>
    </dataValidation>
  </dataValidations>
  <printOptions horizontalCentered="1"/>
  <pageMargins left="0.7" right="0.7" top="0.75" bottom="0.75" header="0.3" footer="0.3"/>
  <pageSetup scale="38" orientation="portrait" verticalDpi="4294967295"/>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pageSetUpPr fitToPage="1"/>
  </sheetPr>
  <dimension ref="A2:Q68"/>
  <sheetViews>
    <sheetView showGridLines="0" topLeftCell="F15" zoomScaleNormal="100" zoomScalePageLayoutView="70" workbookViewId="0">
      <selection activeCell="K18" sqref="K18"/>
    </sheetView>
  </sheetViews>
  <sheetFormatPr baseColWidth="10" defaultColWidth="11.42578125" defaultRowHeight="12.75" x14ac:dyDescent="0.2"/>
  <cols>
    <col min="1" max="1" width="4.140625" customWidth="1"/>
    <col min="2" max="2" width="41.42578125" customWidth="1"/>
    <col min="3" max="3" width="25.140625" customWidth="1"/>
    <col min="4" max="4" width="14.7109375" customWidth="1"/>
    <col min="5" max="5" width="12.42578125" customWidth="1"/>
    <col min="6" max="6" width="18.28515625" customWidth="1"/>
    <col min="7" max="7" width="24.85546875" customWidth="1"/>
    <col min="8" max="8" width="31.42578125" style="10" customWidth="1"/>
    <col min="9" max="9" width="14.7109375" customWidth="1"/>
    <col min="10" max="10" width="11.85546875" customWidth="1"/>
    <col min="11" max="11" width="14" customWidth="1"/>
    <col min="12" max="12" width="15.28515625" style="4" customWidth="1"/>
    <col min="13" max="13" width="4.85546875" customWidth="1"/>
  </cols>
  <sheetData>
    <row r="2" spans="2:17" ht="48.75" customHeight="1" x14ac:dyDescent="0.2">
      <c r="B2" s="173"/>
      <c r="C2" s="164" t="s">
        <v>16</v>
      </c>
      <c r="D2" s="165"/>
      <c r="E2" s="165"/>
      <c r="F2" s="165"/>
      <c r="G2" s="165"/>
      <c r="H2" s="165"/>
      <c r="I2" s="165"/>
      <c r="J2" s="166"/>
      <c r="K2" s="156" t="s">
        <v>1</v>
      </c>
      <c r="L2" s="166"/>
    </row>
    <row r="3" spans="2:17" ht="42" customHeight="1" x14ac:dyDescent="0.2">
      <c r="B3" s="157"/>
      <c r="C3" s="167"/>
      <c r="D3" s="163"/>
      <c r="E3" s="163"/>
      <c r="F3" s="163"/>
      <c r="G3" s="163"/>
      <c r="H3" s="200"/>
      <c r="I3" s="163"/>
      <c r="J3" s="168"/>
      <c r="K3" s="167"/>
      <c r="L3" s="168"/>
    </row>
    <row r="4" spans="2:17" ht="36.75" customHeight="1" x14ac:dyDescent="0.2">
      <c r="B4" s="158"/>
      <c r="C4" s="169"/>
      <c r="D4" s="170"/>
      <c r="E4" s="170"/>
      <c r="F4" s="170"/>
      <c r="G4" s="170"/>
      <c r="H4" s="170"/>
      <c r="I4" s="170"/>
      <c r="J4" s="171"/>
      <c r="K4" s="169"/>
      <c r="L4" s="171"/>
    </row>
    <row r="5" spans="2:17" ht="24.75" customHeight="1" thickBot="1" x14ac:dyDescent="0.25">
      <c r="C5" s="12"/>
      <c r="D5" s="13"/>
      <c r="E5" s="13"/>
      <c r="F5" s="13"/>
      <c r="G5" s="13"/>
    </row>
    <row r="6" spans="2:17" ht="103.5" customHeight="1" thickBot="1" x14ac:dyDescent="0.25">
      <c r="B6" s="201" t="s">
        <v>88</v>
      </c>
      <c r="C6" s="176"/>
      <c r="D6" s="176"/>
      <c r="E6" s="176"/>
      <c r="F6" s="176"/>
      <c r="G6" s="176"/>
      <c r="H6" s="176"/>
      <c r="I6" s="176"/>
      <c r="J6" s="176"/>
      <c r="K6" s="176"/>
      <c r="L6" s="183"/>
      <c r="M6" s="1"/>
      <c r="N6" s="1"/>
      <c r="O6" s="1"/>
      <c r="P6" s="1"/>
      <c r="Q6" s="1"/>
    </row>
    <row r="7" spans="2:17" ht="24.75" customHeight="1" x14ac:dyDescent="0.2">
      <c r="B7" s="220" t="s">
        <v>19</v>
      </c>
      <c r="C7" s="185"/>
      <c r="D7" s="185"/>
      <c r="E7" s="185"/>
      <c r="F7" s="185"/>
      <c r="G7" s="185"/>
      <c r="H7" s="185"/>
      <c r="I7" s="185"/>
      <c r="J7" s="185"/>
      <c r="K7" s="185"/>
      <c r="L7" s="204"/>
    </row>
    <row r="8" spans="2:17" ht="18" customHeight="1" x14ac:dyDescent="0.25">
      <c r="B8" s="112" t="s">
        <v>89</v>
      </c>
      <c r="C8" s="113"/>
      <c r="D8" s="113"/>
      <c r="E8" s="113"/>
      <c r="F8" s="113"/>
      <c r="G8" s="113"/>
      <c r="H8" s="113"/>
      <c r="I8" s="113"/>
      <c r="J8" s="113"/>
      <c r="K8" s="113"/>
      <c r="L8" s="114"/>
    </row>
    <row r="9" spans="2:17" ht="15.75" customHeight="1" x14ac:dyDescent="0.25">
      <c r="B9" s="112" t="s">
        <v>90</v>
      </c>
      <c r="C9" s="115"/>
      <c r="D9" s="115"/>
      <c r="E9" s="115"/>
      <c r="F9" s="115"/>
      <c r="G9" s="115"/>
      <c r="H9" s="115"/>
      <c r="I9" s="116"/>
      <c r="J9" s="115"/>
      <c r="K9" s="115"/>
      <c r="L9" s="117"/>
    </row>
    <row r="10" spans="2:17" ht="15.75" customHeight="1" x14ac:dyDescent="0.25">
      <c r="B10" s="112" t="s">
        <v>91</v>
      </c>
      <c r="C10" s="115"/>
      <c r="D10" s="115"/>
      <c r="E10" s="115"/>
      <c r="F10" s="115"/>
      <c r="G10" s="115"/>
      <c r="H10" s="115"/>
      <c r="I10" s="115"/>
      <c r="J10" s="115"/>
      <c r="K10" s="115"/>
      <c r="L10" s="117"/>
    </row>
    <row r="11" spans="2:17" ht="15.75" customHeight="1" x14ac:dyDescent="0.25">
      <c r="B11" s="112" t="s">
        <v>92</v>
      </c>
      <c r="C11" s="115"/>
      <c r="D11" s="115"/>
      <c r="E11" s="115"/>
      <c r="F11" s="115"/>
      <c r="G11" s="115"/>
      <c r="H11" s="115"/>
      <c r="I11" s="115"/>
      <c r="J11" s="115"/>
      <c r="K11" s="115"/>
      <c r="L11" s="117"/>
    </row>
    <row r="12" spans="2:17" ht="18" customHeight="1" x14ac:dyDescent="0.2">
      <c r="B12" s="223" t="s">
        <v>93</v>
      </c>
      <c r="C12" s="163"/>
      <c r="D12" s="163"/>
      <c r="E12" s="163"/>
      <c r="F12" s="163"/>
      <c r="G12" s="163"/>
      <c r="H12" s="200"/>
      <c r="I12" s="163"/>
      <c r="J12" s="163"/>
      <c r="K12" s="163"/>
      <c r="L12" s="224"/>
    </row>
    <row r="13" spans="2:17" ht="15.75" customHeight="1" x14ac:dyDescent="0.25">
      <c r="B13" s="112" t="s">
        <v>94</v>
      </c>
      <c r="C13" s="115"/>
      <c r="D13" s="115"/>
      <c r="E13" s="115"/>
      <c r="F13" s="115"/>
      <c r="G13" s="115"/>
      <c r="H13" s="115"/>
      <c r="I13" s="115"/>
      <c r="J13" s="115"/>
      <c r="K13" s="115"/>
      <c r="L13" s="117"/>
    </row>
    <row r="14" spans="2:17" ht="7.5" customHeight="1" thickBot="1" x14ac:dyDescent="0.25">
      <c r="B14" s="75"/>
      <c r="C14" s="76"/>
      <c r="D14" s="76"/>
      <c r="E14" s="76"/>
      <c r="F14" s="76"/>
      <c r="G14" s="76"/>
      <c r="H14" s="76"/>
      <c r="I14" s="76"/>
      <c r="J14" s="76"/>
      <c r="K14" s="76"/>
      <c r="L14" s="77"/>
    </row>
    <row r="15" spans="2:17" ht="33.75" customHeight="1" thickBot="1" x14ac:dyDescent="0.25">
      <c r="B15" s="212" t="s">
        <v>95</v>
      </c>
      <c r="C15" s="176"/>
      <c r="D15" s="176"/>
      <c r="E15" s="176"/>
      <c r="F15" s="176"/>
      <c r="G15" s="177"/>
      <c r="H15" s="203" t="s">
        <v>96</v>
      </c>
      <c r="I15" s="185"/>
      <c r="J15" s="185"/>
      <c r="K15" s="185"/>
      <c r="L15" s="204"/>
    </row>
    <row r="16" spans="2:17" ht="40.5" customHeight="1" thickBot="1" x14ac:dyDescent="0.25">
      <c r="B16" s="78" t="s">
        <v>97</v>
      </c>
      <c r="C16" s="217" t="s">
        <v>98</v>
      </c>
      <c r="D16" s="176"/>
      <c r="E16" s="176"/>
      <c r="F16" s="176"/>
      <c r="G16" s="177"/>
      <c r="H16" s="122" t="s">
        <v>99</v>
      </c>
      <c r="I16" s="122" t="s">
        <v>100</v>
      </c>
      <c r="J16" s="122" t="s">
        <v>101</v>
      </c>
      <c r="K16" s="122" t="s">
        <v>102</v>
      </c>
      <c r="L16" s="79" t="s">
        <v>103</v>
      </c>
    </row>
    <row r="17" spans="1:12" ht="53.25" customHeight="1" thickBot="1" x14ac:dyDescent="0.25">
      <c r="A17">
        <v>1</v>
      </c>
      <c r="B17" s="80" t="s">
        <v>25</v>
      </c>
      <c r="C17" s="208" t="s">
        <v>35</v>
      </c>
      <c r="D17" s="194"/>
      <c r="E17" s="194"/>
      <c r="F17" s="194"/>
      <c r="G17" s="209"/>
      <c r="H17" s="81" t="s">
        <v>104</v>
      </c>
      <c r="I17" s="82">
        <v>3</v>
      </c>
      <c r="J17" s="83">
        <v>5</v>
      </c>
      <c r="K17" s="83">
        <f>I17+J17</f>
        <v>8</v>
      </c>
      <c r="L17" s="84" t="str">
        <f t="shared" ref="L17:L36" si="0">IF(K17&lt;=4,"BAJO",IF(K17=5,"MEDIO",IF(K17=6,"ALTO",IF(K17=7,"ALTO","EXTREMO"))))</f>
        <v>EXTREMO</v>
      </c>
    </row>
    <row r="18" spans="1:12" ht="53.25" customHeight="1" x14ac:dyDescent="0.2">
      <c r="A18">
        <v>2</v>
      </c>
      <c r="B18" s="85" t="s">
        <v>25</v>
      </c>
      <c r="C18" s="202" t="s">
        <v>39</v>
      </c>
      <c r="D18" s="154"/>
      <c r="E18" s="154"/>
      <c r="F18" s="154"/>
      <c r="G18" s="155"/>
      <c r="H18" s="81" t="s">
        <v>105</v>
      </c>
      <c r="I18" s="82">
        <v>4</v>
      </c>
      <c r="J18" s="83">
        <v>4</v>
      </c>
      <c r="K18" s="83">
        <f t="shared" ref="K18:K36" si="1">+I18+J18</f>
        <v>8</v>
      </c>
      <c r="L18" s="87" t="str">
        <f t="shared" si="0"/>
        <v>EXTREMO</v>
      </c>
    </row>
    <row r="19" spans="1:12" ht="53.25" customHeight="1" x14ac:dyDescent="0.2">
      <c r="A19">
        <v>3</v>
      </c>
      <c r="B19" s="85" t="s">
        <v>49</v>
      </c>
      <c r="C19" s="202" t="s">
        <v>50</v>
      </c>
      <c r="D19" s="154"/>
      <c r="E19" s="154"/>
      <c r="F19" s="154"/>
      <c r="G19" s="155"/>
      <c r="H19" s="86" t="s">
        <v>106</v>
      </c>
      <c r="I19" s="82">
        <v>3</v>
      </c>
      <c r="J19" s="83">
        <v>5</v>
      </c>
      <c r="K19" s="83">
        <f t="shared" si="1"/>
        <v>8</v>
      </c>
      <c r="L19" s="87" t="str">
        <f t="shared" si="0"/>
        <v>EXTREMO</v>
      </c>
    </row>
    <row r="20" spans="1:12" ht="53.25" customHeight="1" x14ac:dyDescent="0.2">
      <c r="A20">
        <v>4</v>
      </c>
      <c r="B20" s="85" t="s">
        <v>55</v>
      </c>
      <c r="C20" s="202" t="s">
        <v>58</v>
      </c>
      <c r="D20" s="154"/>
      <c r="E20" s="154"/>
      <c r="F20" s="154"/>
      <c r="G20" s="155"/>
      <c r="H20" s="86" t="s">
        <v>107</v>
      </c>
      <c r="I20" s="82">
        <v>2</v>
      </c>
      <c r="J20" s="83">
        <v>3</v>
      </c>
      <c r="K20" s="83">
        <f t="shared" si="1"/>
        <v>5</v>
      </c>
      <c r="L20" s="87" t="str">
        <f t="shared" si="0"/>
        <v>MEDIO</v>
      </c>
    </row>
    <row r="21" spans="1:12" ht="53.25" customHeight="1" x14ac:dyDescent="0.2">
      <c r="A21">
        <v>5</v>
      </c>
      <c r="B21" s="85" t="s">
        <v>25</v>
      </c>
      <c r="C21" s="202" t="s">
        <v>33</v>
      </c>
      <c r="D21" s="154"/>
      <c r="E21" s="154"/>
      <c r="F21" s="154"/>
      <c r="G21" s="155"/>
      <c r="H21" s="86" t="s">
        <v>108</v>
      </c>
      <c r="I21" s="82">
        <v>2</v>
      </c>
      <c r="J21" s="83">
        <v>3</v>
      </c>
      <c r="K21" s="83">
        <f t="shared" si="1"/>
        <v>5</v>
      </c>
      <c r="L21" s="87" t="str">
        <f t="shared" si="0"/>
        <v>MEDIO</v>
      </c>
    </row>
    <row r="22" spans="1:12" ht="53.25" customHeight="1" x14ac:dyDescent="0.2">
      <c r="A22">
        <v>6</v>
      </c>
      <c r="B22" s="85" t="s">
        <v>25</v>
      </c>
      <c r="C22" s="202" t="s">
        <v>31</v>
      </c>
      <c r="D22" s="154"/>
      <c r="E22" s="154"/>
      <c r="F22" s="154"/>
      <c r="G22" s="155"/>
      <c r="H22" s="86" t="s">
        <v>109</v>
      </c>
      <c r="I22" s="82">
        <v>3</v>
      </c>
      <c r="J22" s="83">
        <v>4</v>
      </c>
      <c r="K22" s="83">
        <f t="shared" si="1"/>
        <v>7</v>
      </c>
      <c r="L22" s="87" t="str">
        <f t="shared" si="0"/>
        <v>ALTO</v>
      </c>
    </row>
    <row r="23" spans="1:12" ht="53.25" customHeight="1" x14ac:dyDescent="0.2">
      <c r="A23">
        <v>7</v>
      </c>
      <c r="B23" s="85" t="s">
        <v>49</v>
      </c>
      <c r="C23" s="202" t="s">
        <v>52</v>
      </c>
      <c r="D23" s="154"/>
      <c r="E23" s="154"/>
      <c r="F23" s="154"/>
      <c r="G23" s="155"/>
      <c r="H23" s="86" t="s">
        <v>110</v>
      </c>
      <c r="I23" s="82">
        <v>2</v>
      </c>
      <c r="J23" s="83">
        <v>5</v>
      </c>
      <c r="K23" s="83">
        <f t="shared" si="1"/>
        <v>7</v>
      </c>
      <c r="L23" s="87" t="str">
        <f t="shared" si="0"/>
        <v>ALTO</v>
      </c>
    </row>
    <row r="24" spans="1:12" ht="53.25" customHeight="1" x14ac:dyDescent="0.2">
      <c r="A24">
        <v>8</v>
      </c>
      <c r="B24" s="85" t="s">
        <v>55</v>
      </c>
      <c r="C24" s="202" t="s">
        <v>63</v>
      </c>
      <c r="D24" s="154"/>
      <c r="E24" s="154"/>
      <c r="F24" s="154"/>
      <c r="G24" s="155"/>
      <c r="H24" s="86" t="s">
        <v>111</v>
      </c>
      <c r="I24" s="82">
        <v>2</v>
      </c>
      <c r="J24" s="83">
        <v>3</v>
      </c>
      <c r="K24" s="83">
        <f t="shared" si="1"/>
        <v>5</v>
      </c>
      <c r="L24" s="87" t="str">
        <f t="shared" si="0"/>
        <v>MEDIO</v>
      </c>
    </row>
    <row r="25" spans="1:12" ht="53.25" customHeight="1" x14ac:dyDescent="0.2">
      <c r="B25" s="85" t="s">
        <v>41</v>
      </c>
      <c r="C25" s="202" t="s">
        <v>42</v>
      </c>
      <c r="D25" s="154"/>
      <c r="E25" s="154"/>
      <c r="F25" s="154"/>
      <c r="G25" s="155"/>
      <c r="H25" s="86" t="s">
        <v>112</v>
      </c>
      <c r="I25" s="82">
        <v>3</v>
      </c>
      <c r="J25" s="83">
        <v>4</v>
      </c>
      <c r="K25" s="83">
        <f t="shared" si="1"/>
        <v>7</v>
      </c>
      <c r="L25" s="87" t="str">
        <f t="shared" si="0"/>
        <v>ALTO</v>
      </c>
    </row>
    <row r="26" spans="1:12" ht="53.25" customHeight="1" x14ac:dyDescent="0.2">
      <c r="B26" s="85"/>
      <c r="C26" s="202"/>
      <c r="D26" s="154"/>
      <c r="E26" s="154"/>
      <c r="F26" s="154"/>
      <c r="G26" s="155"/>
      <c r="H26" s="86"/>
      <c r="I26" s="82"/>
      <c r="J26" s="83"/>
      <c r="K26" s="83">
        <f t="shared" si="1"/>
        <v>0</v>
      </c>
      <c r="L26" s="87" t="str">
        <f t="shared" si="0"/>
        <v>BAJO</v>
      </c>
    </row>
    <row r="27" spans="1:12" ht="53.25" customHeight="1" x14ac:dyDescent="0.2">
      <c r="B27" s="85"/>
      <c r="C27" s="202"/>
      <c r="D27" s="154"/>
      <c r="E27" s="154"/>
      <c r="F27" s="154"/>
      <c r="G27" s="155"/>
      <c r="H27" s="86"/>
      <c r="I27" s="82"/>
      <c r="J27" s="83"/>
      <c r="K27" s="83">
        <f t="shared" si="1"/>
        <v>0</v>
      </c>
      <c r="L27" s="87" t="str">
        <f t="shared" si="0"/>
        <v>BAJO</v>
      </c>
    </row>
    <row r="28" spans="1:12" ht="53.25" customHeight="1" x14ac:dyDescent="0.2">
      <c r="B28" s="85"/>
      <c r="C28" s="202"/>
      <c r="D28" s="154"/>
      <c r="E28" s="154"/>
      <c r="F28" s="154"/>
      <c r="G28" s="155"/>
      <c r="H28" s="86"/>
      <c r="I28" s="82"/>
      <c r="J28" s="83"/>
      <c r="K28" s="83">
        <f t="shared" si="1"/>
        <v>0</v>
      </c>
      <c r="L28" s="87" t="str">
        <f t="shared" si="0"/>
        <v>BAJO</v>
      </c>
    </row>
    <row r="29" spans="1:12" ht="53.25" customHeight="1" x14ac:dyDescent="0.2">
      <c r="B29" s="85"/>
      <c r="C29" s="202"/>
      <c r="D29" s="154"/>
      <c r="E29" s="154"/>
      <c r="F29" s="154"/>
      <c r="G29" s="155"/>
      <c r="H29" s="86"/>
      <c r="I29" s="82"/>
      <c r="J29" s="83"/>
      <c r="K29" s="83">
        <f t="shared" si="1"/>
        <v>0</v>
      </c>
      <c r="L29" s="87" t="str">
        <f t="shared" si="0"/>
        <v>BAJO</v>
      </c>
    </row>
    <row r="30" spans="1:12" ht="53.25" customHeight="1" x14ac:dyDescent="0.2">
      <c r="B30" s="85"/>
      <c r="C30" s="202"/>
      <c r="D30" s="154"/>
      <c r="E30" s="154"/>
      <c r="F30" s="154"/>
      <c r="G30" s="155"/>
      <c r="H30" s="86"/>
      <c r="I30" s="82"/>
      <c r="J30" s="83"/>
      <c r="K30" s="83">
        <f t="shared" si="1"/>
        <v>0</v>
      </c>
      <c r="L30" s="87" t="str">
        <f t="shared" si="0"/>
        <v>BAJO</v>
      </c>
    </row>
    <row r="31" spans="1:12" ht="53.25" customHeight="1" x14ac:dyDescent="0.2">
      <c r="B31" s="85"/>
      <c r="C31" s="202"/>
      <c r="D31" s="154"/>
      <c r="E31" s="154"/>
      <c r="F31" s="154"/>
      <c r="G31" s="155"/>
      <c r="H31" s="86"/>
      <c r="I31" s="82"/>
      <c r="J31" s="83"/>
      <c r="K31" s="83">
        <f t="shared" si="1"/>
        <v>0</v>
      </c>
      <c r="L31" s="87" t="str">
        <f t="shared" si="0"/>
        <v>BAJO</v>
      </c>
    </row>
    <row r="32" spans="1:12" ht="53.25" customHeight="1" x14ac:dyDescent="0.2">
      <c r="B32" s="85"/>
      <c r="C32" s="202"/>
      <c r="D32" s="154"/>
      <c r="E32" s="154"/>
      <c r="F32" s="154"/>
      <c r="G32" s="155"/>
      <c r="H32" s="86"/>
      <c r="I32" s="82"/>
      <c r="J32" s="83"/>
      <c r="K32" s="83">
        <f t="shared" si="1"/>
        <v>0</v>
      </c>
      <c r="L32" s="87" t="str">
        <f t="shared" si="0"/>
        <v>BAJO</v>
      </c>
    </row>
    <row r="33" spans="2:14" ht="53.25" customHeight="1" x14ac:dyDescent="0.2">
      <c r="B33" s="85"/>
      <c r="C33" s="202"/>
      <c r="D33" s="154"/>
      <c r="E33" s="154"/>
      <c r="F33" s="154"/>
      <c r="G33" s="155"/>
      <c r="H33" s="86"/>
      <c r="I33" s="82"/>
      <c r="J33" s="83"/>
      <c r="K33" s="83">
        <f t="shared" si="1"/>
        <v>0</v>
      </c>
      <c r="L33" s="87" t="str">
        <f t="shared" si="0"/>
        <v>BAJO</v>
      </c>
    </row>
    <row r="34" spans="2:14" ht="53.25" customHeight="1" x14ac:dyDescent="0.2">
      <c r="B34" s="85"/>
      <c r="C34" s="202"/>
      <c r="D34" s="154"/>
      <c r="E34" s="154"/>
      <c r="F34" s="154"/>
      <c r="G34" s="155"/>
      <c r="H34" s="86"/>
      <c r="I34" s="82"/>
      <c r="J34" s="83"/>
      <c r="K34" s="83">
        <f t="shared" si="1"/>
        <v>0</v>
      </c>
      <c r="L34" s="87" t="str">
        <f t="shared" si="0"/>
        <v>BAJO</v>
      </c>
    </row>
    <row r="35" spans="2:14" ht="53.25" customHeight="1" x14ac:dyDescent="0.2">
      <c r="B35" s="85"/>
      <c r="C35" s="202"/>
      <c r="D35" s="154"/>
      <c r="E35" s="154"/>
      <c r="F35" s="154"/>
      <c r="G35" s="155"/>
      <c r="H35" s="86"/>
      <c r="I35" s="82"/>
      <c r="J35" s="83"/>
      <c r="K35" s="83">
        <f t="shared" si="1"/>
        <v>0</v>
      </c>
      <c r="L35" s="87" t="str">
        <f t="shared" si="0"/>
        <v>BAJO</v>
      </c>
    </row>
    <row r="36" spans="2:14" ht="53.25" customHeight="1" thickBot="1" x14ac:dyDescent="0.25">
      <c r="B36" s="88"/>
      <c r="C36" s="210"/>
      <c r="D36" s="160"/>
      <c r="E36" s="160"/>
      <c r="F36" s="160"/>
      <c r="G36" s="161"/>
      <c r="H36" s="89"/>
      <c r="I36" s="90"/>
      <c r="J36" s="91"/>
      <c r="K36" s="91">
        <f t="shared" si="1"/>
        <v>0</v>
      </c>
      <c r="L36" s="92" t="str">
        <f t="shared" si="0"/>
        <v>BAJO</v>
      </c>
    </row>
    <row r="37" spans="2:14" ht="12.75" customHeight="1" x14ac:dyDescent="0.2">
      <c r="B37" s="93"/>
      <c r="C37" s="94"/>
      <c r="D37" s="94"/>
      <c r="E37" s="94"/>
      <c r="F37" s="94"/>
      <c r="G37" s="94"/>
      <c r="H37" s="94"/>
      <c r="I37" s="94"/>
      <c r="J37" s="94"/>
      <c r="K37" s="94"/>
      <c r="L37" s="95"/>
    </row>
    <row r="38" spans="2:14" x14ac:dyDescent="0.2">
      <c r="B38" s="72"/>
      <c r="C38" s="213"/>
      <c r="D38" s="163"/>
      <c r="E38" s="163"/>
      <c r="F38" s="73"/>
      <c r="G38" s="73"/>
      <c r="H38" s="216"/>
      <c r="I38" s="170"/>
      <c r="J38" s="73"/>
      <c r="K38" s="73"/>
      <c r="L38" s="74"/>
    </row>
    <row r="39" spans="2:14" ht="19.5" customHeight="1" x14ac:dyDescent="0.2">
      <c r="B39" s="218" t="s">
        <v>113</v>
      </c>
      <c r="C39" s="207" t="s">
        <v>114</v>
      </c>
      <c r="D39" s="155"/>
      <c r="E39" s="96" t="s">
        <v>115</v>
      </c>
      <c r="F39" s="73"/>
      <c r="G39" s="222" t="s">
        <v>101</v>
      </c>
      <c r="H39" s="131" t="s">
        <v>116</v>
      </c>
      <c r="I39" s="131" t="s">
        <v>115</v>
      </c>
      <c r="J39" s="73"/>
      <c r="K39" s="73"/>
      <c r="L39" s="74"/>
    </row>
    <row r="40" spans="2:14" ht="21" customHeight="1" x14ac:dyDescent="0.2">
      <c r="B40" s="219"/>
      <c r="C40" s="206" t="s">
        <v>117</v>
      </c>
      <c r="D40" s="155"/>
      <c r="E40" s="123">
        <v>1</v>
      </c>
      <c r="F40" s="73"/>
      <c r="G40" s="163"/>
      <c r="H40" s="123" t="s">
        <v>118</v>
      </c>
      <c r="I40" s="97">
        <v>1</v>
      </c>
      <c r="J40" s="73"/>
      <c r="K40" s="73"/>
      <c r="L40" s="74"/>
    </row>
    <row r="41" spans="2:14" ht="15.75" customHeight="1" x14ac:dyDescent="0.2">
      <c r="B41" s="219"/>
      <c r="C41" s="206" t="s">
        <v>119</v>
      </c>
      <c r="D41" s="155"/>
      <c r="E41" s="123">
        <v>2</v>
      </c>
      <c r="F41" s="73"/>
      <c r="G41" s="163"/>
      <c r="H41" s="123" t="s">
        <v>120</v>
      </c>
      <c r="I41" s="97">
        <v>2</v>
      </c>
      <c r="J41" s="73"/>
      <c r="K41" s="73"/>
      <c r="L41" s="74"/>
      <c r="N41" s="5"/>
    </row>
    <row r="42" spans="2:14" ht="24.75" customHeight="1" x14ac:dyDescent="0.2">
      <c r="B42" s="219"/>
      <c r="C42" s="206" t="s">
        <v>121</v>
      </c>
      <c r="D42" s="155"/>
      <c r="E42" s="123">
        <v>3</v>
      </c>
      <c r="F42" s="73"/>
      <c r="G42" s="163"/>
      <c r="H42" s="123" t="s">
        <v>122</v>
      </c>
      <c r="I42" s="97">
        <v>3</v>
      </c>
      <c r="J42" s="73"/>
      <c r="K42" s="73"/>
      <c r="L42" s="74"/>
    </row>
    <row r="43" spans="2:14" ht="18" customHeight="1" x14ac:dyDescent="0.2">
      <c r="B43" s="219"/>
      <c r="C43" s="206" t="s">
        <v>123</v>
      </c>
      <c r="D43" s="155"/>
      <c r="E43" s="123">
        <v>4</v>
      </c>
      <c r="F43" s="73"/>
      <c r="G43" s="163"/>
      <c r="H43" s="123" t="s">
        <v>124</v>
      </c>
      <c r="I43" s="97">
        <v>4</v>
      </c>
      <c r="J43" s="73"/>
      <c r="K43" s="73"/>
      <c r="L43" s="74"/>
    </row>
    <row r="44" spans="2:14" ht="29.25" customHeight="1" x14ac:dyDescent="0.2">
      <c r="B44" s="219"/>
      <c r="C44" s="206" t="s">
        <v>125</v>
      </c>
      <c r="D44" s="155"/>
      <c r="E44" s="123">
        <v>5</v>
      </c>
      <c r="F44" s="73"/>
      <c r="G44" s="163"/>
      <c r="H44" s="123" t="s">
        <v>126</v>
      </c>
      <c r="I44" s="97">
        <v>5</v>
      </c>
      <c r="J44" s="73"/>
      <c r="K44" s="73"/>
      <c r="L44" s="74"/>
    </row>
    <row r="45" spans="2:14" ht="16.5" customHeight="1" x14ac:dyDescent="0.2">
      <c r="B45" s="98"/>
      <c r="C45" s="99"/>
      <c r="D45" s="99"/>
      <c r="E45" s="99"/>
      <c r="F45" s="73"/>
      <c r="G45" s="99"/>
      <c r="H45" s="99"/>
      <c r="I45" s="99"/>
      <c r="J45" s="99"/>
      <c r="K45" s="99"/>
      <c r="L45" s="74"/>
    </row>
    <row r="46" spans="2:14" ht="16.5" customHeight="1" x14ac:dyDescent="0.2">
      <c r="B46" s="98"/>
      <c r="C46" s="216" t="s">
        <v>127</v>
      </c>
      <c r="D46" s="170"/>
      <c r="E46" s="170"/>
      <c r="F46" s="170"/>
      <c r="G46" s="170"/>
      <c r="H46" s="170"/>
      <c r="I46" s="170"/>
      <c r="J46" s="170"/>
      <c r="K46" s="170"/>
      <c r="L46" s="74"/>
    </row>
    <row r="47" spans="2:14" ht="69.75" customHeight="1" x14ac:dyDescent="0.2">
      <c r="B47" s="98"/>
      <c r="C47" s="206" t="s">
        <v>128</v>
      </c>
      <c r="D47" s="154"/>
      <c r="E47" s="155"/>
      <c r="F47" s="123" t="s">
        <v>129</v>
      </c>
      <c r="G47" s="123" t="s">
        <v>130</v>
      </c>
      <c r="H47" s="123" t="s">
        <v>131</v>
      </c>
      <c r="I47" s="206" t="s">
        <v>132</v>
      </c>
      <c r="J47" s="155"/>
      <c r="K47" s="206" t="s">
        <v>133</v>
      </c>
      <c r="L47" s="155"/>
    </row>
    <row r="48" spans="2:14" ht="69.75" customHeight="1" x14ac:dyDescent="0.2">
      <c r="B48" s="98"/>
      <c r="C48" s="206" t="s">
        <v>134</v>
      </c>
      <c r="D48" s="154"/>
      <c r="E48" s="155"/>
      <c r="F48" s="123" t="s">
        <v>135</v>
      </c>
      <c r="G48" s="123" t="s">
        <v>136</v>
      </c>
      <c r="H48" s="123" t="s">
        <v>137</v>
      </c>
      <c r="I48" s="206" t="s">
        <v>138</v>
      </c>
      <c r="J48" s="155"/>
      <c r="K48" s="206" t="s">
        <v>139</v>
      </c>
      <c r="L48" s="155"/>
    </row>
    <row r="49" spans="2:12" x14ac:dyDescent="0.2">
      <c r="B49" s="72"/>
      <c r="C49" s="207" t="s">
        <v>140</v>
      </c>
      <c r="D49" s="166"/>
      <c r="E49" s="207" t="s">
        <v>115</v>
      </c>
      <c r="F49" s="133" t="s">
        <v>118</v>
      </c>
      <c r="G49" s="133" t="s">
        <v>120</v>
      </c>
      <c r="H49" s="100" t="s">
        <v>122</v>
      </c>
      <c r="I49" s="221" t="s">
        <v>124</v>
      </c>
      <c r="J49" s="155"/>
      <c r="K49" s="207" t="s">
        <v>126</v>
      </c>
      <c r="L49" s="155"/>
    </row>
    <row r="50" spans="2:12" x14ac:dyDescent="0.2">
      <c r="B50" s="72"/>
      <c r="C50" s="169"/>
      <c r="D50" s="171"/>
      <c r="E50" s="158"/>
      <c r="F50" s="135">
        <v>1</v>
      </c>
      <c r="G50" s="135">
        <v>2</v>
      </c>
      <c r="H50" s="135">
        <v>3</v>
      </c>
      <c r="I50" s="205">
        <v>4</v>
      </c>
      <c r="J50" s="155"/>
      <c r="K50" s="205">
        <v>5</v>
      </c>
      <c r="L50" s="155"/>
    </row>
    <row r="51" spans="2:12" ht="19.5" customHeight="1" x14ac:dyDescent="0.2">
      <c r="B51" s="72"/>
      <c r="C51" s="206" t="s">
        <v>117</v>
      </c>
      <c r="D51" s="155"/>
      <c r="E51" s="124">
        <v>1</v>
      </c>
      <c r="F51" s="101">
        <v>2</v>
      </c>
      <c r="G51" s="101">
        <v>3</v>
      </c>
      <c r="H51" s="101">
        <v>4</v>
      </c>
      <c r="I51" s="199">
        <v>5</v>
      </c>
      <c r="J51" s="155"/>
      <c r="K51" s="211">
        <v>6</v>
      </c>
      <c r="L51" s="155"/>
    </row>
    <row r="52" spans="2:12" ht="21.75" customHeight="1" x14ac:dyDescent="0.2">
      <c r="B52" s="72"/>
      <c r="C52" s="206" t="s">
        <v>119</v>
      </c>
      <c r="D52" s="155"/>
      <c r="E52" s="124">
        <v>2</v>
      </c>
      <c r="F52" s="101">
        <v>3</v>
      </c>
      <c r="G52" s="101">
        <v>4</v>
      </c>
      <c r="H52" s="136">
        <v>5</v>
      </c>
      <c r="I52" s="211">
        <v>6</v>
      </c>
      <c r="J52" s="155"/>
      <c r="K52" s="214">
        <v>7</v>
      </c>
      <c r="L52" s="215"/>
    </row>
    <row r="53" spans="2:12" ht="26.25" customHeight="1" x14ac:dyDescent="0.2">
      <c r="B53" s="72"/>
      <c r="C53" s="206" t="s">
        <v>121</v>
      </c>
      <c r="D53" s="155"/>
      <c r="E53" s="124">
        <v>3</v>
      </c>
      <c r="F53" s="101">
        <v>4</v>
      </c>
      <c r="G53" s="136">
        <v>5</v>
      </c>
      <c r="H53" s="134">
        <v>6</v>
      </c>
      <c r="I53" s="211">
        <v>7</v>
      </c>
      <c r="J53" s="155"/>
      <c r="K53" s="198">
        <v>8</v>
      </c>
      <c r="L53" s="155"/>
    </row>
    <row r="54" spans="2:12" ht="21" customHeight="1" x14ac:dyDescent="0.2">
      <c r="B54" s="72"/>
      <c r="C54" s="206" t="s">
        <v>123</v>
      </c>
      <c r="D54" s="155"/>
      <c r="E54" s="124">
        <v>4</v>
      </c>
      <c r="F54" s="136">
        <v>5</v>
      </c>
      <c r="G54" s="134">
        <v>6</v>
      </c>
      <c r="H54" s="134">
        <v>7</v>
      </c>
      <c r="I54" s="198">
        <v>8</v>
      </c>
      <c r="J54" s="155"/>
      <c r="K54" s="198">
        <v>9</v>
      </c>
      <c r="L54" s="155"/>
    </row>
    <row r="55" spans="2:12" ht="27" customHeight="1" x14ac:dyDescent="0.2">
      <c r="B55" s="72"/>
      <c r="C55" s="206" t="s">
        <v>125</v>
      </c>
      <c r="D55" s="155"/>
      <c r="E55" s="124">
        <v>5</v>
      </c>
      <c r="F55" s="134">
        <v>6</v>
      </c>
      <c r="G55" s="134">
        <v>7</v>
      </c>
      <c r="H55" s="132">
        <v>8</v>
      </c>
      <c r="I55" s="198">
        <v>9</v>
      </c>
      <c r="J55" s="155"/>
      <c r="K55" s="198">
        <v>10</v>
      </c>
      <c r="L55" s="155"/>
    </row>
    <row r="56" spans="2:12" x14ac:dyDescent="0.2">
      <c r="B56" s="72"/>
      <c r="C56" s="73"/>
      <c r="D56" s="73"/>
      <c r="E56" s="73"/>
      <c r="F56" s="73"/>
      <c r="G56" s="73"/>
      <c r="H56" s="73"/>
      <c r="I56" s="73"/>
      <c r="J56" s="73"/>
      <c r="K56" s="73"/>
      <c r="L56" s="74"/>
    </row>
    <row r="57" spans="2:12" ht="19.5" customHeight="1" x14ac:dyDescent="0.2">
      <c r="B57" s="72"/>
      <c r="C57" s="73"/>
      <c r="D57" s="73"/>
      <c r="E57" s="73"/>
      <c r="F57" s="73"/>
      <c r="G57" s="216" t="s">
        <v>141</v>
      </c>
      <c r="H57" s="170"/>
      <c r="I57" s="73"/>
      <c r="J57" s="73"/>
      <c r="K57" s="73"/>
      <c r="L57" s="74"/>
    </row>
    <row r="58" spans="2:12" ht="18" customHeight="1" x14ac:dyDescent="0.2">
      <c r="B58" s="72"/>
      <c r="C58" s="73"/>
      <c r="D58" s="73"/>
      <c r="E58" s="73"/>
      <c r="F58" s="73"/>
      <c r="G58" s="133" t="s">
        <v>127</v>
      </c>
      <c r="H58" s="102" t="s">
        <v>140</v>
      </c>
      <c r="I58" s="73"/>
      <c r="J58" s="73"/>
      <c r="K58" s="73"/>
      <c r="L58" s="74"/>
    </row>
    <row r="59" spans="2:12" ht="18" customHeight="1" x14ac:dyDescent="0.2">
      <c r="B59" s="72"/>
      <c r="C59" s="73"/>
      <c r="D59" s="73"/>
      <c r="E59" s="73"/>
      <c r="F59" s="73"/>
      <c r="G59" s="132" t="s">
        <v>142</v>
      </c>
      <c r="H59" s="103" t="s">
        <v>143</v>
      </c>
      <c r="I59" s="73"/>
      <c r="J59" s="73"/>
      <c r="K59" s="73"/>
      <c r="L59" s="74"/>
    </row>
    <row r="60" spans="2:12" ht="18" customHeight="1" x14ac:dyDescent="0.2">
      <c r="B60" s="72"/>
      <c r="C60" s="73"/>
      <c r="D60" s="73"/>
      <c r="E60" s="73"/>
      <c r="F60" s="73"/>
      <c r="G60" s="134" t="s">
        <v>144</v>
      </c>
      <c r="H60" s="103" t="s">
        <v>145</v>
      </c>
      <c r="I60" s="73"/>
      <c r="J60" s="73"/>
      <c r="K60" s="73"/>
      <c r="L60" s="74"/>
    </row>
    <row r="61" spans="2:12" ht="18" customHeight="1" x14ac:dyDescent="0.2">
      <c r="B61" s="72"/>
      <c r="C61" s="73"/>
      <c r="D61" s="73"/>
      <c r="E61" s="73"/>
      <c r="F61" s="73"/>
      <c r="G61" s="136">
        <v>5</v>
      </c>
      <c r="H61" s="103" t="s">
        <v>146</v>
      </c>
      <c r="I61" s="73"/>
      <c r="J61" s="73"/>
      <c r="K61" s="73"/>
      <c r="L61" s="74"/>
    </row>
    <row r="62" spans="2:12" ht="18" customHeight="1" x14ac:dyDescent="0.2">
      <c r="B62" s="72"/>
      <c r="C62" s="73"/>
      <c r="D62" s="73"/>
      <c r="E62" s="73"/>
      <c r="F62" s="73"/>
      <c r="G62" s="101" t="s">
        <v>147</v>
      </c>
      <c r="H62" s="103" t="s">
        <v>148</v>
      </c>
      <c r="I62" s="73"/>
      <c r="J62" s="73"/>
      <c r="K62" s="73"/>
      <c r="L62" s="74"/>
    </row>
    <row r="63" spans="2:12" ht="13.5" customHeight="1" thickBot="1" x14ac:dyDescent="0.25">
      <c r="B63" s="75"/>
      <c r="C63" s="76"/>
      <c r="D63" s="76"/>
      <c r="E63" s="76"/>
      <c r="F63" s="76"/>
      <c r="G63" s="76"/>
      <c r="H63" s="76"/>
      <c r="I63" s="76"/>
      <c r="J63" s="76"/>
      <c r="K63" s="76"/>
      <c r="L63" s="77"/>
    </row>
    <row r="67" spans="2:2" hidden="1" x14ac:dyDescent="0.2">
      <c r="B67" s="7" t="s">
        <v>96</v>
      </c>
    </row>
    <row r="68" spans="2:2" hidden="1" x14ac:dyDescent="0.2">
      <c r="B68" s="7" t="s">
        <v>149</v>
      </c>
    </row>
  </sheetData>
  <mergeCells count="68">
    <mergeCell ref="B7:L7"/>
    <mergeCell ref="C42:D42"/>
    <mergeCell ref="C33:G33"/>
    <mergeCell ref="I49:J49"/>
    <mergeCell ref="K55:L55"/>
    <mergeCell ref="K54:L54"/>
    <mergeCell ref="C26:G26"/>
    <mergeCell ref="C46:K46"/>
    <mergeCell ref="C29:G29"/>
    <mergeCell ref="C35:G35"/>
    <mergeCell ref="K51:L51"/>
    <mergeCell ref="G39:G44"/>
    <mergeCell ref="B12:L12"/>
    <mergeCell ref="C54:D54"/>
    <mergeCell ref="I47:J47"/>
    <mergeCell ref="I54:J54"/>
    <mergeCell ref="C16:G16"/>
    <mergeCell ref="C20:G20"/>
    <mergeCell ref="B39:B44"/>
    <mergeCell ref="K50:L50"/>
    <mergeCell ref="C41:D41"/>
    <mergeCell ref="K49:L49"/>
    <mergeCell ref="C30:G30"/>
    <mergeCell ref="C34:G34"/>
    <mergeCell ref="H38:I38"/>
    <mergeCell ref="C24:G24"/>
    <mergeCell ref="K47:L47"/>
    <mergeCell ref="C40:D40"/>
    <mergeCell ref="E49:E50"/>
    <mergeCell ref="C22:G22"/>
    <mergeCell ref="C31:G31"/>
    <mergeCell ref="G57:H57"/>
    <mergeCell ref="C55:D55"/>
    <mergeCell ref="C48:E48"/>
    <mergeCell ref="C44:D44"/>
    <mergeCell ref="C25:G25"/>
    <mergeCell ref="C17:G17"/>
    <mergeCell ref="K2:L4"/>
    <mergeCell ref="I55:J55"/>
    <mergeCell ref="C51:D51"/>
    <mergeCell ref="C27:G27"/>
    <mergeCell ref="C49:D50"/>
    <mergeCell ref="C36:G36"/>
    <mergeCell ref="C52:D52"/>
    <mergeCell ref="I52:J52"/>
    <mergeCell ref="B15:G15"/>
    <mergeCell ref="C38:E38"/>
    <mergeCell ref="C43:D43"/>
    <mergeCell ref="K52:L52"/>
    <mergeCell ref="C21:G21"/>
    <mergeCell ref="C23:G23"/>
    <mergeCell ref="I53:J53"/>
    <mergeCell ref="K53:L53"/>
    <mergeCell ref="I51:J51"/>
    <mergeCell ref="C2:J4"/>
    <mergeCell ref="B6:L6"/>
    <mergeCell ref="C32:G32"/>
    <mergeCell ref="H15:L15"/>
    <mergeCell ref="C28:G28"/>
    <mergeCell ref="C19:G19"/>
    <mergeCell ref="I50:J50"/>
    <mergeCell ref="C53:D53"/>
    <mergeCell ref="C18:G18"/>
    <mergeCell ref="C47:E47"/>
    <mergeCell ref="B2:B4"/>
    <mergeCell ref="I48:J48"/>
    <mergeCell ref="C39:D39"/>
    <mergeCell ref="K48:L48"/>
  </mergeCells>
  <conditionalFormatting sqref="J18:K36">
    <cfRule type="expression" dxfId="18" priority="7" stopIfTrue="1">
      <formula>"""bajo"""</formula>
    </cfRule>
  </conditionalFormatting>
  <conditionalFormatting sqref="L17:L36">
    <cfRule type="cellIs" dxfId="17" priority="2" stopIfTrue="1" operator="equal">
      <formula>"EXTREMO"</formula>
    </cfRule>
    <cfRule type="cellIs" dxfId="16" priority="3" stopIfTrue="1" operator="equal">
      <formula>"ALTO"</formula>
    </cfRule>
    <cfRule type="cellIs" dxfId="15" priority="4" stopIfTrue="1" operator="equal">
      <formula>"MEDIO"</formula>
    </cfRule>
    <cfRule type="cellIs" dxfId="14" priority="5" stopIfTrue="1" operator="equal">
      <formula>"BAJO"</formula>
    </cfRule>
  </conditionalFormatting>
  <conditionalFormatting sqref="J17:K17">
    <cfRule type="expression" dxfId="13" priority="1" stopIfTrue="1">
      <formula>"""bajo"""</formula>
    </cfRule>
  </conditionalFormatting>
  <dataValidations count="24">
    <dataValidation type="list" allowBlank="1" showInputMessage="1" showErrorMessage="1" sqref="I17:I36" xr:uid="{00000000-0002-0000-0200-000000000000}">
      <formula1>$E$40:$E$44</formula1>
    </dataValidation>
    <dataValidation type="list" allowBlank="1" showInputMessage="1" showErrorMessage="1" sqref="J17:J36" xr:uid="{00000000-0002-0000-0200-000001000000}">
      <formula1>$I$40:$I$44</formula1>
    </dataValidation>
    <dataValidation type="list" allowBlank="1" showInputMessage="1" showErrorMessage="1" sqref="H15" xr:uid="{00000000-0002-0000-0200-000002000000}">
      <formula1>$B$67:$B$68</formula1>
    </dataValidation>
    <dataValidation type="list" allowBlank="1" showInputMessage="1" showErrorMessage="1" sqref="C17:G17" xr:uid="{00000000-0002-0000-0200-000003000000}">
      <formula1>INDIRECT($B$17)</formula1>
    </dataValidation>
    <dataValidation type="list" allowBlank="1" showInputMessage="1" showErrorMessage="1" sqref="B17:B36" xr:uid="{00000000-0002-0000-0200-000004000000}">
      <formula1>"PLANEACIÓN,SELECCIÓN,CONTRATACIÓN,EJECUCIÓN"</formula1>
    </dataValidation>
    <dataValidation type="list" allowBlank="1" showInputMessage="1" showErrorMessage="1" sqref="C18:G18" xr:uid="{00000000-0002-0000-0200-000005000000}">
      <formula1>INDIRECT($B$18)</formula1>
    </dataValidation>
    <dataValidation type="list" allowBlank="1" showInputMessage="1" showErrorMessage="1" sqref="C19:G19" xr:uid="{00000000-0002-0000-0200-000006000000}">
      <formula1>INDIRECT($B$19)</formula1>
    </dataValidation>
    <dataValidation type="list" allowBlank="1" showInputMessage="1" showErrorMessage="1" sqref="C20:G20" xr:uid="{00000000-0002-0000-0200-000007000000}">
      <formula1>INDIRECT($B$20)</formula1>
    </dataValidation>
    <dataValidation type="list" allowBlank="1" showInputMessage="1" showErrorMessage="1" sqref="C21:G21" xr:uid="{00000000-0002-0000-0200-000008000000}">
      <formula1>INDIRECT($B$21)</formula1>
    </dataValidation>
    <dataValidation type="list" allowBlank="1" showInputMessage="1" showErrorMessage="1" sqref="C22:G22" xr:uid="{00000000-0002-0000-0200-000009000000}">
      <formula1>INDIRECT($B$22)</formula1>
    </dataValidation>
    <dataValidation type="list" allowBlank="1" showInputMessage="1" showErrorMessage="1" sqref="C23:G23" xr:uid="{00000000-0002-0000-0200-00000A000000}">
      <formula1>INDIRECT($B$23)</formula1>
    </dataValidation>
    <dataValidation type="list" allowBlank="1" showInputMessage="1" showErrorMessage="1" sqref="C24:G24" xr:uid="{00000000-0002-0000-0200-00000B000000}">
      <formula1>INDIRECT($B$24)</formula1>
    </dataValidation>
    <dataValidation type="list" allowBlank="1" showInputMessage="1" showErrorMessage="1" sqref="C25:G25" xr:uid="{00000000-0002-0000-0200-00000C000000}">
      <formula1>INDIRECT($B$25)</formula1>
    </dataValidation>
    <dataValidation type="list" allowBlank="1" showInputMessage="1" showErrorMessage="1" sqref="C26:G26" xr:uid="{00000000-0002-0000-0200-00000D000000}">
      <formula1>INDIRECT($B$26)</formula1>
    </dataValidation>
    <dataValidation type="list" allowBlank="1" showInputMessage="1" showErrorMessage="1" sqref="C27:G27" xr:uid="{00000000-0002-0000-0200-00000E000000}">
      <formula1>INDIRECT($B$27)</formula1>
    </dataValidation>
    <dataValidation type="list" allowBlank="1" showInputMessage="1" showErrorMessage="1" sqref="C28:G28" xr:uid="{00000000-0002-0000-0200-00000F000000}">
      <formula1>INDIRECT($B$28)</formula1>
    </dataValidation>
    <dataValidation type="list" allowBlank="1" showInputMessage="1" showErrorMessage="1" sqref="C29:G29" xr:uid="{00000000-0002-0000-0200-000010000000}">
      <formula1>INDIRECT($B$29)</formula1>
    </dataValidation>
    <dataValidation type="list" allowBlank="1" showInputMessage="1" showErrorMessage="1" sqref="C30:G30" xr:uid="{00000000-0002-0000-0200-000011000000}">
      <formula1>INDIRECT($B$30)</formula1>
    </dataValidation>
    <dataValidation type="list" allowBlank="1" showInputMessage="1" showErrorMessage="1" sqref="C31:G31" xr:uid="{00000000-0002-0000-0200-000012000000}">
      <formula1>INDIRECT($B$31)</formula1>
    </dataValidation>
    <dataValidation type="list" allowBlank="1" showInputMessage="1" showErrorMessage="1" sqref="C32:G32" xr:uid="{00000000-0002-0000-0200-000013000000}">
      <formula1>INDIRECT($B$32)</formula1>
    </dataValidation>
    <dataValidation type="list" allowBlank="1" showInputMessage="1" showErrorMessage="1" sqref="C33:G33" xr:uid="{00000000-0002-0000-0200-000014000000}">
      <formula1>INDIRECT($B$33)</formula1>
    </dataValidation>
    <dataValidation type="list" allowBlank="1" showInputMessage="1" showErrorMessage="1" sqref="C34:G34" xr:uid="{00000000-0002-0000-0200-000015000000}">
      <formula1>INDIRECT($B$34)</formula1>
    </dataValidation>
    <dataValidation type="list" allowBlank="1" showInputMessage="1" showErrorMessage="1" sqref="C35:G35" xr:uid="{00000000-0002-0000-0200-000016000000}">
      <formula1>INDIRECT($B$35)</formula1>
    </dataValidation>
    <dataValidation type="list" allowBlank="1" showInputMessage="1" showErrorMessage="1" sqref="C36:G36" xr:uid="{00000000-0002-0000-0200-000017000000}">
      <formula1>INDIRECT($B$36)</formula1>
    </dataValidation>
  </dataValidations>
  <printOptions horizontalCentered="1"/>
  <pageMargins left="0.7" right="0.7" top="0.75" bottom="0.75" header="0.3" footer="0.3"/>
  <pageSetup scale="32" orientation="portrait" verticalDpi="4294967295"/>
  <headerFooter alignWithMargins="0">
    <oddFooter xml:space="preserve">&amp;C
</oddFooter>
  </headerFooter>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2:Z55"/>
  <sheetViews>
    <sheetView showGridLines="0" tabSelected="1" topLeftCell="A21" zoomScale="80" zoomScaleNormal="80" zoomScalePageLayoutView="70" workbookViewId="0">
      <selection activeCell="A93" sqref="A93"/>
    </sheetView>
  </sheetViews>
  <sheetFormatPr baseColWidth="10" defaultColWidth="11.42578125" defaultRowHeight="12.75" x14ac:dyDescent="0.2"/>
  <cols>
    <col min="1" max="1" width="2.85546875" customWidth="1"/>
    <col min="2" max="2" width="41.7109375" customWidth="1"/>
    <col min="3" max="3" width="15.85546875" customWidth="1"/>
    <col min="4" max="4" width="13.140625" customWidth="1"/>
    <col min="5" max="5" width="16.42578125" customWidth="1"/>
    <col min="6" max="6" width="14.85546875" customWidth="1"/>
    <col min="7" max="7" width="17.42578125" customWidth="1"/>
    <col min="8" max="8" width="14.42578125" customWidth="1"/>
    <col min="9" max="9" width="15.85546875" customWidth="1"/>
    <col min="10" max="10" width="9.42578125" customWidth="1"/>
    <col min="11" max="17" width="14" customWidth="1"/>
    <col min="18" max="18" width="20.85546875" style="4" customWidth="1"/>
  </cols>
  <sheetData>
    <row r="2" spans="2:26" ht="48.75" customHeight="1" x14ac:dyDescent="0.2">
      <c r="B2" s="173"/>
      <c r="C2" s="164" t="s">
        <v>16</v>
      </c>
      <c r="D2" s="165"/>
      <c r="E2" s="165"/>
      <c r="F2" s="165"/>
      <c r="G2" s="165"/>
      <c r="H2" s="165"/>
      <c r="I2" s="165"/>
      <c r="J2" s="165"/>
      <c r="K2" s="165"/>
      <c r="L2" s="165"/>
      <c r="M2" s="165"/>
      <c r="N2" s="165"/>
      <c r="O2" s="165"/>
      <c r="P2" s="166"/>
      <c r="Q2" s="156" t="s">
        <v>1</v>
      </c>
      <c r="R2" s="166"/>
    </row>
    <row r="3" spans="2:26" ht="30" customHeight="1" x14ac:dyDescent="0.2">
      <c r="B3" s="157"/>
      <c r="C3" s="167"/>
      <c r="D3" s="163"/>
      <c r="E3" s="163"/>
      <c r="F3" s="163"/>
      <c r="G3" s="163"/>
      <c r="H3" s="163"/>
      <c r="I3" s="163"/>
      <c r="J3" s="163"/>
      <c r="K3" s="163"/>
      <c r="L3" s="163"/>
      <c r="M3" s="163"/>
      <c r="N3" s="163"/>
      <c r="O3" s="163"/>
      <c r="P3" s="168"/>
      <c r="Q3" s="167"/>
      <c r="R3" s="168"/>
    </row>
    <row r="4" spans="2:26" ht="39.75" customHeight="1" x14ac:dyDescent="0.2">
      <c r="B4" s="158"/>
      <c r="C4" s="169"/>
      <c r="D4" s="170"/>
      <c r="E4" s="170"/>
      <c r="F4" s="170"/>
      <c r="G4" s="170"/>
      <c r="H4" s="170"/>
      <c r="I4" s="170"/>
      <c r="J4" s="170"/>
      <c r="K4" s="170"/>
      <c r="L4" s="170"/>
      <c r="M4" s="170"/>
      <c r="N4" s="170"/>
      <c r="O4" s="170"/>
      <c r="P4" s="171"/>
      <c r="Q4" s="169"/>
      <c r="R4" s="171"/>
    </row>
    <row r="5" spans="2:26" ht="13.5" customHeight="1" thickBot="1" x14ac:dyDescent="0.25"/>
    <row r="6" spans="2:26" ht="78.75" customHeight="1" thickBot="1" x14ac:dyDescent="0.25">
      <c r="B6" s="225" t="str">
        <f>+EVALUACION!B6</f>
        <v xml:space="preserve">Objeto Contractual: “PRESTAR LOS SERVICIOS PARA REALIZAR LA TOMA FÍSICA DE INVENTARIOS DE LOS BIENES MUEBLES E INMUEBLES DE PROPIEDAD DEL FONDO DE DESARROLLO LOCAL DE TUNJUELITO O EN PODER DE TERCEROS, ASÍ COMO LA MEDICIÓN POSTERIOR DE LOS BIENES CLASIFICADOS COMO PROPIEDAD PLANTA Y EQUIPO DE CONFORMIDAD CON LAS DISPOSICIONES LEGALES VIGENTES” </v>
      </c>
      <c r="C6" s="176"/>
      <c r="D6" s="176"/>
      <c r="E6" s="176"/>
      <c r="F6" s="176"/>
      <c r="G6" s="176"/>
      <c r="H6" s="176"/>
      <c r="I6" s="176"/>
      <c r="J6" s="176"/>
      <c r="K6" s="176"/>
      <c r="L6" s="176"/>
      <c r="M6" s="176"/>
      <c r="N6" s="176"/>
      <c r="O6" s="176"/>
      <c r="P6" s="176"/>
      <c r="Q6" s="176"/>
      <c r="R6" s="183"/>
      <c r="S6" s="1"/>
      <c r="T6" s="1"/>
      <c r="U6" s="1"/>
      <c r="V6" s="1"/>
      <c r="W6" s="1"/>
      <c r="X6" s="1"/>
      <c r="Y6" s="1"/>
      <c r="Z6" s="1"/>
    </row>
    <row r="7" spans="2:26" ht="24.75" customHeight="1" x14ac:dyDescent="0.2">
      <c r="B7" s="228" t="s">
        <v>19</v>
      </c>
      <c r="C7" s="163"/>
      <c r="D7" s="163"/>
      <c r="E7" s="163"/>
      <c r="F7" s="163"/>
      <c r="G7" s="163"/>
      <c r="H7" s="163"/>
      <c r="I7" s="163"/>
      <c r="J7" s="163"/>
      <c r="K7" s="163"/>
      <c r="L7" s="163"/>
      <c r="M7" s="163"/>
      <c r="N7" s="163"/>
      <c r="O7" s="163"/>
      <c r="P7" s="163"/>
      <c r="Q7" s="163"/>
      <c r="R7" s="224"/>
    </row>
    <row r="8" spans="2:26" ht="15.75" customHeight="1" x14ac:dyDescent="0.25">
      <c r="B8" s="237" t="s">
        <v>150</v>
      </c>
      <c r="C8" s="163"/>
      <c r="D8" s="163"/>
      <c r="E8" s="163"/>
      <c r="F8" s="163"/>
      <c r="G8" s="163"/>
      <c r="H8" s="163"/>
      <c r="I8" s="163"/>
      <c r="J8" s="163"/>
      <c r="K8" s="163"/>
      <c r="L8" s="163"/>
      <c r="M8" s="163"/>
      <c r="N8" s="163"/>
      <c r="O8" s="163"/>
      <c r="P8" s="163"/>
      <c r="Q8" s="163"/>
      <c r="R8" s="238"/>
    </row>
    <row r="9" spans="2:26" ht="34.5" customHeight="1" x14ac:dyDescent="0.2">
      <c r="B9" s="239" t="s">
        <v>151</v>
      </c>
      <c r="C9" s="163"/>
      <c r="D9" s="163"/>
      <c r="E9" s="163"/>
      <c r="F9" s="163"/>
      <c r="G9" s="163"/>
      <c r="H9" s="163"/>
      <c r="I9" s="163"/>
      <c r="J9" s="163"/>
      <c r="K9" s="163"/>
      <c r="L9" s="163"/>
      <c r="M9" s="163"/>
      <c r="N9" s="163"/>
      <c r="O9" s="163"/>
      <c r="P9" s="163"/>
      <c r="Q9" s="163"/>
      <c r="R9" s="238"/>
    </row>
    <row r="10" spans="2:26" ht="15.75" customHeight="1" x14ac:dyDescent="0.25">
      <c r="B10" s="237" t="s">
        <v>152</v>
      </c>
      <c r="C10" s="163"/>
      <c r="D10" s="163"/>
      <c r="E10" s="163"/>
      <c r="F10" s="163"/>
      <c r="G10" s="163"/>
      <c r="H10" s="163"/>
      <c r="I10" s="163"/>
      <c r="J10" s="163"/>
      <c r="K10" s="163"/>
      <c r="L10" s="163"/>
      <c r="M10" s="163"/>
      <c r="N10" s="163"/>
      <c r="O10" s="163"/>
      <c r="P10" s="163"/>
      <c r="Q10" s="163"/>
      <c r="R10" s="238"/>
    </row>
    <row r="11" spans="2:26" x14ac:dyDescent="0.2">
      <c r="B11" s="72"/>
      <c r="R11" s="3"/>
    </row>
    <row r="12" spans="2:26" x14ac:dyDescent="0.2">
      <c r="B12" s="8"/>
      <c r="R12" s="3"/>
    </row>
    <row r="13" spans="2:26" x14ac:dyDescent="0.2">
      <c r="B13" s="8"/>
      <c r="R13" s="3"/>
    </row>
    <row r="14" spans="2:26" ht="7.5" customHeight="1" thickBot="1" x14ac:dyDescent="0.25">
      <c r="B14" s="2"/>
      <c r="R14" s="3"/>
    </row>
    <row r="15" spans="2:26" ht="93.75" customHeight="1" thickBot="1" x14ac:dyDescent="0.25">
      <c r="B15" s="104" t="s">
        <v>97</v>
      </c>
      <c r="C15" s="236" t="s">
        <v>98</v>
      </c>
      <c r="D15" s="176"/>
      <c r="E15" s="176"/>
      <c r="F15" s="177"/>
      <c r="G15" s="231" t="s">
        <v>153</v>
      </c>
      <c r="H15" s="232"/>
      <c r="I15" s="118" t="s">
        <v>100</v>
      </c>
      <c r="J15" s="118" t="s">
        <v>101</v>
      </c>
      <c r="K15" s="118" t="s">
        <v>102</v>
      </c>
      <c r="L15" s="118" t="s">
        <v>103</v>
      </c>
      <c r="M15" s="118" t="s">
        <v>154</v>
      </c>
      <c r="N15" s="118" t="s">
        <v>155</v>
      </c>
      <c r="O15" s="122" t="s">
        <v>156</v>
      </c>
      <c r="P15" s="122" t="s">
        <v>157</v>
      </c>
      <c r="Q15" s="122" t="s">
        <v>158</v>
      </c>
      <c r="R15" s="11" t="s">
        <v>159</v>
      </c>
    </row>
    <row r="16" spans="2:26" s="23" customFormat="1" ht="78" customHeight="1" x14ac:dyDescent="0.2">
      <c r="B16" s="105" t="str">
        <f>+EVALUACION!B17</f>
        <v>PLANEACIÓN</v>
      </c>
      <c r="C16" s="230" t="str">
        <f>+EVALUACION!C17</f>
        <v>Requisitos habilitantes que impidan la selección objetiva</v>
      </c>
      <c r="D16" s="194"/>
      <c r="E16" s="194"/>
      <c r="F16" s="209"/>
      <c r="G16" s="226" t="s">
        <v>160</v>
      </c>
      <c r="H16" s="155"/>
      <c r="I16" s="82">
        <v>1</v>
      </c>
      <c r="J16" s="82">
        <v>2</v>
      </c>
      <c r="K16" s="82">
        <f t="shared" ref="K16:K35" si="0">+I16+J16</f>
        <v>3</v>
      </c>
      <c r="L16" s="82" t="str">
        <f t="shared" ref="L16:L35" si="1">IF(K16&lt;=4,"BAJO",IF(K16=5,"MEDIO",IF(K16=6,"ALTO",IF(K16=7,"ALTO","EXTREMO"))))</f>
        <v>BAJO</v>
      </c>
      <c r="M16" s="82" t="s">
        <v>161</v>
      </c>
      <c r="N16" s="121" t="s">
        <v>162</v>
      </c>
      <c r="O16" s="121" t="s">
        <v>163</v>
      </c>
      <c r="P16" s="121" t="s">
        <v>164</v>
      </c>
      <c r="Q16" s="121" t="s">
        <v>165</v>
      </c>
      <c r="R16" s="121" t="s">
        <v>166</v>
      </c>
    </row>
    <row r="17" spans="2:18" s="23" customFormat="1" ht="57.75" customHeight="1" x14ac:dyDescent="0.2">
      <c r="B17" s="106" t="str">
        <f>+EVALUACION!B18</f>
        <v>PLANEACIÓN</v>
      </c>
      <c r="C17" s="226" t="str">
        <f>+EVALUACION!C18</f>
        <v>No aprobación o demoras en la expedición vigencias futuras</v>
      </c>
      <c r="D17" s="154"/>
      <c r="E17" s="154"/>
      <c r="F17" s="155"/>
      <c r="G17" s="226" t="s">
        <v>167</v>
      </c>
      <c r="H17" s="155"/>
      <c r="I17" s="111">
        <v>1</v>
      </c>
      <c r="J17" s="82">
        <v>1</v>
      </c>
      <c r="K17" s="82">
        <f t="shared" si="0"/>
        <v>2</v>
      </c>
      <c r="L17" s="82" t="str">
        <f t="shared" si="1"/>
        <v>BAJO</v>
      </c>
      <c r="M17" s="82" t="s">
        <v>168</v>
      </c>
      <c r="N17" s="121" t="s">
        <v>169</v>
      </c>
      <c r="O17" s="121" t="s">
        <v>163</v>
      </c>
      <c r="P17" s="121" t="s">
        <v>170</v>
      </c>
      <c r="Q17" s="121" t="s">
        <v>171</v>
      </c>
      <c r="R17" s="121" t="s">
        <v>172</v>
      </c>
    </row>
    <row r="18" spans="2:18" s="23" customFormat="1" ht="57.75" customHeight="1" x14ac:dyDescent="0.2">
      <c r="B18" s="106" t="str">
        <f>+EVALUACION!B19</f>
        <v>CONTRATACIÓN</v>
      </c>
      <c r="C18" s="226" t="str">
        <f>+EVALUACION!C19</f>
        <v xml:space="preserve">Riesgo de que no se firme el contrato. </v>
      </c>
      <c r="D18" s="154"/>
      <c r="E18" s="154"/>
      <c r="F18" s="155"/>
      <c r="G18" s="226" t="s">
        <v>173</v>
      </c>
      <c r="H18" s="155"/>
      <c r="I18" s="82">
        <v>2</v>
      </c>
      <c r="J18" s="82">
        <v>2</v>
      </c>
      <c r="K18" s="82">
        <f t="shared" si="0"/>
        <v>4</v>
      </c>
      <c r="L18" s="82" t="str">
        <f t="shared" si="1"/>
        <v>BAJO</v>
      </c>
      <c r="M18" s="82" t="s">
        <v>161</v>
      </c>
      <c r="N18" s="121" t="s">
        <v>174</v>
      </c>
      <c r="O18" s="121" t="s">
        <v>175</v>
      </c>
      <c r="P18" s="121" t="s">
        <v>170</v>
      </c>
      <c r="Q18" s="121" t="s">
        <v>176</v>
      </c>
      <c r="R18" s="121" t="s">
        <v>177</v>
      </c>
    </row>
    <row r="19" spans="2:18" s="23" customFormat="1" ht="57.75" customHeight="1" x14ac:dyDescent="0.2">
      <c r="B19" s="106" t="str">
        <f>+EVALUACION!B20</f>
        <v>EJECUCIÓN</v>
      </c>
      <c r="C19" s="226" t="str">
        <f>+EVALUACION!C20</f>
        <v>Variación de los precios del mercado</v>
      </c>
      <c r="D19" s="154"/>
      <c r="E19" s="154"/>
      <c r="F19" s="155"/>
      <c r="G19" s="226" t="s">
        <v>178</v>
      </c>
      <c r="H19" s="155"/>
      <c r="I19" s="82">
        <f>+EVALUACION!I20</f>
        <v>2</v>
      </c>
      <c r="J19" s="82">
        <f>+EVALUACION!J20</f>
        <v>3</v>
      </c>
      <c r="K19" s="82">
        <f t="shared" si="0"/>
        <v>5</v>
      </c>
      <c r="L19" s="82" t="str">
        <f t="shared" si="1"/>
        <v>MEDIO</v>
      </c>
      <c r="M19" s="82" t="s">
        <v>168</v>
      </c>
      <c r="N19" s="121" t="s">
        <v>169</v>
      </c>
      <c r="O19" s="121" t="s">
        <v>163</v>
      </c>
      <c r="P19" s="121" t="s">
        <v>179</v>
      </c>
      <c r="Q19" s="121" t="s">
        <v>180</v>
      </c>
      <c r="R19" s="121" t="s">
        <v>181</v>
      </c>
    </row>
    <row r="20" spans="2:18" s="23" customFormat="1" ht="57.75" customHeight="1" x14ac:dyDescent="0.2">
      <c r="B20" s="106" t="str">
        <f>+EVALUACION!B21</f>
        <v>PLANEACIÓN</v>
      </c>
      <c r="C20" s="226" t="str">
        <f>+EVALUACION!C21</f>
        <v xml:space="preserve">Inadecuada  descripción del bien o servicio requerido </v>
      </c>
      <c r="D20" s="154"/>
      <c r="E20" s="154"/>
      <c r="F20" s="155"/>
      <c r="G20" s="226" t="s">
        <v>182</v>
      </c>
      <c r="H20" s="155"/>
      <c r="I20" s="82">
        <v>1</v>
      </c>
      <c r="J20" s="82">
        <v>2</v>
      </c>
      <c r="K20" s="82">
        <f t="shared" si="0"/>
        <v>3</v>
      </c>
      <c r="L20" s="82" t="str">
        <f t="shared" si="1"/>
        <v>BAJO</v>
      </c>
      <c r="M20" s="82" t="s">
        <v>168</v>
      </c>
      <c r="N20" s="121" t="s">
        <v>183</v>
      </c>
      <c r="O20" s="121" t="s">
        <v>163</v>
      </c>
      <c r="P20" s="121" t="s">
        <v>164</v>
      </c>
      <c r="Q20" s="121" t="s">
        <v>184</v>
      </c>
      <c r="R20" s="121" t="s">
        <v>185</v>
      </c>
    </row>
    <row r="21" spans="2:18" s="23" customFormat="1" ht="57.75" customHeight="1" x14ac:dyDescent="0.2">
      <c r="B21" s="106" t="str">
        <f>+EVALUACION!B22</f>
        <v>PLANEACIÓN</v>
      </c>
      <c r="C21" s="226" t="str">
        <f>+EVALUACION!C22</f>
        <v>Inadecuado análisis  económico estimativo del valor del contrato</v>
      </c>
      <c r="D21" s="154"/>
      <c r="E21" s="154"/>
      <c r="F21" s="155"/>
      <c r="G21" s="226" t="s">
        <v>186</v>
      </c>
      <c r="H21" s="155"/>
      <c r="I21" s="82">
        <v>1</v>
      </c>
      <c r="J21" s="82">
        <v>2</v>
      </c>
      <c r="K21" s="82">
        <f t="shared" si="0"/>
        <v>3</v>
      </c>
      <c r="L21" s="82" t="str">
        <f t="shared" si="1"/>
        <v>BAJO</v>
      </c>
      <c r="M21" s="82" t="s">
        <v>168</v>
      </c>
      <c r="N21" s="121" t="s">
        <v>169</v>
      </c>
      <c r="O21" s="121" t="s">
        <v>163</v>
      </c>
      <c r="P21" s="121" t="s">
        <v>164</v>
      </c>
      <c r="Q21" s="121" t="s">
        <v>187</v>
      </c>
      <c r="R21" s="121" t="s">
        <v>188</v>
      </c>
    </row>
    <row r="22" spans="2:18" s="23" customFormat="1" ht="57.75" customHeight="1" x14ac:dyDescent="0.2">
      <c r="B22" s="106" t="str">
        <f>+EVALUACION!B23</f>
        <v>CONTRATACIÓN</v>
      </c>
      <c r="C22" s="226" t="str">
        <f>+EVALUACION!C23</f>
        <v>Falta de constitución o constitución tardía de la garantía única. Aceptación de garantías que no se ajustan a lo contemplado en el contrato</v>
      </c>
      <c r="D22" s="154"/>
      <c r="E22" s="154"/>
      <c r="F22" s="155"/>
      <c r="G22" s="226" t="s">
        <v>189</v>
      </c>
      <c r="H22" s="155"/>
      <c r="I22" s="82">
        <v>1</v>
      </c>
      <c r="J22" s="82">
        <v>2</v>
      </c>
      <c r="K22" s="82">
        <f t="shared" si="0"/>
        <v>3</v>
      </c>
      <c r="L22" s="82" t="str">
        <f t="shared" si="1"/>
        <v>BAJO</v>
      </c>
      <c r="M22" s="82" t="s">
        <v>161</v>
      </c>
      <c r="N22" s="121" t="s">
        <v>162</v>
      </c>
      <c r="O22" s="121" t="s">
        <v>190</v>
      </c>
      <c r="P22" s="121" t="s">
        <v>191</v>
      </c>
      <c r="Q22" s="121" t="s">
        <v>192</v>
      </c>
      <c r="R22" s="121" t="s">
        <v>193</v>
      </c>
    </row>
    <row r="23" spans="2:18" s="23" customFormat="1" ht="57.75" customHeight="1" x14ac:dyDescent="0.2">
      <c r="B23" s="106" t="str">
        <f>+EVALUACION!B24</f>
        <v>EJECUCIÓN</v>
      </c>
      <c r="C23" s="226" t="str">
        <f>+EVALUACION!C24</f>
        <v>Incumplimiento de compromisos adquiridos por el contratista seleccionado con sus subcontratistas, suministradores de bienes y servicios.</v>
      </c>
      <c r="D23" s="154"/>
      <c r="E23" s="154"/>
      <c r="F23" s="155"/>
      <c r="G23" s="226" t="s">
        <v>194</v>
      </c>
      <c r="H23" s="155"/>
      <c r="I23" s="82">
        <f>+EVALUACION!I24</f>
        <v>2</v>
      </c>
      <c r="J23" s="82">
        <f>+EVALUACION!J24</f>
        <v>3</v>
      </c>
      <c r="K23" s="82">
        <f t="shared" si="0"/>
        <v>5</v>
      </c>
      <c r="L23" s="82" t="str">
        <f t="shared" si="1"/>
        <v>MEDIO</v>
      </c>
      <c r="M23" s="82" t="s">
        <v>168</v>
      </c>
      <c r="N23" s="121" t="s">
        <v>195</v>
      </c>
      <c r="O23" s="121" t="s">
        <v>190</v>
      </c>
      <c r="P23" s="121" t="s">
        <v>179</v>
      </c>
      <c r="Q23" s="121" t="s">
        <v>196</v>
      </c>
      <c r="R23" s="121" t="s">
        <v>197</v>
      </c>
    </row>
    <row r="24" spans="2:18" s="23" customFormat="1" ht="57.75" customHeight="1" x14ac:dyDescent="0.2">
      <c r="B24" s="106" t="str">
        <f>+EVALUACION!B25</f>
        <v>SELECCIÓN</v>
      </c>
      <c r="C24" s="226" t="str">
        <f>+EVALUACION!C25</f>
        <v>Inadecuada evaluación de las ofertas y/o verificación de requisitos habilitantes</v>
      </c>
      <c r="D24" s="154"/>
      <c r="E24" s="154"/>
      <c r="F24" s="155"/>
      <c r="G24" s="226" t="s">
        <v>198</v>
      </c>
      <c r="H24" s="155"/>
      <c r="I24" s="82">
        <v>1</v>
      </c>
      <c r="J24" s="82">
        <v>2</v>
      </c>
      <c r="K24" s="82">
        <f t="shared" si="0"/>
        <v>3</v>
      </c>
      <c r="L24" s="82" t="str">
        <f t="shared" si="1"/>
        <v>BAJO</v>
      </c>
      <c r="M24" s="82" t="s">
        <v>161</v>
      </c>
      <c r="N24" s="121" t="s">
        <v>199</v>
      </c>
      <c r="O24" s="121" t="s">
        <v>175</v>
      </c>
      <c r="P24" s="121" t="s">
        <v>200</v>
      </c>
      <c r="Q24" s="121" t="s">
        <v>201</v>
      </c>
      <c r="R24" s="121" t="s">
        <v>202</v>
      </c>
    </row>
    <row r="25" spans="2:18" s="23" customFormat="1" ht="57.75" hidden="1" customHeight="1" x14ac:dyDescent="0.2">
      <c r="B25" s="106">
        <f>+EVALUACION!B26</f>
        <v>0</v>
      </c>
      <c r="C25" s="226">
        <f>+EVALUACION!C26</f>
        <v>0</v>
      </c>
      <c r="D25" s="154"/>
      <c r="E25" s="154"/>
      <c r="F25" s="155"/>
      <c r="G25" s="233"/>
      <c r="H25" s="171"/>
      <c r="I25" s="119">
        <f>+EVALUACION!I26</f>
        <v>0</v>
      </c>
      <c r="J25" s="119">
        <f>+EVALUACION!J26</f>
        <v>0</v>
      </c>
      <c r="K25" s="119">
        <f t="shared" si="0"/>
        <v>0</v>
      </c>
      <c r="L25" s="119" t="str">
        <f t="shared" si="1"/>
        <v>BAJO</v>
      </c>
      <c r="M25" s="119"/>
      <c r="N25" s="120"/>
      <c r="Q25" s="107"/>
      <c r="R25" s="37"/>
    </row>
    <row r="26" spans="2:18" s="23" customFormat="1" ht="57.75" hidden="1" customHeight="1" x14ac:dyDescent="0.2">
      <c r="B26" s="106">
        <f>+EVALUACION!B27</f>
        <v>0</v>
      </c>
      <c r="C26" s="226">
        <f>+EVALUACION!C27</f>
        <v>0</v>
      </c>
      <c r="D26" s="154"/>
      <c r="E26" s="154"/>
      <c r="F26" s="155"/>
      <c r="G26" s="206"/>
      <c r="H26" s="155"/>
      <c r="I26" s="82">
        <f>+EVALUACION!I27</f>
        <v>0</v>
      </c>
      <c r="J26" s="82">
        <f>+EVALUACION!J27</f>
        <v>0</v>
      </c>
      <c r="K26" s="82">
        <f t="shared" si="0"/>
        <v>0</v>
      </c>
      <c r="L26" s="82" t="str">
        <f t="shared" si="1"/>
        <v>BAJO</v>
      </c>
      <c r="M26" s="82"/>
      <c r="N26" s="107"/>
      <c r="Q26" s="107"/>
      <c r="R26" s="37"/>
    </row>
    <row r="27" spans="2:18" s="23" customFormat="1" ht="57.75" hidden="1" customHeight="1" x14ac:dyDescent="0.2">
      <c r="B27" s="106">
        <f>+EVALUACION!B28</f>
        <v>0</v>
      </c>
      <c r="C27" s="226">
        <f>+EVALUACION!C28</f>
        <v>0</v>
      </c>
      <c r="D27" s="154"/>
      <c r="E27" s="154"/>
      <c r="F27" s="155"/>
      <c r="G27" s="206"/>
      <c r="H27" s="155"/>
      <c r="I27" s="82">
        <f>+EVALUACION!I28</f>
        <v>0</v>
      </c>
      <c r="J27" s="82">
        <f>+EVALUACION!J28</f>
        <v>0</v>
      </c>
      <c r="K27" s="82">
        <f t="shared" si="0"/>
        <v>0</v>
      </c>
      <c r="L27" s="82" t="str">
        <f t="shared" si="1"/>
        <v>BAJO</v>
      </c>
      <c r="M27" s="82"/>
      <c r="N27" s="107"/>
      <c r="O27" t="s">
        <v>190</v>
      </c>
      <c r="P27" t="s">
        <v>179</v>
      </c>
      <c r="Q27" s="107"/>
      <c r="R27" s="37"/>
    </row>
    <row r="28" spans="2:18" s="23" customFormat="1" ht="57.75" hidden="1" customHeight="1" x14ac:dyDescent="0.2">
      <c r="B28" s="106">
        <f>+EVALUACION!B29</f>
        <v>0</v>
      </c>
      <c r="C28" s="226">
        <f>+EVALUACION!C29</f>
        <v>0</v>
      </c>
      <c r="D28" s="154"/>
      <c r="E28" s="154"/>
      <c r="F28" s="155"/>
      <c r="G28" s="206"/>
      <c r="H28" s="155"/>
      <c r="I28" s="82">
        <f>+EVALUACION!I29</f>
        <v>0</v>
      </c>
      <c r="J28" s="82">
        <f>+EVALUACION!J29</f>
        <v>0</v>
      </c>
      <c r="K28" s="82">
        <f t="shared" si="0"/>
        <v>0</v>
      </c>
      <c r="L28" s="82" t="str">
        <f t="shared" si="1"/>
        <v>BAJO</v>
      </c>
      <c r="M28" s="82"/>
      <c r="N28" s="107"/>
      <c r="O28" s="107"/>
      <c r="P28" s="107"/>
      <c r="Q28" s="107"/>
      <c r="R28" s="37"/>
    </row>
    <row r="29" spans="2:18" s="23" customFormat="1" ht="57.75" hidden="1" customHeight="1" x14ac:dyDescent="0.2">
      <c r="B29" s="106">
        <f>+EVALUACION!B30</f>
        <v>0</v>
      </c>
      <c r="C29" s="226">
        <f>+EVALUACION!C30</f>
        <v>0</v>
      </c>
      <c r="D29" s="154"/>
      <c r="E29" s="154"/>
      <c r="F29" s="155"/>
      <c r="G29" s="206"/>
      <c r="H29" s="155"/>
      <c r="I29" s="82">
        <f>+EVALUACION!I30</f>
        <v>0</v>
      </c>
      <c r="J29" s="82">
        <f>+EVALUACION!J30</f>
        <v>0</v>
      </c>
      <c r="K29" s="82">
        <f t="shared" si="0"/>
        <v>0</v>
      </c>
      <c r="L29" s="82" t="str">
        <f t="shared" si="1"/>
        <v>BAJO</v>
      </c>
      <c r="M29" s="82"/>
      <c r="N29" s="107"/>
      <c r="O29" s="107"/>
      <c r="P29" s="107"/>
      <c r="Q29" s="107"/>
      <c r="R29" s="37"/>
    </row>
    <row r="30" spans="2:18" s="23" customFormat="1" ht="57.75" hidden="1" customHeight="1" x14ac:dyDescent="0.2">
      <c r="B30" s="106">
        <f>+EVALUACION!B31</f>
        <v>0</v>
      </c>
      <c r="C30" s="226">
        <f>+EVALUACION!C31</f>
        <v>0</v>
      </c>
      <c r="D30" s="154"/>
      <c r="E30" s="154"/>
      <c r="F30" s="155"/>
      <c r="G30" s="206"/>
      <c r="H30" s="155"/>
      <c r="I30" s="82">
        <f>+EVALUACION!I31</f>
        <v>0</v>
      </c>
      <c r="J30" s="82">
        <f>+EVALUACION!J31</f>
        <v>0</v>
      </c>
      <c r="K30" s="82">
        <f t="shared" si="0"/>
        <v>0</v>
      </c>
      <c r="L30" s="82" t="str">
        <f t="shared" si="1"/>
        <v>BAJO</v>
      </c>
      <c r="M30" s="82"/>
      <c r="N30" s="107"/>
      <c r="O30" s="107"/>
      <c r="P30" s="107"/>
      <c r="Q30" s="107"/>
      <c r="R30" s="37"/>
    </row>
    <row r="31" spans="2:18" s="23" customFormat="1" ht="57.75" hidden="1" customHeight="1" x14ac:dyDescent="0.2">
      <c r="B31" s="106">
        <f>+EVALUACION!B32</f>
        <v>0</v>
      </c>
      <c r="C31" s="226">
        <f>+EVALUACION!C32</f>
        <v>0</v>
      </c>
      <c r="D31" s="154"/>
      <c r="E31" s="154"/>
      <c r="F31" s="155"/>
      <c r="G31" s="206"/>
      <c r="H31" s="155"/>
      <c r="I31" s="82">
        <f>+EVALUACION!I32</f>
        <v>0</v>
      </c>
      <c r="J31" s="82">
        <f>+EVALUACION!J32</f>
        <v>0</v>
      </c>
      <c r="K31" s="82">
        <f t="shared" si="0"/>
        <v>0</v>
      </c>
      <c r="L31" s="82" t="str">
        <f t="shared" si="1"/>
        <v>BAJO</v>
      </c>
      <c r="M31" s="82"/>
      <c r="N31" s="107"/>
      <c r="O31" s="107"/>
      <c r="P31" s="107"/>
      <c r="Q31" s="107"/>
      <c r="R31" s="37"/>
    </row>
    <row r="32" spans="2:18" s="23" customFormat="1" ht="57.75" hidden="1" customHeight="1" x14ac:dyDescent="0.2">
      <c r="B32" s="106">
        <f>+EVALUACION!B33</f>
        <v>0</v>
      </c>
      <c r="C32" s="226">
        <f>+EVALUACION!C33</f>
        <v>0</v>
      </c>
      <c r="D32" s="154"/>
      <c r="E32" s="154"/>
      <c r="F32" s="155"/>
      <c r="G32" s="206"/>
      <c r="H32" s="155"/>
      <c r="I32" s="82">
        <f>+EVALUACION!I33</f>
        <v>0</v>
      </c>
      <c r="J32" s="82">
        <f>+EVALUACION!J33</f>
        <v>0</v>
      </c>
      <c r="K32" s="82">
        <f t="shared" si="0"/>
        <v>0</v>
      </c>
      <c r="L32" s="82" t="str">
        <f t="shared" si="1"/>
        <v>BAJO</v>
      </c>
      <c r="M32" s="82"/>
      <c r="N32" s="107"/>
      <c r="O32" s="107"/>
      <c r="P32" s="107"/>
      <c r="Q32" s="107"/>
      <c r="R32" s="37"/>
    </row>
    <row r="33" spans="2:23" s="23" customFormat="1" ht="57.75" hidden="1" customHeight="1" x14ac:dyDescent="0.2">
      <c r="B33" s="106">
        <f>+EVALUACION!B34</f>
        <v>0</v>
      </c>
      <c r="C33" s="226">
        <f>+EVALUACION!C34</f>
        <v>0</v>
      </c>
      <c r="D33" s="154"/>
      <c r="E33" s="154"/>
      <c r="F33" s="155"/>
      <c r="G33" s="206"/>
      <c r="H33" s="155"/>
      <c r="I33" s="82">
        <f>+EVALUACION!I34</f>
        <v>0</v>
      </c>
      <c r="J33" s="82">
        <f>+EVALUACION!J34</f>
        <v>0</v>
      </c>
      <c r="K33" s="82">
        <f t="shared" si="0"/>
        <v>0</v>
      </c>
      <c r="L33" s="82" t="str">
        <f t="shared" si="1"/>
        <v>BAJO</v>
      </c>
      <c r="M33" s="82"/>
      <c r="N33" s="107"/>
      <c r="O33" s="107"/>
      <c r="P33" s="107"/>
      <c r="Q33" s="107"/>
      <c r="R33" s="37"/>
    </row>
    <row r="34" spans="2:23" s="23" customFormat="1" ht="57.75" hidden="1" customHeight="1" x14ac:dyDescent="0.2">
      <c r="B34" s="106">
        <f>+EVALUACION!B35</f>
        <v>0</v>
      </c>
      <c r="C34" s="226">
        <f>+EVALUACION!C35</f>
        <v>0</v>
      </c>
      <c r="D34" s="154"/>
      <c r="E34" s="154"/>
      <c r="F34" s="155"/>
      <c r="G34" s="206"/>
      <c r="H34" s="155"/>
      <c r="I34" s="82">
        <f>+EVALUACION!I35</f>
        <v>0</v>
      </c>
      <c r="J34" s="82">
        <f>+EVALUACION!J35</f>
        <v>0</v>
      </c>
      <c r="K34" s="82">
        <f t="shared" si="0"/>
        <v>0</v>
      </c>
      <c r="L34" s="82" t="str">
        <f t="shared" si="1"/>
        <v>BAJO</v>
      </c>
      <c r="M34" s="82"/>
      <c r="N34" s="107"/>
      <c r="O34" s="107"/>
      <c r="P34" s="107"/>
      <c r="Q34" s="107"/>
      <c r="R34" s="37"/>
    </row>
    <row r="35" spans="2:23" s="23" customFormat="1" ht="57.75" hidden="1" customHeight="1" thickBot="1" x14ac:dyDescent="0.25">
      <c r="B35" s="108">
        <f>+EVALUACION!B36</f>
        <v>0</v>
      </c>
      <c r="C35" s="229">
        <f>+EVALUACION!C36</f>
        <v>0</v>
      </c>
      <c r="D35" s="160"/>
      <c r="E35" s="160"/>
      <c r="F35" s="161"/>
      <c r="G35" s="235"/>
      <c r="H35" s="161"/>
      <c r="I35" s="90">
        <f>+EVALUACION!I36</f>
        <v>0</v>
      </c>
      <c r="J35" s="90">
        <f>+EVALUACION!J36</f>
        <v>0</v>
      </c>
      <c r="K35" s="90">
        <f t="shared" si="0"/>
        <v>0</v>
      </c>
      <c r="L35" s="90" t="str">
        <f t="shared" si="1"/>
        <v>BAJO</v>
      </c>
      <c r="M35" s="90"/>
      <c r="N35" s="109"/>
      <c r="O35" s="109"/>
      <c r="P35" s="109"/>
      <c r="Q35" s="109"/>
      <c r="R35" s="38"/>
    </row>
    <row r="36" spans="2:23" ht="12.75" customHeight="1" x14ac:dyDescent="0.2">
      <c r="B36" s="72"/>
      <c r="C36" s="73"/>
      <c r="D36" s="73"/>
      <c r="E36" s="73"/>
      <c r="F36" s="73"/>
      <c r="G36" s="73"/>
      <c r="H36" s="73"/>
      <c r="I36" s="73"/>
      <c r="J36" s="73"/>
      <c r="K36" s="73"/>
      <c r="L36" s="73"/>
      <c r="M36" s="73"/>
      <c r="N36" s="73"/>
      <c r="O36" s="73"/>
      <c r="P36" s="73"/>
      <c r="Q36" s="73"/>
      <c r="R36" s="3"/>
    </row>
    <row r="37" spans="2:23" x14ac:dyDescent="0.2">
      <c r="B37" s="72"/>
      <c r="C37" s="240" t="s">
        <v>141</v>
      </c>
      <c r="D37" s="170"/>
      <c r="E37" s="170"/>
      <c r="F37" s="170"/>
      <c r="G37" s="73"/>
      <c r="H37" s="216" t="s">
        <v>203</v>
      </c>
      <c r="I37" s="170"/>
      <c r="J37" s="170"/>
      <c r="K37" s="170"/>
      <c r="L37" s="137"/>
      <c r="M37" s="137"/>
      <c r="N37" s="137"/>
      <c r="O37" s="137"/>
      <c r="P37" s="137"/>
      <c r="Q37" s="137"/>
      <c r="R37" s="3"/>
    </row>
    <row r="38" spans="2:23" ht="19.5" customHeight="1" x14ac:dyDescent="0.2">
      <c r="B38" s="218" t="s">
        <v>113</v>
      </c>
      <c r="C38" s="207" t="s">
        <v>114</v>
      </c>
      <c r="D38" s="154"/>
      <c r="E38" s="155"/>
      <c r="F38" s="96" t="s">
        <v>115</v>
      </c>
      <c r="G38" s="73"/>
      <c r="H38" s="207" t="s">
        <v>116</v>
      </c>
      <c r="I38" s="155"/>
      <c r="J38" s="207" t="s">
        <v>115</v>
      </c>
      <c r="K38" s="155"/>
      <c r="L38" s="99"/>
      <c r="M38" s="99"/>
      <c r="N38" s="216" t="s">
        <v>141</v>
      </c>
      <c r="O38" s="170"/>
      <c r="P38" s="170"/>
      <c r="Q38" s="99"/>
      <c r="R38" s="3"/>
    </row>
    <row r="39" spans="2:23" ht="21" customHeight="1" x14ac:dyDescent="0.2">
      <c r="B39" s="219"/>
      <c r="C39" s="206" t="s">
        <v>117</v>
      </c>
      <c r="D39" s="154"/>
      <c r="E39" s="155"/>
      <c r="F39" s="123">
        <v>1</v>
      </c>
      <c r="G39" s="73"/>
      <c r="H39" s="206" t="s">
        <v>118</v>
      </c>
      <c r="I39" s="155"/>
      <c r="J39" s="206">
        <v>1</v>
      </c>
      <c r="K39" s="155"/>
      <c r="L39" s="99"/>
      <c r="M39" s="99"/>
      <c r="N39" s="221" t="s">
        <v>127</v>
      </c>
      <c r="O39" s="155"/>
      <c r="P39" s="102" t="s">
        <v>140</v>
      </c>
      <c r="Q39" s="99"/>
      <c r="R39" s="3"/>
    </row>
    <row r="40" spans="2:23" ht="15.75" customHeight="1" x14ac:dyDescent="0.2">
      <c r="B40" s="219"/>
      <c r="C40" s="206" t="s">
        <v>119</v>
      </c>
      <c r="D40" s="154"/>
      <c r="E40" s="155"/>
      <c r="F40" s="123">
        <v>2</v>
      </c>
      <c r="G40" s="73"/>
      <c r="H40" s="206" t="s">
        <v>120</v>
      </c>
      <c r="I40" s="155"/>
      <c r="J40" s="206">
        <v>2</v>
      </c>
      <c r="K40" s="155"/>
      <c r="L40" s="99"/>
      <c r="M40" s="99"/>
      <c r="N40" s="198" t="s">
        <v>142</v>
      </c>
      <c r="O40" s="155"/>
      <c r="P40" s="103" t="s">
        <v>143</v>
      </c>
      <c r="Q40" s="99"/>
      <c r="R40" s="3"/>
      <c r="T40" s="5"/>
      <c r="U40" s="5"/>
      <c r="V40" s="5"/>
      <c r="W40" s="5"/>
    </row>
    <row r="41" spans="2:23" ht="24.75" customHeight="1" x14ac:dyDescent="0.2">
      <c r="B41" s="219"/>
      <c r="C41" s="206" t="s">
        <v>121</v>
      </c>
      <c r="D41" s="154"/>
      <c r="E41" s="155"/>
      <c r="F41" s="123">
        <v>3</v>
      </c>
      <c r="G41" s="73"/>
      <c r="H41" s="206" t="s">
        <v>122</v>
      </c>
      <c r="I41" s="155"/>
      <c r="J41" s="206">
        <v>3</v>
      </c>
      <c r="K41" s="155"/>
      <c r="L41" s="99"/>
      <c r="M41" s="99"/>
      <c r="N41" s="211" t="s">
        <v>144</v>
      </c>
      <c r="O41" s="155"/>
      <c r="P41" s="103" t="s">
        <v>145</v>
      </c>
      <c r="Q41" s="99"/>
      <c r="R41" s="3"/>
    </row>
    <row r="42" spans="2:23" ht="18" customHeight="1" x14ac:dyDescent="0.2">
      <c r="B42" s="219"/>
      <c r="C42" s="206" t="s">
        <v>123</v>
      </c>
      <c r="D42" s="154"/>
      <c r="E42" s="155"/>
      <c r="F42" s="123">
        <v>4</v>
      </c>
      <c r="G42" s="73"/>
      <c r="H42" s="206" t="s">
        <v>124</v>
      </c>
      <c r="I42" s="155"/>
      <c r="J42" s="206">
        <v>4</v>
      </c>
      <c r="K42" s="155"/>
      <c r="L42" s="99"/>
      <c r="M42" s="99"/>
      <c r="N42" s="199">
        <v>5</v>
      </c>
      <c r="O42" s="155"/>
      <c r="P42" s="103" t="s">
        <v>146</v>
      </c>
      <c r="Q42" s="99"/>
      <c r="R42" s="3"/>
    </row>
    <row r="43" spans="2:23" ht="21" customHeight="1" thickBot="1" x14ac:dyDescent="0.25">
      <c r="B43" s="219"/>
      <c r="C43" s="206" t="s">
        <v>125</v>
      </c>
      <c r="D43" s="154"/>
      <c r="E43" s="155"/>
      <c r="F43" s="123">
        <v>5</v>
      </c>
      <c r="G43" s="73"/>
      <c r="H43" s="206" t="s">
        <v>126</v>
      </c>
      <c r="I43" s="155"/>
      <c r="J43" s="206">
        <v>5</v>
      </c>
      <c r="K43" s="155"/>
      <c r="L43" s="99"/>
      <c r="M43" s="99"/>
      <c r="N43" s="234" t="s">
        <v>147</v>
      </c>
      <c r="O43" s="161"/>
      <c r="P43" s="110" t="s">
        <v>148</v>
      </c>
      <c r="Q43" s="99"/>
      <c r="R43" s="3"/>
    </row>
    <row r="44" spans="2:23" x14ac:dyDescent="0.2">
      <c r="B44" s="72"/>
      <c r="C44" s="73"/>
      <c r="D44" s="73"/>
      <c r="E44" s="73"/>
      <c r="F44" s="73"/>
      <c r="G44" s="73"/>
      <c r="H44" s="73"/>
      <c r="I44" s="73"/>
      <c r="J44" s="73"/>
      <c r="K44" s="73"/>
      <c r="L44" s="73"/>
      <c r="M44" s="73"/>
      <c r="N44" s="73"/>
      <c r="O44" s="73"/>
      <c r="P44" s="73"/>
      <c r="Q44" s="73"/>
      <c r="R44" s="3"/>
    </row>
    <row r="45" spans="2:23" ht="18" customHeight="1" x14ac:dyDescent="0.2">
      <c r="B45" s="72"/>
      <c r="C45" s="216" t="s">
        <v>127</v>
      </c>
      <c r="D45" s="170"/>
      <c r="E45" s="170"/>
      <c r="F45" s="170"/>
      <c r="G45" s="170"/>
      <c r="H45" s="170"/>
      <c r="I45" s="170"/>
      <c r="J45" s="170"/>
      <c r="K45" s="170"/>
      <c r="L45" s="170"/>
      <c r="M45" s="170"/>
      <c r="N45" s="170"/>
      <c r="O45" s="170"/>
      <c r="P45" s="170"/>
      <c r="Q45" s="170"/>
      <c r="R45" s="3"/>
    </row>
    <row r="46" spans="2:23" ht="68.25" customHeight="1" x14ac:dyDescent="0.2">
      <c r="B46" s="72"/>
      <c r="C46" s="206" t="s">
        <v>128</v>
      </c>
      <c r="D46" s="154"/>
      <c r="E46" s="154"/>
      <c r="F46" s="155"/>
      <c r="G46" s="206" t="s">
        <v>129</v>
      </c>
      <c r="H46" s="155"/>
      <c r="I46" s="206" t="s">
        <v>130</v>
      </c>
      <c r="J46" s="154"/>
      <c r="K46" s="155"/>
      <c r="L46" s="206" t="s">
        <v>131</v>
      </c>
      <c r="M46" s="155"/>
      <c r="N46" s="206" t="s">
        <v>132</v>
      </c>
      <c r="O46" s="155"/>
      <c r="P46" s="206" t="s">
        <v>133</v>
      </c>
      <c r="Q46" s="155"/>
      <c r="R46" s="3"/>
    </row>
    <row r="47" spans="2:23" ht="60" customHeight="1" x14ac:dyDescent="0.2">
      <c r="B47" s="72"/>
      <c r="C47" s="206" t="s">
        <v>134</v>
      </c>
      <c r="D47" s="154"/>
      <c r="E47" s="154"/>
      <c r="F47" s="155"/>
      <c r="G47" s="206" t="s">
        <v>135</v>
      </c>
      <c r="H47" s="155"/>
      <c r="I47" s="206" t="s">
        <v>136</v>
      </c>
      <c r="J47" s="154"/>
      <c r="K47" s="155"/>
      <c r="L47" s="206" t="s">
        <v>137</v>
      </c>
      <c r="M47" s="155"/>
      <c r="N47" s="206" t="s">
        <v>138</v>
      </c>
      <c r="O47" s="155"/>
      <c r="P47" s="206" t="s">
        <v>139</v>
      </c>
      <c r="Q47" s="155"/>
      <c r="R47" s="3"/>
    </row>
    <row r="48" spans="2:23" x14ac:dyDescent="0.2">
      <c r="B48" s="72"/>
      <c r="C48" s="207" t="s">
        <v>114</v>
      </c>
      <c r="D48" s="165"/>
      <c r="E48" s="166"/>
      <c r="F48" s="207" t="s">
        <v>115</v>
      </c>
      <c r="G48" s="221" t="s">
        <v>118</v>
      </c>
      <c r="H48" s="155"/>
      <c r="I48" s="221" t="s">
        <v>120</v>
      </c>
      <c r="J48" s="154"/>
      <c r="K48" s="155"/>
      <c r="L48" s="221" t="s">
        <v>122</v>
      </c>
      <c r="M48" s="155"/>
      <c r="N48" s="221" t="s">
        <v>124</v>
      </c>
      <c r="O48" s="155"/>
      <c r="P48" s="207" t="s">
        <v>126</v>
      </c>
      <c r="Q48" s="155"/>
      <c r="R48" s="3"/>
    </row>
    <row r="49" spans="2:18" x14ac:dyDescent="0.2">
      <c r="B49" s="72"/>
      <c r="C49" s="169"/>
      <c r="D49" s="170"/>
      <c r="E49" s="171"/>
      <c r="F49" s="158"/>
      <c r="G49" s="205">
        <v>1</v>
      </c>
      <c r="H49" s="155"/>
      <c r="I49" s="205">
        <v>2</v>
      </c>
      <c r="J49" s="154"/>
      <c r="K49" s="155"/>
      <c r="L49" s="205">
        <v>3</v>
      </c>
      <c r="M49" s="155"/>
      <c r="N49" s="205">
        <v>4</v>
      </c>
      <c r="O49" s="155"/>
      <c r="P49" s="205">
        <v>5</v>
      </c>
      <c r="Q49" s="155"/>
      <c r="R49" s="3"/>
    </row>
    <row r="50" spans="2:18" ht="19.5" customHeight="1" x14ac:dyDescent="0.2">
      <c r="B50" s="72"/>
      <c r="C50" s="206" t="s">
        <v>117</v>
      </c>
      <c r="D50" s="154"/>
      <c r="E50" s="155"/>
      <c r="F50" s="124">
        <v>1</v>
      </c>
      <c r="G50" s="227">
        <v>2</v>
      </c>
      <c r="H50" s="155"/>
      <c r="I50" s="227">
        <v>3</v>
      </c>
      <c r="J50" s="154"/>
      <c r="K50" s="155"/>
      <c r="L50" s="227">
        <v>4</v>
      </c>
      <c r="M50" s="155"/>
      <c r="N50" s="199">
        <v>5</v>
      </c>
      <c r="O50" s="155"/>
      <c r="P50" s="211">
        <v>6</v>
      </c>
      <c r="Q50" s="155"/>
      <c r="R50" s="3"/>
    </row>
    <row r="51" spans="2:18" ht="21.75" customHeight="1" x14ac:dyDescent="0.2">
      <c r="B51" s="72"/>
      <c r="C51" s="206" t="s">
        <v>119</v>
      </c>
      <c r="D51" s="154"/>
      <c r="E51" s="155"/>
      <c r="F51" s="124">
        <v>2</v>
      </c>
      <c r="G51" s="227">
        <v>3</v>
      </c>
      <c r="H51" s="155"/>
      <c r="I51" s="227">
        <v>4</v>
      </c>
      <c r="J51" s="154"/>
      <c r="K51" s="155"/>
      <c r="L51" s="199">
        <v>5</v>
      </c>
      <c r="M51" s="155"/>
      <c r="N51" s="211">
        <v>6</v>
      </c>
      <c r="O51" s="155"/>
      <c r="P51" s="211">
        <v>7</v>
      </c>
      <c r="Q51" s="155"/>
      <c r="R51" s="3"/>
    </row>
    <row r="52" spans="2:18" ht="21" customHeight="1" x14ac:dyDescent="0.2">
      <c r="B52" s="72"/>
      <c r="C52" s="206" t="s">
        <v>121</v>
      </c>
      <c r="D52" s="154"/>
      <c r="E52" s="155"/>
      <c r="F52" s="124">
        <v>3</v>
      </c>
      <c r="G52" s="227">
        <v>4</v>
      </c>
      <c r="H52" s="155"/>
      <c r="I52" s="199">
        <v>5</v>
      </c>
      <c r="J52" s="154"/>
      <c r="K52" s="155"/>
      <c r="L52" s="211">
        <v>6</v>
      </c>
      <c r="M52" s="155"/>
      <c r="N52" s="211">
        <v>7</v>
      </c>
      <c r="O52" s="155"/>
      <c r="P52" s="198">
        <v>8</v>
      </c>
      <c r="Q52" s="155"/>
      <c r="R52" s="3"/>
    </row>
    <row r="53" spans="2:18" ht="21" customHeight="1" x14ac:dyDescent="0.2">
      <c r="B53" s="72"/>
      <c r="C53" s="206" t="s">
        <v>123</v>
      </c>
      <c r="D53" s="154"/>
      <c r="E53" s="155"/>
      <c r="F53" s="124">
        <v>4</v>
      </c>
      <c r="G53" s="199">
        <v>5</v>
      </c>
      <c r="H53" s="155"/>
      <c r="I53" s="211">
        <v>6</v>
      </c>
      <c r="J53" s="154"/>
      <c r="K53" s="155"/>
      <c r="L53" s="211">
        <v>7</v>
      </c>
      <c r="M53" s="155"/>
      <c r="N53" s="198">
        <v>8</v>
      </c>
      <c r="O53" s="155"/>
      <c r="P53" s="198">
        <v>9</v>
      </c>
      <c r="Q53" s="155"/>
      <c r="R53" s="3"/>
    </row>
    <row r="54" spans="2:18" ht="21" customHeight="1" x14ac:dyDescent="0.2">
      <c r="B54" s="72"/>
      <c r="C54" s="206" t="s">
        <v>125</v>
      </c>
      <c r="D54" s="154"/>
      <c r="E54" s="155"/>
      <c r="F54" s="124">
        <v>5</v>
      </c>
      <c r="G54" s="211">
        <v>6</v>
      </c>
      <c r="H54" s="155"/>
      <c r="I54" s="211">
        <v>7</v>
      </c>
      <c r="J54" s="154"/>
      <c r="K54" s="155"/>
      <c r="L54" s="198">
        <v>8</v>
      </c>
      <c r="M54" s="155"/>
      <c r="N54" s="198">
        <v>9</v>
      </c>
      <c r="O54" s="155"/>
      <c r="P54" s="198">
        <v>10</v>
      </c>
      <c r="Q54" s="155"/>
      <c r="R54" s="3"/>
    </row>
    <row r="55" spans="2:18" ht="13.5" customHeight="1" thickBot="1" x14ac:dyDescent="0.25">
      <c r="B55" s="75"/>
      <c r="C55" s="76"/>
      <c r="D55" s="76"/>
      <c r="E55" s="76"/>
      <c r="F55" s="76"/>
      <c r="G55" s="76"/>
      <c r="H55" s="76"/>
      <c r="I55" s="76"/>
      <c r="J55" s="76"/>
      <c r="K55" s="76"/>
      <c r="L55" s="76"/>
      <c r="M55" s="76"/>
      <c r="N55" s="76"/>
      <c r="O55" s="76"/>
      <c r="P55" s="76"/>
      <c r="Q55" s="76"/>
      <c r="R55" s="9"/>
    </row>
  </sheetData>
  <mergeCells count="132">
    <mergeCell ref="N53:O53"/>
    <mergeCell ref="C51:E51"/>
    <mergeCell ref="H39:I39"/>
    <mergeCell ref="N46:O46"/>
    <mergeCell ref="I50:K50"/>
    <mergeCell ref="N50:O50"/>
    <mergeCell ref="N54:O54"/>
    <mergeCell ref="I53:K53"/>
    <mergeCell ref="G54:H54"/>
    <mergeCell ref="B8:R8"/>
    <mergeCell ref="P48:Q48"/>
    <mergeCell ref="G34:H34"/>
    <mergeCell ref="C26:F26"/>
    <mergeCell ref="B10:R10"/>
    <mergeCell ref="P47:Q47"/>
    <mergeCell ref="C42:E42"/>
    <mergeCell ref="F48:F49"/>
    <mergeCell ref="I49:K49"/>
    <mergeCell ref="N40:O40"/>
    <mergeCell ref="G20:H20"/>
    <mergeCell ref="B9:R9"/>
    <mergeCell ref="G22:H22"/>
    <mergeCell ref="C27:F27"/>
    <mergeCell ref="H37:K37"/>
    <mergeCell ref="I47:K47"/>
    <mergeCell ref="C17:F17"/>
    <mergeCell ref="H41:I41"/>
    <mergeCell ref="G21:H21"/>
    <mergeCell ref="C40:E40"/>
    <mergeCell ref="G23:H23"/>
    <mergeCell ref="C32:F32"/>
    <mergeCell ref="C37:F37"/>
    <mergeCell ref="P52:Q52"/>
    <mergeCell ref="C52:E52"/>
    <mergeCell ref="C39:E39"/>
    <mergeCell ref="N42:O42"/>
    <mergeCell ref="C30:F30"/>
    <mergeCell ref="N52:O52"/>
    <mergeCell ref="I51:K51"/>
    <mergeCell ref="C38:E38"/>
    <mergeCell ref="G49:H49"/>
    <mergeCell ref="G33:H33"/>
    <mergeCell ref="G35:H35"/>
    <mergeCell ref="I52:K52"/>
    <mergeCell ref="P46:Q46"/>
    <mergeCell ref="N39:O39"/>
    <mergeCell ref="N48:O48"/>
    <mergeCell ref="P51:Q51"/>
    <mergeCell ref="J38:K38"/>
    <mergeCell ref="H43:I43"/>
    <mergeCell ref="N41:O41"/>
    <mergeCell ref="L47:M47"/>
    <mergeCell ref="H40:I40"/>
    <mergeCell ref="J40:K40"/>
    <mergeCell ref="C18:F18"/>
    <mergeCell ref="N43:O43"/>
    <mergeCell ref="C34:F34"/>
    <mergeCell ref="I48:K48"/>
    <mergeCell ref="P49:Q49"/>
    <mergeCell ref="P50:Q50"/>
    <mergeCell ref="N51:O51"/>
    <mergeCell ref="C19:F19"/>
    <mergeCell ref="G48:H48"/>
    <mergeCell ref="C28:F28"/>
    <mergeCell ref="G24:H24"/>
    <mergeCell ref="G26:H26"/>
    <mergeCell ref="C24:F24"/>
    <mergeCell ref="G18:H18"/>
    <mergeCell ref="B2:B4"/>
    <mergeCell ref="C47:F47"/>
    <mergeCell ref="P53:Q53"/>
    <mergeCell ref="C22:F22"/>
    <mergeCell ref="G51:H51"/>
    <mergeCell ref="C31:F31"/>
    <mergeCell ref="L52:M52"/>
    <mergeCell ref="G32:H32"/>
    <mergeCell ref="H42:I42"/>
    <mergeCell ref="J42:K42"/>
    <mergeCell ref="C46:F46"/>
    <mergeCell ref="C21:F21"/>
    <mergeCell ref="G50:H50"/>
    <mergeCell ref="C45:Q45"/>
    <mergeCell ref="C25:F25"/>
    <mergeCell ref="G29:H29"/>
    <mergeCell ref="I46:K46"/>
    <mergeCell ref="J43:K43"/>
    <mergeCell ref="G47:H47"/>
    <mergeCell ref="G16:H16"/>
    <mergeCell ref="L46:M46"/>
    <mergeCell ref="G25:H25"/>
    <mergeCell ref="L48:M48"/>
    <mergeCell ref="C50:E50"/>
    <mergeCell ref="L51:M51"/>
    <mergeCell ref="G30:H30"/>
    <mergeCell ref="C35:F35"/>
    <mergeCell ref="C53:E53"/>
    <mergeCell ref="L54:M54"/>
    <mergeCell ref="J41:K41"/>
    <mergeCell ref="C16:F16"/>
    <mergeCell ref="B38:B43"/>
    <mergeCell ref="G15:H15"/>
    <mergeCell ref="C20:F20"/>
    <mergeCell ref="C29:F29"/>
    <mergeCell ref="L50:M50"/>
    <mergeCell ref="H38:I38"/>
    <mergeCell ref="C15:F15"/>
    <mergeCell ref="I54:K54"/>
    <mergeCell ref="L53:M53"/>
    <mergeCell ref="Q2:R4"/>
    <mergeCell ref="C2:P4"/>
    <mergeCell ref="B6:R6"/>
    <mergeCell ref="L49:M49"/>
    <mergeCell ref="G31:H31"/>
    <mergeCell ref="N49:O49"/>
    <mergeCell ref="G46:H46"/>
    <mergeCell ref="P54:Q54"/>
    <mergeCell ref="J39:K39"/>
    <mergeCell ref="C54:E54"/>
    <mergeCell ref="C23:F23"/>
    <mergeCell ref="C48:E49"/>
    <mergeCell ref="C41:E41"/>
    <mergeCell ref="G52:H52"/>
    <mergeCell ref="N47:O47"/>
    <mergeCell ref="B7:R7"/>
    <mergeCell ref="G27:H27"/>
    <mergeCell ref="C43:E43"/>
    <mergeCell ref="G17:H17"/>
    <mergeCell ref="N38:P38"/>
    <mergeCell ref="G19:H19"/>
    <mergeCell ref="G53:H53"/>
    <mergeCell ref="G28:H28"/>
    <mergeCell ref="C33:F33"/>
  </mergeCells>
  <conditionalFormatting sqref="J16:K35 M16:M24 M25:Q35">
    <cfRule type="expression" dxfId="12" priority="29" stopIfTrue="1">
      <formula>"""bajo"""</formula>
    </cfRule>
  </conditionalFormatting>
  <conditionalFormatting sqref="L16:L35">
    <cfRule type="cellIs" dxfId="11" priority="24" stopIfTrue="1" operator="equal">
      <formula>"EXTREMO"</formula>
    </cfRule>
    <cfRule type="cellIs" dxfId="10" priority="25" stopIfTrue="1" operator="equal">
      <formula>"ALTO"</formula>
    </cfRule>
    <cfRule type="cellIs" dxfId="9" priority="26" stopIfTrue="1" operator="equal">
      <formula>"MEDIO"</formula>
    </cfRule>
    <cfRule type="cellIs" dxfId="8" priority="27" stopIfTrue="1" operator="equal">
      <formula>"BAJO"</formula>
    </cfRule>
  </conditionalFormatting>
  <printOptions horizontalCentered="1"/>
  <pageMargins left="0.7" right="0.7" top="0.75" bottom="0.75" header="0.3" footer="0.3"/>
  <pageSetup scale="32" orientation="portrait" horizontalDpi="4294967295" verticalDpi="4294967295"/>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4"/>
  <dimension ref="B1:X80"/>
  <sheetViews>
    <sheetView showGridLines="0" topLeftCell="A91" zoomScale="85" zoomScaleNormal="85" zoomScaleSheetLayoutView="25" zoomScalePageLayoutView="70" workbookViewId="0">
      <selection activeCell="A64" sqref="A64"/>
    </sheetView>
  </sheetViews>
  <sheetFormatPr baseColWidth="10" defaultColWidth="11.42578125" defaultRowHeight="14.25" x14ac:dyDescent="0.2"/>
  <cols>
    <col min="1" max="1" width="4.28515625" style="16" customWidth="1"/>
    <col min="2" max="2" width="48.85546875" style="16" customWidth="1"/>
    <col min="3" max="3" width="42" style="16" customWidth="1"/>
    <col min="4" max="4" width="17.7109375" style="16" customWidth="1"/>
    <col min="5" max="5" width="22.5703125" style="16" customWidth="1"/>
    <col min="6" max="6" width="15.140625" style="16" customWidth="1"/>
    <col min="7" max="7" width="17.42578125" style="16" customWidth="1"/>
    <col min="8" max="8" width="5.140625" style="16" customWidth="1"/>
    <col min="9" max="9" width="4.28515625" style="16" customWidth="1"/>
    <col min="10" max="10" width="5.85546875" style="16" customWidth="1"/>
    <col min="11" max="11" width="5.28515625" style="16" customWidth="1"/>
    <col min="12" max="12" width="14.140625" style="16" customWidth="1"/>
    <col min="13" max="13" width="5.28515625" style="16" customWidth="1"/>
    <col min="14" max="14" width="18" style="16" customWidth="1"/>
    <col min="15" max="15" width="5.7109375" style="16" customWidth="1"/>
    <col min="16" max="16" width="6.42578125" style="16" customWidth="1"/>
    <col min="17" max="17" width="8.42578125" style="16" customWidth="1"/>
    <col min="18" max="18" width="6" style="16" customWidth="1"/>
    <col min="19" max="19" width="9.7109375" style="16" customWidth="1"/>
    <col min="20" max="20" width="12.85546875" style="16" customWidth="1"/>
    <col min="21" max="21" width="16.7109375" style="16" customWidth="1"/>
    <col min="22" max="22" width="15.28515625" style="16" customWidth="1"/>
    <col min="23" max="23" width="15.7109375" style="16" customWidth="1"/>
    <col min="24" max="24" width="13.85546875" style="16" customWidth="1"/>
    <col min="25" max="25" width="11.42578125" style="16" customWidth="1"/>
    <col min="26" max="16384" width="11.42578125" style="16"/>
  </cols>
  <sheetData>
    <row r="1" spans="2:24" s="14" customFormat="1" x14ac:dyDescent="0.2">
      <c r="S1" s="15"/>
    </row>
    <row r="2" spans="2:24" s="14" customFormat="1" ht="54" customHeight="1" x14ac:dyDescent="0.2">
      <c r="B2" s="246"/>
      <c r="C2" s="164" t="s">
        <v>16</v>
      </c>
      <c r="D2" s="165"/>
      <c r="E2" s="165"/>
      <c r="F2" s="165"/>
      <c r="G2" s="165"/>
      <c r="H2" s="165"/>
      <c r="I2" s="165"/>
      <c r="J2" s="165"/>
      <c r="K2" s="165"/>
      <c r="L2" s="165"/>
      <c r="M2" s="165"/>
      <c r="N2" s="165"/>
      <c r="O2" s="165"/>
      <c r="P2" s="165"/>
      <c r="Q2" s="165"/>
      <c r="R2" s="165"/>
      <c r="S2" s="165"/>
      <c r="T2" s="165"/>
      <c r="U2" s="165"/>
      <c r="V2" s="166"/>
      <c r="W2" s="156" t="s">
        <v>1</v>
      </c>
      <c r="X2" s="166"/>
    </row>
    <row r="3" spans="2:24" s="14" customFormat="1" ht="31.5" customHeight="1" x14ac:dyDescent="0.2">
      <c r="B3" s="157"/>
      <c r="C3" s="167"/>
      <c r="D3" s="254"/>
      <c r="E3" s="254"/>
      <c r="F3" s="254"/>
      <c r="G3" s="254"/>
      <c r="H3" s="254"/>
      <c r="I3" s="254"/>
      <c r="J3" s="254"/>
      <c r="K3" s="254"/>
      <c r="L3" s="254"/>
      <c r="M3" s="254"/>
      <c r="N3" s="254"/>
      <c r="O3" s="254"/>
      <c r="P3" s="254"/>
      <c r="Q3" s="254"/>
      <c r="R3" s="254"/>
      <c r="S3" s="254"/>
      <c r="T3" s="254"/>
      <c r="U3" s="254"/>
      <c r="V3" s="168"/>
      <c r="W3" s="167"/>
      <c r="X3" s="168"/>
    </row>
    <row r="4" spans="2:24" s="14" customFormat="1" ht="47.25" customHeight="1" x14ac:dyDescent="0.2">
      <c r="B4" s="158"/>
      <c r="C4" s="169"/>
      <c r="D4" s="170"/>
      <c r="E4" s="170"/>
      <c r="F4" s="170"/>
      <c r="G4" s="170"/>
      <c r="H4" s="170"/>
      <c r="I4" s="170"/>
      <c r="J4" s="170"/>
      <c r="K4" s="170"/>
      <c r="L4" s="170"/>
      <c r="M4" s="170"/>
      <c r="N4" s="170"/>
      <c r="O4" s="170"/>
      <c r="P4" s="170"/>
      <c r="Q4" s="170"/>
      <c r="R4" s="170"/>
      <c r="S4" s="170"/>
      <c r="T4" s="170"/>
      <c r="U4" s="170"/>
      <c r="V4" s="171"/>
      <c r="W4" s="169"/>
      <c r="X4" s="171"/>
    </row>
    <row r="5" spans="2:24" s="14" customFormat="1" ht="32.25" customHeight="1" thickBot="1" x14ac:dyDescent="0.25">
      <c r="B5" s="39"/>
      <c r="C5" s="39"/>
      <c r="D5" s="39"/>
      <c r="E5" s="39"/>
      <c r="F5" s="39"/>
      <c r="G5" s="39"/>
      <c r="H5" s="39"/>
      <c r="I5" s="39"/>
      <c r="J5" s="39"/>
      <c r="K5" s="39"/>
      <c r="L5" s="39"/>
      <c r="M5" s="39"/>
      <c r="N5" s="39"/>
      <c r="O5" s="39"/>
      <c r="P5" s="39"/>
      <c r="Q5" s="39"/>
      <c r="R5" s="39"/>
      <c r="S5" s="40"/>
      <c r="T5" s="39"/>
      <c r="U5" s="39"/>
      <c r="V5" s="39"/>
      <c r="W5" s="39"/>
      <c r="X5" s="39"/>
    </row>
    <row r="6" spans="2:24" ht="91.5" customHeight="1" x14ac:dyDescent="0.2">
      <c r="B6" s="255" t="str">
        <f>+EVALUACION!B6</f>
        <v xml:space="preserve">Objeto Contractual: “PRESTAR LOS SERVICIOS PARA REALIZAR LA TOMA FÍSICA DE INVENTARIOS DE LOS BIENES MUEBLES E INMUEBLES DE PROPIEDAD DEL FONDO DE DESARROLLO LOCAL DE TUNJUELITO O EN PODER DE TERCEROS, ASÍ COMO LA MEDICIÓN POSTERIOR DE LOS BIENES CLASIFICADOS COMO PROPIEDAD PLANTA Y EQUIPO DE CONFORMIDAD CON LAS DISPOSICIONES LEGALES VIGENTES” </v>
      </c>
      <c r="C6" s="185"/>
      <c r="D6" s="185"/>
      <c r="E6" s="185"/>
      <c r="F6" s="185"/>
      <c r="G6" s="185"/>
      <c r="H6" s="185"/>
      <c r="I6" s="185"/>
      <c r="J6" s="185"/>
      <c r="K6" s="185"/>
      <c r="L6" s="185"/>
      <c r="M6" s="185"/>
      <c r="N6" s="185"/>
      <c r="O6" s="185"/>
      <c r="P6" s="185"/>
      <c r="Q6" s="185"/>
      <c r="R6" s="185"/>
      <c r="S6" s="185"/>
      <c r="T6" s="185"/>
      <c r="U6" s="185"/>
      <c r="V6" s="185"/>
      <c r="W6" s="185"/>
      <c r="X6" s="204"/>
    </row>
    <row r="7" spans="2:24" ht="26.25" customHeight="1" x14ac:dyDescent="0.2">
      <c r="B7" s="248" t="s">
        <v>204</v>
      </c>
      <c r="C7" s="165"/>
      <c r="D7" s="165"/>
      <c r="E7" s="165"/>
      <c r="F7" s="165"/>
      <c r="G7" s="165"/>
      <c r="H7" s="165"/>
      <c r="I7" s="165"/>
      <c r="J7" s="165"/>
      <c r="K7" s="165"/>
      <c r="L7" s="165"/>
      <c r="M7" s="165"/>
      <c r="N7" s="165"/>
      <c r="O7" s="165"/>
      <c r="P7" s="165"/>
      <c r="Q7" s="165"/>
      <c r="R7" s="165"/>
      <c r="S7" s="165"/>
      <c r="T7" s="165"/>
      <c r="U7" s="165"/>
      <c r="V7" s="165"/>
      <c r="W7" s="165"/>
      <c r="X7" s="166"/>
    </row>
    <row r="8" spans="2:24" ht="20.25" customHeight="1" x14ac:dyDescent="0.2">
      <c r="B8" s="249"/>
      <c r="C8" s="170"/>
      <c r="D8" s="170"/>
      <c r="E8" s="170"/>
      <c r="F8" s="170"/>
      <c r="G8" s="170"/>
      <c r="H8" s="170"/>
      <c r="I8" s="170"/>
      <c r="J8" s="170"/>
      <c r="K8" s="170"/>
      <c r="L8" s="170"/>
      <c r="M8" s="170"/>
      <c r="N8" s="170"/>
      <c r="O8" s="170"/>
      <c r="P8" s="170"/>
      <c r="Q8" s="170"/>
      <c r="R8" s="170"/>
      <c r="S8" s="170"/>
      <c r="T8" s="170"/>
      <c r="U8" s="170"/>
      <c r="V8" s="170"/>
      <c r="W8" s="170"/>
      <c r="X8" s="171"/>
    </row>
    <row r="9" spans="2:24" ht="24.75" customHeight="1" thickBot="1" x14ac:dyDescent="0.25">
      <c r="B9" s="251"/>
      <c r="C9" s="252"/>
      <c r="D9" s="252"/>
      <c r="E9" s="252"/>
      <c r="F9" s="252"/>
      <c r="G9" s="252"/>
      <c r="H9" s="252"/>
      <c r="I9" s="252"/>
      <c r="J9" s="252"/>
      <c r="K9" s="252"/>
      <c r="L9" s="252"/>
      <c r="M9" s="252"/>
      <c r="N9" s="252"/>
      <c r="O9" s="252"/>
      <c r="P9" s="252"/>
      <c r="Q9" s="252"/>
      <c r="R9" s="252"/>
      <c r="X9" s="42"/>
    </row>
    <row r="10" spans="2:24" ht="106.5" customHeight="1" thickBot="1" x14ac:dyDescent="0.25">
      <c r="B10" s="25" t="s">
        <v>205</v>
      </c>
      <c r="C10" s="26" t="s">
        <v>98</v>
      </c>
      <c r="D10" s="27" t="s">
        <v>206</v>
      </c>
      <c r="E10" s="27" t="s">
        <v>207</v>
      </c>
      <c r="F10" s="27" t="s">
        <v>208</v>
      </c>
      <c r="G10" s="26" t="s">
        <v>99</v>
      </c>
      <c r="H10" s="27" t="s">
        <v>113</v>
      </c>
      <c r="I10" s="27" t="s">
        <v>101</v>
      </c>
      <c r="J10" s="27" t="s">
        <v>209</v>
      </c>
      <c r="K10" s="27" t="s">
        <v>103</v>
      </c>
      <c r="L10" s="27" t="s">
        <v>210</v>
      </c>
      <c r="M10" s="26" t="s">
        <v>211</v>
      </c>
      <c r="N10" s="26" t="s">
        <v>153</v>
      </c>
      <c r="O10" s="27" t="s">
        <v>113</v>
      </c>
      <c r="P10" s="27" t="s">
        <v>101</v>
      </c>
      <c r="Q10" s="27" t="s">
        <v>209</v>
      </c>
      <c r="R10" s="27" t="s">
        <v>103</v>
      </c>
      <c r="S10" s="26" t="s">
        <v>154</v>
      </c>
      <c r="T10" s="26" t="s">
        <v>155</v>
      </c>
      <c r="U10" s="26" t="s">
        <v>156</v>
      </c>
      <c r="V10" s="26" t="s">
        <v>157</v>
      </c>
      <c r="W10" s="26" t="s">
        <v>212</v>
      </c>
      <c r="X10" s="28" t="s">
        <v>159</v>
      </c>
    </row>
    <row r="11" spans="2:24" ht="106.5" customHeight="1" x14ac:dyDescent="0.2">
      <c r="B11" s="29">
        <v>1</v>
      </c>
      <c r="C11" s="30" t="str">
        <f>+'EVALUACION CON CONTROLES'!C16:F16</f>
        <v>Requisitos habilitantes que impidan la selección objetiva</v>
      </c>
      <c r="D11" s="31" t="str">
        <f>+'EVALUACION CON CONTROLES'!B16</f>
        <v>PLANEACIÓN</v>
      </c>
      <c r="E11" s="31" t="str">
        <f>VLOOKUP(C11,'IDENTIFICACION Y ANALISIS'!$B$19:$F$68,3,FALSE)</f>
        <v>General</v>
      </c>
      <c r="F11" s="31" t="str">
        <f>VLOOKUP(C11,'IDENTIFICACION Y ANALISIS'!$B$19:$F$68,4,FALSE)</f>
        <v>Interno</v>
      </c>
      <c r="G11" s="30" t="str">
        <f>+EVALUACION!H17</f>
        <v>El no cumpliento de las metas propuestas dentro de la vigencia 2026 del proyecto</v>
      </c>
      <c r="H11" s="30">
        <f>+EVALUACION!I17</f>
        <v>3</v>
      </c>
      <c r="I11" s="30">
        <f>+EVALUACION!J17</f>
        <v>5</v>
      </c>
      <c r="J11" s="30">
        <f>+EVALUACION!K17</f>
        <v>8</v>
      </c>
      <c r="K11" s="31" t="str">
        <f>+EVALUACION!L17</f>
        <v>EXTREMO</v>
      </c>
      <c r="L11" s="30" t="s">
        <v>213</v>
      </c>
      <c r="M11" s="31"/>
      <c r="N11" s="30" t="str">
        <f>+'EVALUACION CON CONTROLES'!G16</f>
        <v>Revisión jurídica y técnica; validación con estudio de mercado</v>
      </c>
      <c r="O11" s="30">
        <f>+'EVALUACION CON CONTROLES'!I16</f>
        <v>1</v>
      </c>
      <c r="P11" s="30">
        <f>+'EVALUACION CON CONTROLES'!J16</f>
        <v>2</v>
      </c>
      <c r="Q11" s="30">
        <f>+'EVALUACION CON CONTROLES'!K16</f>
        <v>3</v>
      </c>
      <c r="R11" s="31" t="str">
        <f>+'EVALUACION CON CONTROLES'!L16</f>
        <v>BAJO</v>
      </c>
      <c r="S11" s="30" t="str">
        <f>+'EVALUACION CON CONTROLES'!M16</f>
        <v>NO</v>
      </c>
      <c r="T11" s="30" t="str">
        <f>+'EVALUACION CON CONTROLES'!N16</f>
        <v>Área jurídica</v>
      </c>
      <c r="U11" s="30" t="str">
        <f>+'EVALUACION CON CONTROLES'!O16</f>
        <v>01/04/2026</v>
      </c>
      <c r="V11" s="30" t="str">
        <f>+'EVALUACION CON CONTROLES'!P16</f>
        <v>20/04/2026</v>
      </c>
      <c r="W11" s="30" t="str">
        <f>+'EVALUACION CON CONTROLES'!Q16</f>
        <v>Revisión y validación documental en etapa precontractual mediante listas de chequeo y concepto jurídico</v>
      </c>
      <c r="X11" s="32" t="str">
        <f>+'EVALUACION CON CONTROLES'!R16</f>
        <v>Única vez (etapa precontractual) con validación previa a publicación</v>
      </c>
    </row>
    <row r="12" spans="2:24" ht="106.5" customHeight="1" x14ac:dyDescent="0.2">
      <c r="B12" s="145">
        <v>2</v>
      </c>
      <c r="C12" s="141" t="str">
        <f>+'EVALUACION CON CONTROLES'!C17:F17</f>
        <v>No aprobación o demoras en la expedición vigencias futuras</v>
      </c>
      <c r="D12" s="17" t="str">
        <f>+'EVALUACION CON CONTROLES'!B17</f>
        <v>PLANEACIÓN</v>
      </c>
      <c r="E12" s="17" t="str">
        <f>VLOOKUP(C12,'IDENTIFICACION Y ANALISIS'!$B$19:$F$68,3,FALSE)</f>
        <v>General</v>
      </c>
      <c r="F12" s="17" t="str">
        <f>VLOOKUP(C12,'IDENTIFICACION Y ANALISIS'!$B$19:$F$68,4,FALSE)</f>
        <v>Interno</v>
      </c>
      <c r="G12" s="141" t="str">
        <f>+EVALUACION!H18</f>
        <v xml:space="preserve">Dificultades para el cumplimiento de las metas dentro de la vigencia </v>
      </c>
      <c r="H12" s="141">
        <f>+EVALUACION!I18</f>
        <v>4</v>
      </c>
      <c r="I12" s="141">
        <f>+EVALUACION!J18</f>
        <v>4</v>
      </c>
      <c r="J12" s="141">
        <f>+EVALUACION!K18</f>
        <v>8</v>
      </c>
      <c r="K12" s="17" t="str">
        <f>+EVALUACION!L18</f>
        <v>EXTREMO</v>
      </c>
      <c r="L12" s="141" t="s">
        <v>213</v>
      </c>
      <c r="M12" s="17"/>
      <c r="N12" s="141" t="str">
        <f>+'EVALUACION CON CONTROLES'!G17</f>
        <v>Gestión anticipada y seguimiento presupuestal</v>
      </c>
      <c r="O12" s="141">
        <f>+'EVALUACION CON CONTROLES'!I17</f>
        <v>1</v>
      </c>
      <c r="P12" s="141">
        <f>+'EVALUACION CON CONTROLES'!J17</f>
        <v>1</v>
      </c>
      <c r="Q12" s="141">
        <f>+'EVALUACION CON CONTROLES'!K17</f>
        <v>2</v>
      </c>
      <c r="R12" s="17" t="str">
        <f>+'EVALUACION CON CONTROLES'!L17</f>
        <v>BAJO</v>
      </c>
      <c r="S12" s="141" t="str">
        <f>+'EVALUACION CON CONTROLES'!M17</f>
        <v>SI</v>
      </c>
      <c r="T12" s="141" t="str">
        <f>+'EVALUACION CON CONTROLES'!N17</f>
        <v>Área financiera</v>
      </c>
      <c r="U12" s="141" t="str">
        <f>+'EVALUACION CON CONTROLES'!O17</f>
        <v>01/04/2026</v>
      </c>
      <c r="V12" s="141" t="str">
        <f>+'EVALUACION CON CONTROLES'!P17</f>
        <v>05/05/2026</v>
      </c>
      <c r="W12" s="141" t="str">
        <f>+'EVALUACION CON CONTROLES'!Q17</f>
        <v>Seguimiento periódico al estado del trámite presupuestal y verificación de aprobaciones</v>
      </c>
      <c r="X12" s="146" t="str">
        <f>+'EVALUACION CON CONTROLES'!R17</f>
        <v>Semanal hasta la aprobación de las vigencias</v>
      </c>
    </row>
    <row r="13" spans="2:24" ht="106.5" customHeight="1" x14ac:dyDescent="0.2">
      <c r="B13" s="145">
        <v>3</v>
      </c>
      <c r="C13" s="141" t="str">
        <f>+'EVALUACION CON CONTROLES'!C18:F18</f>
        <v xml:space="preserve">Riesgo de que no se firme el contrato. </v>
      </c>
      <c r="D13" s="17" t="str">
        <f>+'EVALUACION CON CONTROLES'!B18</f>
        <v>CONTRATACIÓN</v>
      </c>
      <c r="E13" s="17" t="str">
        <f>VLOOKUP(C13,'IDENTIFICACION Y ANALISIS'!$B$19:$F$68,3,FALSE)</f>
        <v>General</v>
      </c>
      <c r="F13" s="17" t="str">
        <f>VLOOKUP(C13,'IDENTIFICACION Y ANALISIS'!$B$19:$F$68,4,FALSE)</f>
        <v>Externo</v>
      </c>
      <c r="G13" s="141" t="str">
        <f>+EVALUACION!H19</f>
        <v>Incumplimiento de las metas dentro de la vigencia.</v>
      </c>
      <c r="H13" s="141">
        <f>+EVALUACION!I19</f>
        <v>3</v>
      </c>
      <c r="I13" s="141">
        <f>+EVALUACION!J19</f>
        <v>5</v>
      </c>
      <c r="J13" s="141">
        <f>+EVALUACION!K19</f>
        <v>8</v>
      </c>
      <c r="K13" s="17" t="str">
        <f>+EVALUACION!L19</f>
        <v>EXTREMO</v>
      </c>
      <c r="L13" s="141" t="s">
        <v>213</v>
      </c>
      <c r="M13" s="17"/>
      <c r="N13" s="141" t="str">
        <f>+'EVALUACION CON CONTROLES'!G18</f>
        <v>Garantía de seriedad y control de tiempos</v>
      </c>
      <c r="O13" s="141">
        <f>+'EVALUACION CON CONTROLES'!I18</f>
        <v>2</v>
      </c>
      <c r="P13" s="141">
        <f>+'EVALUACION CON CONTROLES'!J18</f>
        <v>2</v>
      </c>
      <c r="Q13" s="141">
        <f>+'EVALUACION CON CONTROLES'!K18</f>
        <v>4</v>
      </c>
      <c r="R13" s="17" t="str">
        <f>+'EVALUACION CON CONTROLES'!L18</f>
        <v>BAJO</v>
      </c>
      <c r="S13" s="141" t="str">
        <f>+'EVALUACION CON CONTROLES'!M18</f>
        <v>NO</v>
      </c>
      <c r="T13" s="141" t="str">
        <f>+'EVALUACION CON CONTROLES'!N18</f>
        <v>Área contractual</v>
      </c>
      <c r="U13" s="141" t="str">
        <f>+'EVALUACION CON CONTROLES'!O18</f>
        <v>21/04/2026</v>
      </c>
      <c r="V13" s="141" t="str">
        <f>+'EVALUACION CON CONTROLES'!P18</f>
        <v>05/05/2026</v>
      </c>
      <c r="W13" s="141" t="str">
        <f>+'EVALUACION CON CONTROLES'!Q18</f>
        <v>Control de cronograma de legalización y verificación de cumplimiento de plazos por parte del adjudicatario</v>
      </c>
      <c r="X13" s="146" t="str">
        <f>+'EVALUACION CON CONTROLES'!R18</f>
        <v>Diario durante la etapa de legalización</v>
      </c>
    </row>
    <row r="14" spans="2:24" ht="106.5" customHeight="1" x14ac:dyDescent="0.2">
      <c r="B14" s="145">
        <v>4</v>
      </c>
      <c r="C14" s="141" t="str">
        <f>+'EVALUACION CON CONTROLES'!C19:F19</f>
        <v>Variación de los precios del mercado</v>
      </c>
      <c r="D14" s="17" t="str">
        <f>+'EVALUACION CON CONTROLES'!B19</f>
        <v>EJECUCIÓN</v>
      </c>
      <c r="E14" s="17" t="str">
        <f>VLOOKUP(C14,'IDENTIFICACION Y ANALISIS'!$B$19:$F$68,3,FALSE)</f>
        <v>General</v>
      </c>
      <c r="F14" s="17" t="str">
        <f>VLOOKUP(C14,'IDENTIFICACION Y ANALISIS'!$B$19:$F$68,4,FALSE)</f>
        <v>Externo</v>
      </c>
      <c r="G14" s="141" t="str">
        <f>+EVALUACION!H20</f>
        <v>Mayor carga económica</v>
      </c>
      <c r="H14" s="141">
        <f>+EVALUACION!I20</f>
        <v>2</v>
      </c>
      <c r="I14" s="141">
        <f>+EVALUACION!J20</f>
        <v>3</v>
      </c>
      <c r="J14" s="141">
        <f>+EVALUACION!K20</f>
        <v>5</v>
      </c>
      <c r="K14" s="17" t="str">
        <f>+EVALUACION!L20</f>
        <v>MEDIO</v>
      </c>
      <c r="L14" s="141" t="s">
        <v>213</v>
      </c>
      <c r="M14" s="17"/>
      <c r="N14" s="141" t="str">
        <f>+'EVALUACION CON CONTROLES'!G19</f>
        <v>Actualización de estudio de mercado</v>
      </c>
      <c r="O14" s="141">
        <f>+'EVALUACION CON CONTROLES'!I19</f>
        <v>2</v>
      </c>
      <c r="P14" s="141">
        <f>+'EVALUACION CON CONTROLES'!J19</f>
        <v>3</v>
      </c>
      <c r="Q14" s="141">
        <f>+'EVALUACION CON CONTROLES'!K19</f>
        <v>5</v>
      </c>
      <c r="R14" s="17" t="str">
        <f>+'EVALUACION CON CONTROLES'!L19</f>
        <v>MEDIO</v>
      </c>
      <c r="S14" s="141" t="str">
        <f>+'EVALUACION CON CONTROLES'!M19</f>
        <v>SI</v>
      </c>
      <c r="T14" s="141" t="str">
        <f>+'EVALUACION CON CONTROLES'!N19</f>
        <v>Área financiera</v>
      </c>
      <c r="U14" s="141" t="str">
        <f>+'EVALUACION CON CONTROLES'!O19</f>
        <v>01/04/2026</v>
      </c>
      <c r="V14" s="141" t="str">
        <f>+'EVALUACION CON CONTROLES'!P19</f>
        <v>31/12/2026</v>
      </c>
      <c r="W14" s="141" t="str">
        <f>+'EVALUACION CON CONTROLES'!Q19</f>
        <v>Actualización y comparación periódica de precios de mercado durante la ejecución</v>
      </c>
      <c r="X14" s="146" t="str">
        <f>+'EVALUACION CON CONTROLES'!R19</f>
        <v>Mensual durante la ejecución</v>
      </c>
    </row>
    <row r="15" spans="2:24" ht="106.5" customHeight="1" x14ac:dyDescent="0.2">
      <c r="B15" s="145">
        <v>5</v>
      </c>
      <c r="C15" s="141" t="str">
        <f>+'EVALUACION CON CONTROLES'!C20:F20</f>
        <v xml:space="preserve">Inadecuada  descripción del bien o servicio requerido </v>
      </c>
      <c r="D15" s="17" t="str">
        <f>+'EVALUACION CON CONTROLES'!B20</f>
        <v>PLANEACIÓN</v>
      </c>
      <c r="E15" s="17" t="str">
        <f>VLOOKUP(C15,'IDENTIFICACION Y ANALISIS'!$B$19:$F$68,3,FALSE)</f>
        <v>General</v>
      </c>
      <c r="F15" s="17" t="str">
        <f>VLOOKUP(C15,'IDENTIFICACION Y ANALISIS'!$B$19:$F$68,4,FALSE)</f>
        <v>Interno</v>
      </c>
      <c r="G15" s="141" t="str">
        <f>+EVALUACION!H21</f>
        <v>Selección de un contratista que no se encuentre en la capacidad de cumplir con el objeto del proceso contractual</v>
      </c>
      <c r="H15" s="141">
        <f>+EVALUACION!I21</f>
        <v>2</v>
      </c>
      <c r="I15" s="141">
        <f>+EVALUACION!J21</f>
        <v>3</v>
      </c>
      <c r="J15" s="141">
        <f>+EVALUACION!K21</f>
        <v>5</v>
      </c>
      <c r="K15" s="17" t="str">
        <f>+EVALUACION!L21</f>
        <v>MEDIO</v>
      </c>
      <c r="L15" s="141" t="s">
        <v>213</v>
      </c>
      <c r="M15" s="17"/>
      <c r="N15" s="141" t="str">
        <f>+'EVALUACION CON CONTROLES'!G20</f>
        <v>Revisión técnica y especificaciones claras</v>
      </c>
      <c r="O15" s="141">
        <f>+'EVALUACION CON CONTROLES'!I20</f>
        <v>1</v>
      </c>
      <c r="P15" s="141">
        <f>+'EVALUACION CON CONTROLES'!J20</f>
        <v>2</v>
      </c>
      <c r="Q15" s="141">
        <f>+'EVALUACION CON CONTROLES'!K20</f>
        <v>3</v>
      </c>
      <c r="R15" s="17" t="str">
        <f>+'EVALUACION CON CONTROLES'!L20</f>
        <v>BAJO</v>
      </c>
      <c r="S15" s="141" t="str">
        <f>+'EVALUACION CON CONTROLES'!M20</f>
        <v>SI</v>
      </c>
      <c r="T15" s="141" t="str">
        <f>+'EVALUACION CON CONTROLES'!N20</f>
        <v>Área técnica</v>
      </c>
      <c r="U15" s="141" t="str">
        <f>+'EVALUACION CON CONTROLES'!O20</f>
        <v>01/04/2026</v>
      </c>
      <c r="V15" s="141" t="str">
        <f>+'EVALUACION CON CONTROLES'!P20</f>
        <v>20/04/2026</v>
      </c>
      <c r="W15" s="141" t="str">
        <f>+'EVALUACION CON CONTROLES'!Q20</f>
        <v>Revisión técnica del cumplimiento del anexo técnico durante la ejecución y validación de entregables</v>
      </c>
      <c r="X15" s="146" t="str">
        <f>+'EVALUACION CON CONTROLES'!R20</f>
        <v>Única vez (estructuración) y validación al inicio de ejecución</v>
      </c>
    </row>
    <row r="16" spans="2:24" ht="106.5" customHeight="1" x14ac:dyDescent="0.2">
      <c r="B16" s="145">
        <v>6</v>
      </c>
      <c r="C16" s="141" t="str">
        <f>+'EVALUACION CON CONTROLES'!C21:F21</f>
        <v>Inadecuado análisis  económico estimativo del valor del contrato</v>
      </c>
      <c r="D16" s="17" t="str">
        <f>+'EVALUACION CON CONTROLES'!B21</f>
        <v>PLANEACIÓN</v>
      </c>
      <c r="E16" s="17" t="str">
        <f>VLOOKUP(C16,'IDENTIFICACION Y ANALISIS'!$B$19:$F$68,3,FALSE)</f>
        <v>General</v>
      </c>
      <c r="F16" s="17" t="str">
        <f>VLOOKUP(C16,'IDENTIFICACION Y ANALISIS'!$B$19:$F$68,4,FALSE)</f>
        <v>Interno</v>
      </c>
      <c r="G16" s="141" t="str">
        <f>+EVALUACION!H22</f>
        <v>Costos adicionales no previstos y demora en el cumplimiento de las metas vigentes</v>
      </c>
      <c r="H16" s="141">
        <f>+EVALUACION!I22</f>
        <v>3</v>
      </c>
      <c r="I16" s="141">
        <f>+EVALUACION!J22</f>
        <v>4</v>
      </c>
      <c r="J16" s="141">
        <f>+EVALUACION!K22</f>
        <v>7</v>
      </c>
      <c r="K16" s="17" t="str">
        <f>+EVALUACION!L22</f>
        <v>ALTO</v>
      </c>
      <c r="L16" s="141" t="s">
        <v>213</v>
      </c>
      <c r="M16" s="17"/>
      <c r="N16" s="141" t="str">
        <f>+'EVALUACION CON CONTROLES'!G21</f>
        <v>Análisis financiero detallado</v>
      </c>
      <c r="O16" s="141">
        <f>+'EVALUACION CON CONTROLES'!I21</f>
        <v>1</v>
      </c>
      <c r="P16" s="141">
        <f>+'EVALUACION CON CONTROLES'!J21</f>
        <v>2</v>
      </c>
      <c r="Q16" s="141">
        <f>+'EVALUACION CON CONTROLES'!K21</f>
        <v>3</v>
      </c>
      <c r="R16" s="17" t="str">
        <f>+'EVALUACION CON CONTROLES'!L21</f>
        <v>BAJO</v>
      </c>
      <c r="S16" s="141" t="str">
        <f>+'EVALUACION CON CONTROLES'!M21</f>
        <v>SI</v>
      </c>
      <c r="T16" s="141" t="str">
        <f>+'EVALUACION CON CONTROLES'!N21</f>
        <v>Área financiera</v>
      </c>
      <c r="U16" s="141" t="str">
        <f>+'EVALUACION CON CONTROLES'!O21</f>
        <v>01/04/2026</v>
      </c>
      <c r="V16" s="141" t="str">
        <f>+'EVALUACION CON CONTROLES'!P21</f>
        <v>20/04/2026</v>
      </c>
      <c r="W16" s="141" t="str">
        <f>+'EVALUACION CON CONTROLES'!Q21</f>
        <v>Seguimiento financiero y control de ejecución presupuestal frente a lo planeado</v>
      </c>
      <c r="X16" s="146" t="str">
        <f>+'EVALUACION CON CONTROLES'!R21</f>
        <v>Única vez (estructuración) con revisión previa al proceso</v>
      </c>
    </row>
    <row r="17" spans="2:24" ht="106.5" customHeight="1" x14ac:dyDescent="0.2">
      <c r="B17" s="145">
        <v>7</v>
      </c>
      <c r="C17" s="141" t="str">
        <f>+'EVALUACION CON CONTROLES'!C22:F22</f>
        <v>Falta de constitución o constitución tardía de la garantía única. Aceptación de garantías que no se ajustan a lo contemplado en el contrato</v>
      </c>
      <c r="D17" s="17" t="str">
        <f>+'EVALUACION CON CONTROLES'!B22</f>
        <v>CONTRATACIÓN</v>
      </c>
      <c r="E17" s="17">
        <f>VLOOKUP(C17,'IDENTIFICACION Y ANALISIS'!$B$19:$F$68,3,FALSE)</f>
        <v>0</v>
      </c>
      <c r="F17" s="17">
        <f>VLOOKUP(C17,'IDENTIFICACION Y ANALISIS'!$B$19:$F$68,4,FALSE)</f>
        <v>0</v>
      </c>
      <c r="G17" s="141" t="str">
        <f>+EVALUACION!H23</f>
        <v>Nulidad del contrato, investigaciones disciplinarias, multas y sanciones</v>
      </c>
      <c r="H17" s="141">
        <f>+EVALUACION!I23</f>
        <v>2</v>
      </c>
      <c r="I17" s="141">
        <f>+EVALUACION!J23</f>
        <v>5</v>
      </c>
      <c r="J17" s="141">
        <f>+EVALUACION!K23</f>
        <v>7</v>
      </c>
      <c r="K17" s="17" t="str">
        <f>+EVALUACION!L23</f>
        <v>ALTO</v>
      </c>
      <c r="L17" s="141" t="s">
        <v>213</v>
      </c>
      <c r="M17" s="17"/>
      <c r="N17" s="141" t="str">
        <f>+'EVALUACION CON CONTROLES'!G22</f>
        <v>Verificación estricta de pólizas</v>
      </c>
      <c r="O17" s="141">
        <f>+'EVALUACION CON CONTROLES'!I22</f>
        <v>1</v>
      </c>
      <c r="P17" s="141">
        <f>+'EVALUACION CON CONTROLES'!J22</f>
        <v>2</v>
      </c>
      <c r="Q17" s="141">
        <f>+'EVALUACION CON CONTROLES'!K22</f>
        <v>3</v>
      </c>
      <c r="R17" s="17" t="str">
        <f>+'EVALUACION CON CONTROLES'!L22</f>
        <v>BAJO</v>
      </c>
      <c r="S17" s="141" t="str">
        <f>+'EVALUACION CON CONTROLES'!M22</f>
        <v>NO</v>
      </c>
      <c r="T17" s="141" t="str">
        <f>+'EVALUACION CON CONTROLES'!N22</f>
        <v>Área jurídica</v>
      </c>
      <c r="U17" s="141" t="str">
        <f>+'EVALUACION CON CONTROLES'!O22</f>
        <v>06/05/2026</v>
      </c>
      <c r="V17" s="141" t="str">
        <f>+'EVALUACION CON CONTROLES'!P22</f>
        <v>20/05/2026</v>
      </c>
      <c r="W17" s="141" t="str">
        <f>+'EVALUACION CON CONTROLES'!Q22</f>
        <v>Verificación de vigencia, suficiencia y aprobación de pólizas antes y durante la ejecución</v>
      </c>
      <c r="X17" s="146" t="str">
        <f>+'EVALUACION CON CONTROLES'!R22</f>
        <v>Única vez al inicio y seguimiento mensual de vigencia</v>
      </c>
    </row>
    <row r="18" spans="2:24" ht="106.5" customHeight="1" x14ac:dyDescent="0.2">
      <c r="B18" s="145">
        <v>8</v>
      </c>
      <c r="C18" s="141" t="str">
        <f>+'EVALUACION CON CONTROLES'!C23:F23</f>
        <v>Incumplimiento de compromisos adquiridos por el contratista seleccionado con sus subcontratistas, suministradores de bienes y servicios.</v>
      </c>
      <c r="D18" s="17" t="str">
        <f>+'EVALUACION CON CONTROLES'!B23</f>
        <v>EJECUCIÓN</v>
      </c>
      <c r="E18" s="17">
        <f>VLOOKUP(C18,'IDENTIFICACION Y ANALISIS'!$B$19:$F$68,3,FALSE)</f>
        <v>0</v>
      </c>
      <c r="F18" s="17">
        <f>VLOOKUP(C18,'IDENTIFICACION Y ANALISIS'!$B$19:$F$68,4,FALSE)</f>
        <v>0</v>
      </c>
      <c r="G18" s="141" t="str">
        <f>+EVALUACION!H24</f>
        <v>Retraso del cronograma del contrato y posible costos adicionales no previstos, además de sanciones administrativas</v>
      </c>
      <c r="H18" s="141">
        <f>+EVALUACION!I24</f>
        <v>2</v>
      </c>
      <c r="I18" s="141">
        <f>+EVALUACION!J24</f>
        <v>3</v>
      </c>
      <c r="J18" s="141">
        <f>+EVALUACION!K24</f>
        <v>5</v>
      </c>
      <c r="K18" s="17" t="str">
        <f>+EVALUACION!L24</f>
        <v>MEDIO</v>
      </c>
      <c r="L18" s="141" t="s">
        <v>214</v>
      </c>
      <c r="M18" s="17"/>
      <c r="N18" s="141" t="str">
        <f>+'EVALUACION CON CONTROLES'!G23</f>
        <v>Supervisión y seguimiento constante</v>
      </c>
      <c r="O18" s="141">
        <f>+'EVALUACION CON CONTROLES'!I23</f>
        <v>2</v>
      </c>
      <c r="P18" s="141">
        <f>+'EVALUACION CON CONTROLES'!J23</f>
        <v>3</v>
      </c>
      <c r="Q18" s="141">
        <f>+'EVALUACION CON CONTROLES'!K23</f>
        <v>5</v>
      </c>
      <c r="R18" s="17" t="str">
        <f>+'EVALUACION CON CONTROLES'!L23</f>
        <v>MEDIO</v>
      </c>
      <c r="S18" s="141" t="str">
        <f>+'EVALUACION CON CONTROLES'!M23</f>
        <v>SI</v>
      </c>
      <c r="T18" s="141" t="str">
        <f>+'EVALUACION CON CONTROLES'!N23</f>
        <v>Supervisor</v>
      </c>
      <c r="U18" s="141" t="str">
        <f>+'EVALUACION CON CONTROLES'!O23</f>
        <v>06/05/2026</v>
      </c>
      <c r="V18" s="141" t="str">
        <f>+'EVALUACION CON CONTROLES'!P23</f>
        <v>31/12/2026</v>
      </c>
      <c r="W18" s="141" t="str">
        <f>+'EVALUACION CON CONTROLES'!Q23</f>
        <v>Supervisión continua, informes de avance y seguimiento al cronograma contractual</v>
      </c>
      <c r="X18" s="146" t="str">
        <f>+'EVALUACION CON CONTROLES'!R23</f>
        <v>Semanal (o quincenal según complejidad) durante la ejecución</v>
      </c>
    </row>
    <row r="19" spans="2:24" ht="106.5" customHeight="1" x14ac:dyDescent="0.2">
      <c r="B19" s="145">
        <v>9</v>
      </c>
      <c r="C19" s="141" t="str">
        <f>+'EVALUACION CON CONTROLES'!C24:F24</f>
        <v>Inadecuada evaluación de las ofertas y/o verificación de requisitos habilitantes</v>
      </c>
      <c r="D19" s="17" t="str">
        <f>+'EVALUACION CON CONTROLES'!B24</f>
        <v>SELECCIÓN</v>
      </c>
      <c r="E19" s="17" t="str">
        <f>VLOOKUP(C19,'IDENTIFICACION Y ANALISIS'!$B$19:$F$68,3,FALSE)</f>
        <v>General</v>
      </c>
      <c r="F19" s="17" t="str">
        <f>VLOOKUP(C19,'IDENTIFICACION Y ANALISIS'!$B$19:$F$68,4,FALSE)</f>
        <v>Interno</v>
      </c>
      <c r="G19" s="141" t="str">
        <f>+EVALUACION!H25</f>
        <v>Demora en el cumplimiento de las metas vigentes</v>
      </c>
      <c r="H19" s="141">
        <f>+EVALUACION!I25</f>
        <v>3</v>
      </c>
      <c r="I19" s="141">
        <f>+EVALUACION!J25</f>
        <v>4</v>
      </c>
      <c r="J19" s="141">
        <f>+EVALUACION!K25</f>
        <v>7</v>
      </c>
      <c r="K19" s="17" t="str">
        <f>+EVALUACION!L25</f>
        <v>ALTO</v>
      </c>
      <c r="L19" s="141" t="s">
        <v>213</v>
      </c>
      <c r="M19" s="17"/>
      <c r="N19" s="141" t="str">
        <f>+'EVALUACION CON CONTROLES'!G24</f>
        <v>Comité evaluador y listas de chequeo</v>
      </c>
      <c r="O19" s="141">
        <f>+'EVALUACION CON CONTROLES'!I24</f>
        <v>1</v>
      </c>
      <c r="P19" s="141">
        <f>+'EVALUACION CON CONTROLES'!J24</f>
        <v>2</v>
      </c>
      <c r="Q19" s="141">
        <f>+'EVALUACION CON CONTROLES'!K24</f>
        <v>3</v>
      </c>
      <c r="R19" s="17" t="str">
        <f>+'EVALUACION CON CONTROLES'!L24</f>
        <v>BAJO</v>
      </c>
      <c r="S19" s="141" t="str">
        <f>+'EVALUACION CON CONTROLES'!M24</f>
        <v>NO</v>
      </c>
      <c r="T19" s="141" t="str">
        <f>+'EVALUACION CON CONTROLES'!N24</f>
        <v>Comité evaluador</v>
      </c>
      <c r="U19" s="141" t="str">
        <f>+'EVALUACION CON CONTROLES'!O24</f>
        <v>21/04/2026</v>
      </c>
      <c r="V19" s="141" t="str">
        <f>+'EVALUACION CON CONTROLES'!P24</f>
        <v>30/04/2026</v>
      </c>
      <c r="W19" s="141" t="str">
        <f>+'EVALUACION CON CONTROLES'!Q24</f>
        <v>Auditoría del proceso evaluador y revisión de informes de evaluación</v>
      </c>
      <c r="X19" s="146" t="str">
        <f>+'EVALUACION CON CONTROLES'!R24</f>
        <v>Única vez durante la evaluación</v>
      </c>
    </row>
    <row r="20" spans="2:24" ht="106.5" customHeight="1" x14ac:dyDescent="0.2">
      <c r="B20" s="145">
        <v>10</v>
      </c>
      <c r="C20" s="141">
        <f>+'EVALUACION CON CONTROLES'!C25:F25</f>
        <v>0</v>
      </c>
      <c r="D20" s="17">
        <f>+'EVALUACION CON CONTROLES'!B25</f>
        <v>0</v>
      </c>
      <c r="E20" s="17" t="e">
        <f>VLOOKUP(C20,'IDENTIFICACION Y ANALISIS'!$B$19:$F$68,3,FALSE)</f>
        <v>#N/A</v>
      </c>
      <c r="F20" s="17" t="e">
        <f>VLOOKUP(C20,'IDENTIFICACION Y ANALISIS'!$B$19:$F$68,4,FALSE)</f>
        <v>#N/A</v>
      </c>
      <c r="G20" s="141">
        <f>+EVALUACION!H26</f>
        <v>0</v>
      </c>
      <c r="H20" s="141">
        <f>+EVALUACION!I26</f>
        <v>0</v>
      </c>
      <c r="I20" s="141">
        <f>+EVALUACION!J26</f>
        <v>0</v>
      </c>
      <c r="J20" s="141">
        <f>+EVALUACION!K26</f>
        <v>0</v>
      </c>
      <c r="K20" s="17" t="str">
        <f>+EVALUACION!L26</f>
        <v>BAJO</v>
      </c>
      <c r="L20" s="141"/>
      <c r="M20" s="17"/>
      <c r="N20" s="141">
        <f>+'EVALUACION CON CONTROLES'!G25</f>
        <v>0</v>
      </c>
      <c r="O20" s="141">
        <f>+'EVALUACION CON CONTROLES'!I25</f>
        <v>0</v>
      </c>
      <c r="P20" s="141">
        <f>+'EVALUACION CON CONTROLES'!J25</f>
        <v>0</v>
      </c>
      <c r="Q20" s="141">
        <f>+'EVALUACION CON CONTROLES'!K25</f>
        <v>0</v>
      </c>
      <c r="R20" s="17" t="str">
        <f>+'EVALUACION CON CONTROLES'!L25</f>
        <v>BAJO</v>
      </c>
      <c r="S20" s="141">
        <f>+'EVALUACION CON CONTROLES'!M25</f>
        <v>0</v>
      </c>
      <c r="T20" s="141">
        <f>+'EVALUACION CON CONTROLES'!N25</f>
        <v>0</v>
      </c>
      <c r="U20" s="141">
        <f>+'EVALUACION CON CONTROLES'!O25</f>
        <v>0</v>
      </c>
      <c r="V20" s="141">
        <f>+'EVALUACION CON CONTROLES'!P25</f>
        <v>0</v>
      </c>
      <c r="W20" s="141">
        <f>+'EVALUACION CON CONTROLES'!Q25</f>
        <v>0</v>
      </c>
      <c r="X20" s="146">
        <f>+'EVALUACION CON CONTROLES'!R25</f>
        <v>0</v>
      </c>
    </row>
    <row r="21" spans="2:24" ht="106.5" customHeight="1" x14ac:dyDescent="0.2">
      <c r="B21" s="145">
        <v>11</v>
      </c>
      <c r="C21" s="141">
        <f>+'EVALUACION CON CONTROLES'!C26:F26</f>
        <v>0</v>
      </c>
      <c r="D21" s="17">
        <f>+'EVALUACION CON CONTROLES'!B26</f>
        <v>0</v>
      </c>
      <c r="E21" s="17" t="e">
        <f>VLOOKUP(C21,'IDENTIFICACION Y ANALISIS'!$B$19:$F$68,3,FALSE)</f>
        <v>#N/A</v>
      </c>
      <c r="F21" s="17" t="e">
        <f>VLOOKUP(C21,'IDENTIFICACION Y ANALISIS'!$B$19:$F$68,4,FALSE)</f>
        <v>#N/A</v>
      </c>
      <c r="G21" s="141">
        <f>+EVALUACION!H27</f>
        <v>0</v>
      </c>
      <c r="H21" s="141">
        <f>+EVALUACION!I27</f>
        <v>0</v>
      </c>
      <c r="I21" s="141">
        <f>+EVALUACION!J27</f>
        <v>0</v>
      </c>
      <c r="J21" s="141">
        <f>+EVALUACION!K27</f>
        <v>0</v>
      </c>
      <c r="K21" s="17" t="str">
        <f>+EVALUACION!L27</f>
        <v>BAJO</v>
      </c>
      <c r="L21" s="141"/>
      <c r="M21" s="17"/>
      <c r="N21" s="141">
        <f>+'EVALUACION CON CONTROLES'!G26</f>
        <v>0</v>
      </c>
      <c r="O21" s="141">
        <f>+'EVALUACION CON CONTROLES'!I26</f>
        <v>0</v>
      </c>
      <c r="P21" s="141">
        <f>+'EVALUACION CON CONTROLES'!J26</f>
        <v>0</v>
      </c>
      <c r="Q21" s="141">
        <f>+'EVALUACION CON CONTROLES'!K26</f>
        <v>0</v>
      </c>
      <c r="R21" s="17" t="str">
        <f>+'EVALUACION CON CONTROLES'!L26</f>
        <v>BAJO</v>
      </c>
      <c r="S21" s="141">
        <f>+'EVALUACION CON CONTROLES'!M26</f>
        <v>0</v>
      </c>
      <c r="T21" s="141">
        <f>+'EVALUACION CON CONTROLES'!N26</f>
        <v>0</v>
      </c>
      <c r="U21" s="141">
        <f>+'EVALUACION CON CONTROLES'!O26</f>
        <v>0</v>
      </c>
      <c r="V21" s="141">
        <f>+'EVALUACION CON CONTROLES'!P26</f>
        <v>0</v>
      </c>
      <c r="W21" s="141">
        <f>+'EVALUACION CON CONTROLES'!Q26</f>
        <v>0</v>
      </c>
      <c r="X21" s="146">
        <f>+'EVALUACION CON CONTROLES'!R26</f>
        <v>0</v>
      </c>
    </row>
    <row r="22" spans="2:24" ht="106.5" customHeight="1" x14ac:dyDescent="0.2">
      <c r="B22" s="145">
        <v>12</v>
      </c>
      <c r="C22" s="141">
        <f>+'EVALUACION CON CONTROLES'!C27:F27</f>
        <v>0</v>
      </c>
      <c r="D22" s="17">
        <f>+'EVALUACION CON CONTROLES'!B27</f>
        <v>0</v>
      </c>
      <c r="E22" s="17" t="e">
        <f>VLOOKUP(C22,'IDENTIFICACION Y ANALISIS'!$B$19:$F$68,3,FALSE)</f>
        <v>#N/A</v>
      </c>
      <c r="F22" s="17" t="e">
        <f>VLOOKUP(C22,'IDENTIFICACION Y ANALISIS'!$B$19:$F$68,4,FALSE)</f>
        <v>#N/A</v>
      </c>
      <c r="G22" s="141">
        <f>+EVALUACION!H28</f>
        <v>0</v>
      </c>
      <c r="H22" s="141">
        <f>+EVALUACION!I28</f>
        <v>0</v>
      </c>
      <c r="I22" s="141">
        <f>+EVALUACION!J28</f>
        <v>0</v>
      </c>
      <c r="J22" s="141">
        <f>+EVALUACION!K28</f>
        <v>0</v>
      </c>
      <c r="K22" s="17" t="str">
        <f>+EVALUACION!L28</f>
        <v>BAJO</v>
      </c>
      <c r="L22" s="141"/>
      <c r="M22" s="17"/>
      <c r="N22" s="141">
        <f>+'EVALUACION CON CONTROLES'!G27</f>
        <v>0</v>
      </c>
      <c r="O22" s="141">
        <f>+'EVALUACION CON CONTROLES'!I27</f>
        <v>0</v>
      </c>
      <c r="P22" s="141">
        <f>+'EVALUACION CON CONTROLES'!J27</f>
        <v>0</v>
      </c>
      <c r="Q22" s="141">
        <f>+'EVALUACION CON CONTROLES'!K27</f>
        <v>0</v>
      </c>
      <c r="R22" s="17" t="str">
        <f>+'EVALUACION CON CONTROLES'!L27</f>
        <v>BAJO</v>
      </c>
      <c r="S22" s="141">
        <f>+'EVALUACION CON CONTROLES'!M27</f>
        <v>0</v>
      </c>
      <c r="T22" s="141">
        <f>+'EVALUACION CON CONTROLES'!N27</f>
        <v>0</v>
      </c>
      <c r="U22" s="141" t="str">
        <f>+'EVALUACION CON CONTROLES'!O27</f>
        <v>06/05/2026</v>
      </c>
      <c r="V22" s="141" t="str">
        <f>+'EVALUACION CON CONTROLES'!P27</f>
        <v>31/12/2026</v>
      </c>
      <c r="W22" s="141">
        <f>+'EVALUACION CON CONTROLES'!Q27</f>
        <v>0</v>
      </c>
      <c r="X22" s="146">
        <f>+'EVALUACION CON CONTROLES'!R27</f>
        <v>0</v>
      </c>
    </row>
    <row r="23" spans="2:24" ht="106.5" customHeight="1" x14ac:dyDescent="0.2">
      <c r="B23" s="145">
        <v>13</v>
      </c>
      <c r="C23" s="141">
        <f>+'EVALUACION CON CONTROLES'!C28:F28</f>
        <v>0</v>
      </c>
      <c r="D23" s="17">
        <f>+'EVALUACION CON CONTROLES'!B28</f>
        <v>0</v>
      </c>
      <c r="E23" s="17" t="e">
        <f>VLOOKUP(C23,'IDENTIFICACION Y ANALISIS'!$B$19:$F$68,3,FALSE)</f>
        <v>#N/A</v>
      </c>
      <c r="F23" s="17" t="e">
        <f>VLOOKUP(C23,'IDENTIFICACION Y ANALISIS'!$B$19:$F$68,4,FALSE)</f>
        <v>#N/A</v>
      </c>
      <c r="G23" s="141">
        <f>+EVALUACION!H29</f>
        <v>0</v>
      </c>
      <c r="H23" s="141">
        <f>+EVALUACION!I29</f>
        <v>0</v>
      </c>
      <c r="I23" s="141">
        <f>+EVALUACION!J29</f>
        <v>0</v>
      </c>
      <c r="J23" s="141">
        <f>+EVALUACION!K29</f>
        <v>0</v>
      </c>
      <c r="K23" s="17" t="str">
        <f>+EVALUACION!L29</f>
        <v>BAJO</v>
      </c>
      <c r="L23" s="141"/>
      <c r="M23" s="17"/>
      <c r="N23" s="141">
        <f>+'EVALUACION CON CONTROLES'!G28</f>
        <v>0</v>
      </c>
      <c r="O23" s="141">
        <f>+'EVALUACION CON CONTROLES'!I28</f>
        <v>0</v>
      </c>
      <c r="P23" s="141">
        <f>+'EVALUACION CON CONTROLES'!J28</f>
        <v>0</v>
      </c>
      <c r="Q23" s="141">
        <f>+'EVALUACION CON CONTROLES'!K28</f>
        <v>0</v>
      </c>
      <c r="R23" s="17" t="str">
        <f>+'EVALUACION CON CONTROLES'!L28</f>
        <v>BAJO</v>
      </c>
      <c r="S23" s="141">
        <f>+'EVALUACION CON CONTROLES'!M28</f>
        <v>0</v>
      </c>
      <c r="T23" s="141">
        <f>+'EVALUACION CON CONTROLES'!N28</f>
        <v>0</v>
      </c>
      <c r="U23" s="141">
        <f>+'EVALUACION CON CONTROLES'!O28</f>
        <v>0</v>
      </c>
      <c r="V23" s="141">
        <f>+'EVALUACION CON CONTROLES'!P28</f>
        <v>0</v>
      </c>
      <c r="W23" s="141">
        <f>+'EVALUACION CON CONTROLES'!Q28</f>
        <v>0</v>
      </c>
      <c r="X23" s="146">
        <f>+'EVALUACION CON CONTROLES'!R28</f>
        <v>0</v>
      </c>
    </row>
    <row r="24" spans="2:24" ht="106.5" customHeight="1" x14ac:dyDescent="0.2">
      <c r="B24" s="145">
        <v>14</v>
      </c>
      <c r="C24" s="141">
        <f>+'EVALUACION CON CONTROLES'!C29:F29</f>
        <v>0</v>
      </c>
      <c r="D24" s="17">
        <f>+'EVALUACION CON CONTROLES'!B29</f>
        <v>0</v>
      </c>
      <c r="E24" s="17" t="e">
        <f>VLOOKUP(C24,'IDENTIFICACION Y ANALISIS'!$B$19:$F$68,3,FALSE)</f>
        <v>#N/A</v>
      </c>
      <c r="F24" s="17" t="e">
        <f>VLOOKUP(C24,'IDENTIFICACION Y ANALISIS'!$B$19:$F$68,4,FALSE)</f>
        <v>#N/A</v>
      </c>
      <c r="G24" s="141">
        <f>+EVALUACION!H30</f>
        <v>0</v>
      </c>
      <c r="H24" s="141">
        <f>+EVALUACION!I30</f>
        <v>0</v>
      </c>
      <c r="I24" s="141">
        <f>+EVALUACION!J30</f>
        <v>0</v>
      </c>
      <c r="J24" s="141">
        <f>+EVALUACION!K30</f>
        <v>0</v>
      </c>
      <c r="K24" s="17" t="str">
        <f>+EVALUACION!L30</f>
        <v>BAJO</v>
      </c>
      <c r="L24" s="141"/>
      <c r="M24" s="17"/>
      <c r="N24" s="141">
        <f>+'EVALUACION CON CONTROLES'!G29</f>
        <v>0</v>
      </c>
      <c r="O24" s="141">
        <f>+'EVALUACION CON CONTROLES'!I29</f>
        <v>0</v>
      </c>
      <c r="P24" s="141">
        <f>+'EVALUACION CON CONTROLES'!J29</f>
        <v>0</v>
      </c>
      <c r="Q24" s="141">
        <f>+'EVALUACION CON CONTROLES'!K29</f>
        <v>0</v>
      </c>
      <c r="R24" s="17" t="str">
        <f>+'EVALUACION CON CONTROLES'!L29</f>
        <v>BAJO</v>
      </c>
      <c r="S24" s="141">
        <f>+'EVALUACION CON CONTROLES'!M29</f>
        <v>0</v>
      </c>
      <c r="T24" s="141">
        <f>+'EVALUACION CON CONTROLES'!N29</f>
        <v>0</v>
      </c>
      <c r="U24" s="141">
        <f>+'EVALUACION CON CONTROLES'!O29</f>
        <v>0</v>
      </c>
      <c r="V24" s="141">
        <f>+'EVALUACION CON CONTROLES'!P29</f>
        <v>0</v>
      </c>
      <c r="W24" s="141">
        <f>+'EVALUACION CON CONTROLES'!Q29</f>
        <v>0</v>
      </c>
      <c r="X24" s="146">
        <f>+'EVALUACION CON CONTROLES'!R29</f>
        <v>0</v>
      </c>
    </row>
    <row r="25" spans="2:24" ht="106.5" customHeight="1" x14ac:dyDescent="0.2">
      <c r="B25" s="145">
        <v>15</v>
      </c>
      <c r="C25" s="141">
        <f>+'EVALUACION CON CONTROLES'!C30:F30</f>
        <v>0</v>
      </c>
      <c r="D25" s="17">
        <f>+'EVALUACION CON CONTROLES'!B30</f>
        <v>0</v>
      </c>
      <c r="E25" s="17" t="e">
        <f>VLOOKUP(C25,'IDENTIFICACION Y ANALISIS'!$B$19:$F$68,3,FALSE)</f>
        <v>#N/A</v>
      </c>
      <c r="F25" s="17" t="e">
        <f>VLOOKUP(C25,'IDENTIFICACION Y ANALISIS'!$B$19:$F$68,4,FALSE)</f>
        <v>#N/A</v>
      </c>
      <c r="G25" s="141">
        <f>+EVALUACION!H31</f>
        <v>0</v>
      </c>
      <c r="H25" s="141">
        <f>+EVALUACION!I31</f>
        <v>0</v>
      </c>
      <c r="I25" s="141">
        <f>+EVALUACION!J31</f>
        <v>0</v>
      </c>
      <c r="J25" s="141">
        <f>+EVALUACION!K31</f>
        <v>0</v>
      </c>
      <c r="K25" s="17" t="str">
        <f>+EVALUACION!L31</f>
        <v>BAJO</v>
      </c>
      <c r="L25" s="141"/>
      <c r="M25" s="17"/>
      <c r="N25" s="141">
        <f>+'EVALUACION CON CONTROLES'!G30</f>
        <v>0</v>
      </c>
      <c r="O25" s="141">
        <f>+'EVALUACION CON CONTROLES'!I30</f>
        <v>0</v>
      </c>
      <c r="P25" s="141">
        <f>+'EVALUACION CON CONTROLES'!J30</f>
        <v>0</v>
      </c>
      <c r="Q25" s="141">
        <f>+'EVALUACION CON CONTROLES'!K30</f>
        <v>0</v>
      </c>
      <c r="R25" s="17" t="str">
        <f>+'EVALUACION CON CONTROLES'!L30</f>
        <v>BAJO</v>
      </c>
      <c r="S25" s="141">
        <f>+'EVALUACION CON CONTROLES'!M30</f>
        <v>0</v>
      </c>
      <c r="T25" s="141">
        <f>+'EVALUACION CON CONTROLES'!N30</f>
        <v>0</v>
      </c>
      <c r="U25" s="141">
        <f>+'EVALUACION CON CONTROLES'!O30</f>
        <v>0</v>
      </c>
      <c r="V25" s="141">
        <f>+'EVALUACION CON CONTROLES'!P30</f>
        <v>0</v>
      </c>
      <c r="W25" s="141">
        <f>+'EVALUACION CON CONTROLES'!Q30</f>
        <v>0</v>
      </c>
      <c r="X25" s="146">
        <f>+'EVALUACION CON CONTROLES'!R30</f>
        <v>0</v>
      </c>
    </row>
    <row r="26" spans="2:24" ht="106.5" customHeight="1" x14ac:dyDescent="0.2">
      <c r="B26" s="145">
        <v>16</v>
      </c>
      <c r="C26" s="141">
        <f>+'EVALUACION CON CONTROLES'!C31:F31</f>
        <v>0</v>
      </c>
      <c r="D26" s="17">
        <f>+'EVALUACION CON CONTROLES'!B31</f>
        <v>0</v>
      </c>
      <c r="E26" s="17" t="e">
        <f>VLOOKUP(C26,'IDENTIFICACION Y ANALISIS'!$B$19:$F$68,3,FALSE)</f>
        <v>#N/A</v>
      </c>
      <c r="F26" s="17" t="e">
        <f>VLOOKUP(C26,'IDENTIFICACION Y ANALISIS'!$B$19:$F$68,4,FALSE)</f>
        <v>#N/A</v>
      </c>
      <c r="G26" s="141">
        <f>+EVALUACION!H32</f>
        <v>0</v>
      </c>
      <c r="H26" s="141">
        <f>+EVALUACION!I32</f>
        <v>0</v>
      </c>
      <c r="I26" s="141">
        <f>+EVALUACION!J32</f>
        <v>0</v>
      </c>
      <c r="J26" s="141">
        <f>+EVALUACION!K32</f>
        <v>0</v>
      </c>
      <c r="K26" s="17" t="str">
        <f>+EVALUACION!L32</f>
        <v>BAJO</v>
      </c>
      <c r="L26" s="141"/>
      <c r="M26" s="17"/>
      <c r="N26" s="141">
        <f>+'EVALUACION CON CONTROLES'!G31</f>
        <v>0</v>
      </c>
      <c r="O26" s="141">
        <f>+'EVALUACION CON CONTROLES'!I31</f>
        <v>0</v>
      </c>
      <c r="P26" s="141">
        <f>+'EVALUACION CON CONTROLES'!J31</f>
        <v>0</v>
      </c>
      <c r="Q26" s="141">
        <f>+'EVALUACION CON CONTROLES'!K31</f>
        <v>0</v>
      </c>
      <c r="R26" s="17" t="str">
        <f>+'EVALUACION CON CONTROLES'!L31</f>
        <v>BAJO</v>
      </c>
      <c r="S26" s="141">
        <f>+'EVALUACION CON CONTROLES'!M31</f>
        <v>0</v>
      </c>
      <c r="T26" s="141">
        <f>+'EVALUACION CON CONTROLES'!N31</f>
        <v>0</v>
      </c>
      <c r="U26" s="141">
        <f>+'EVALUACION CON CONTROLES'!O31</f>
        <v>0</v>
      </c>
      <c r="V26" s="141">
        <f>+'EVALUACION CON CONTROLES'!P31</f>
        <v>0</v>
      </c>
      <c r="W26" s="141">
        <f>+'EVALUACION CON CONTROLES'!Q31</f>
        <v>0</v>
      </c>
      <c r="X26" s="146">
        <f>+'EVALUACION CON CONTROLES'!R31</f>
        <v>0</v>
      </c>
    </row>
    <row r="27" spans="2:24" ht="106.5" customHeight="1" x14ac:dyDescent="0.2">
      <c r="B27" s="145">
        <v>17</v>
      </c>
      <c r="C27" s="141">
        <f>+'EVALUACION CON CONTROLES'!C32:F32</f>
        <v>0</v>
      </c>
      <c r="D27" s="17">
        <f>+'EVALUACION CON CONTROLES'!B32</f>
        <v>0</v>
      </c>
      <c r="E27" s="17" t="e">
        <f>VLOOKUP(C27,'IDENTIFICACION Y ANALISIS'!$B$19:$F$68,3,FALSE)</f>
        <v>#N/A</v>
      </c>
      <c r="F27" s="17" t="e">
        <f>VLOOKUP(C27,'IDENTIFICACION Y ANALISIS'!$B$19:$F$68,4,FALSE)</f>
        <v>#N/A</v>
      </c>
      <c r="G27" s="141">
        <f>+EVALUACION!H33</f>
        <v>0</v>
      </c>
      <c r="H27" s="141">
        <f>+EVALUACION!I33</f>
        <v>0</v>
      </c>
      <c r="I27" s="141">
        <f>+EVALUACION!J33</f>
        <v>0</v>
      </c>
      <c r="J27" s="141">
        <f>+EVALUACION!K33</f>
        <v>0</v>
      </c>
      <c r="K27" s="17" t="str">
        <f>+EVALUACION!L33</f>
        <v>BAJO</v>
      </c>
      <c r="L27" s="141"/>
      <c r="M27" s="17"/>
      <c r="N27" s="141">
        <f>+'EVALUACION CON CONTROLES'!G32</f>
        <v>0</v>
      </c>
      <c r="O27" s="141">
        <f>+'EVALUACION CON CONTROLES'!I32</f>
        <v>0</v>
      </c>
      <c r="P27" s="141">
        <f>+'EVALUACION CON CONTROLES'!J32</f>
        <v>0</v>
      </c>
      <c r="Q27" s="141">
        <f>+'EVALUACION CON CONTROLES'!K32</f>
        <v>0</v>
      </c>
      <c r="R27" s="17" t="str">
        <f>+'EVALUACION CON CONTROLES'!L32</f>
        <v>BAJO</v>
      </c>
      <c r="S27" s="141">
        <f>+'EVALUACION CON CONTROLES'!M32</f>
        <v>0</v>
      </c>
      <c r="T27" s="141">
        <f>+'EVALUACION CON CONTROLES'!N32</f>
        <v>0</v>
      </c>
      <c r="U27" s="141">
        <f>+'EVALUACION CON CONTROLES'!O32</f>
        <v>0</v>
      </c>
      <c r="V27" s="141">
        <f>+'EVALUACION CON CONTROLES'!P32</f>
        <v>0</v>
      </c>
      <c r="W27" s="141">
        <f>+'EVALUACION CON CONTROLES'!Q32</f>
        <v>0</v>
      </c>
      <c r="X27" s="146">
        <f>+'EVALUACION CON CONTROLES'!R32</f>
        <v>0</v>
      </c>
    </row>
    <row r="28" spans="2:24" ht="106.5" customHeight="1" x14ac:dyDescent="0.2">
      <c r="B28" s="145">
        <v>18</v>
      </c>
      <c r="C28" s="141">
        <f>+'EVALUACION CON CONTROLES'!C33:F33</f>
        <v>0</v>
      </c>
      <c r="D28" s="17">
        <f>+'EVALUACION CON CONTROLES'!B33</f>
        <v>0</v>
      </c>
      <c r="E28" s="17" t="e">
        <f>VLOOKUP(C28,'IDENTIFICACION Y ANALISIS'!$B$19:$F$68,3,FALSE)</f>
        <v>#N/A</v>
      </c>
      <c r="F28" s="17" t="e">
        <f>VLOOKUP(C28,'IDENTIFICACION Y ANALISIS'!$B$19:$F$68,4,FALSE)</f>
        <v>#N/A</v>
      </c>
      <c r="G28" s="141">
        <f>+EVALUACION!H34</f>
        <v>0</v>
      </c>
      <c r="H28" s="141">
        <f>+EVALUACION!I34</f>
        <v>0</v>
      </c>
      <c r="I28" s="141">
        <f>+EVALUACION!J34</f>
        <v>0</v>
      </c>
      <c r="J28" s="141">
        <f>+EVALUACION!K34</f>
        <v>0</v>
      </c>
      <c r="K28" s="17" t="str">
        <f>+EVALUACION!L34</f>
        <v>BAJO</v>
      </c>
      <c r="L28" s="141"/>
      <c r="M28" s="17"/>
      <c r="N28" s="141">
        <f>+'EVALUACION CON CONTROLES'!G33</f>
        <v>0</v>
      </c>
      <c r="O28" s="141">
        <f>+'EVALUACION CON CONTROLES'!I33</f>
        <v>0</v>
      </c>
      <c r="P28" s="141">
        <f>+'EVALUACION CON CONTROLES'!J33</f>
        <v>0</v>
      </c>
      <c r="Q28" s="141">
        <f>+'EVALUACION CON CONTROLES'!K33</f>
        <v>0</v>
      </c>
      <c r="R28" s="17" t="str">
        <f>+'EVALUACION CON CONTROLES'!L33</f>
        <v>BAJO</v>
      </c>
      <c r="S28" s="141">
        <f>+'EVALUACION CON CONTROLES'!M33</f>
        <v>0</v>
      </c>
      <c r="T28" s="141">
        <f>+'EVALUACION CON CONTROLES'!N33</f>
        <v>0</v>
      </c>
      <c r="U28" s="141">
        <f>+'EVALUACION CON CONTROLES'!O33</f>
        <v>0</v>
      </c>
      <c r="V28" s="141">
        <f>+'EVALUACION CON CONTROLES'!P33</f>
        <v>0</v>
      </c>
      <c r="W28" s="141">
        <f>+'EVALUACION CON CONTROLES'!Q33</f>
        <v>0</v>
      </c>
      <c r="X28" s="146">
        <f>+'EVALUACION CON CONTROLES'!R33</f>
        <v>0</v>
      </c>
    </row>
    <row r="29" spans="2:24" ht="106.5" customHeight="1" thickBot="1" x14ac:dyDescent="0.25">
      <c r="B29" s="145">
        <v>19</v>
      </c>
      <c r="C29" s="141">
        <f>+'EVALUACION CON CONTROLES'!C34:F34</f>
        <v>0</v>
      </c>
      <c r="D29" s="17">
        <f>+'EVALUACION CON CONTROLES'!B34</f>
        <v>0</v>
      </c>
      <c r="E29" s="17" t="e">
        <f>VLOOKUP(C29,'IDENTIFICACION Y ANALISIS'!$B$19:$F$68,3,FALSE)</f>
        <v>#N/A</v>
      </c>
      <c r="F29" s="17" t="e">
        <f>VLOOKUP(C29,'IDENTIFICACION Y ANALISIS'!$B$19:$F$68,4,FALSE)</f>
        <v>#N/A</v>
      </c>
      <c r="G29" s="141">
        <f>+EVALUACION!H35</f>
        <v>0</v>
      </c>
      <c r="H29" s="141">
        <f>+EVALUACION!I35</f>
        <v>0</v>
      </c>
      <c r="I29" s="141">
        <f>+EVALUACION!J35</f>
        <v>0</v>
      </c>
      <c r="J29" s="141">
        <f>+EVALUACION!K35</f>
        <v>0</v>
      </c>
      <c r="K29" s="17" t="str">
        <f>+EVALUACION!L35</f>
        <v>BAJO</v>
      </c>
      <c r="L29" s="141"/>
      <c r="M29" s="17"/>
      <c r="N29" s="141">
        <f>+'EVALUACION CON CONTROLES'!G34</f>
        <v>0</v>
      </c>
      <c r="O29" s="141">
        <f>+'EVALUACION CON CONTROLES'!I34</f>
        <v>0</v>
      </c>
      <c r="P29" s="141">
        <f>+'EVALUACION CON CONTROLES'!J34</f>
        <v>0</v>
      </c>
      <c r="Q29" s="141">
        <f>+'EVALUACION CON CONTROLES'!K34</f>
        <v>0</v>
      </c>
      <c r="R29" s="17" t="str">
        <f>+'EVALUACION CON CONTROLES'!L34</f>
        <v>BAJO</v>
      </c>
      <c r="S29" s="141">
        <f>+'EVALUACION CON CONTROLES'!M34</f>
        <v>0</v>
      </c>
      <c r="T29" s="141">
        <f>+'EVALUACION CON CONTROLES'!N34</f>
        <v>0</v>
      </c>
      <c r="U29" s="141">
        <f>+'EVALUACION CON CONTROLES'!O34</f>
        <v>0</v>
      </c>
      <c r="V29" s="141">
        <f>+'EVALUACION CON CONTROLES'!P34</f>
        <v>0</v>
      </c>
      <c r="W29" s="141">
        <f>+'EVALUACION CON CONTROLES'!Q34</f>
        <v>0</v>
      </c>
      <c r="X29" s="24">
        <f>+'EVALUACION CON CONTROLES'!R34</f>
        <v>0</v>
      </c>
    </row>
    <row r="30" spans="2:24" ht="106.5" customHeight="1" thickBot="1" x14ac:dyDescent="0.25">
      <c r="B30" s="33">
        <v>20</v>
      </c>
      <c r="C30" s="34">
        <f>+'EVALUACION CON CONTROLES'!C35:F35</f>
        <v>0</v>
      </c>
      <c r="D30" s="35">
        <f>+'EVALUACION CON CONTROLES'!B35</f>
        <v>0</v>
      </c>
      <c r="E30" s="35" t="e">
        <f>VLOOKUP(C30,'IDENTIFICACION Y ANALISIS'!$B$19:$F$68,3,FALSE)</f>
        <v>#N/A</v>
      </c>
      <c r="F30" s="35" t="e">
        <f>VLOOKUP(C30,'IDENTIFICACION Y ANALISIS'!$B$19:$F$68,4,FALSE)</f>
        <v>#N/A</v>
      </c>
      <c r="G30" s="34">
        <f>+EVALUACION!H36</f>
        <v>0</v>
      </c>
      <c r="H30" s="34">
        <f>+EVALUACION!I36</f>
        <v>0</v>
      </c>
      <c r="I30" s="34">
        <f>+EVALUACION!J36</f>
        <v>0</v>
      </c>
      <c r="J30" s="34">
        <f>+EVALUACION!K36</f>
        <v>0</v>
      </c>
      <c r="K30" s="35" t="str">
        <f>+EVALUACION!L36</f>
        <v>BAJO</v>
      </c>
      <c r="L30" s="34"/>
      <c r="M30" s="35"/>
      <c r="N30" s="34">
        <f>+'EVALUACION CON CONTROLES'!G35</f>
        <v>0</v>
      </c>
      <c r="O30" s="34">
        <f>+'EVALUACION CON CONTROLES'!I35</f>
        <v>0</v>
      </c>
      <c r="P30" s="34">
        <f>+'EVALUACION CON CONTROLES'!J35</f>
        <v>0</v>
      </c>
      <c r="Q30" s="34">
        <f>+'EVALUACION CON CONTROLES'!K35</f>
        <v>0</v>
      </c>
      <c r="R30" s="35" t="str">
        <f>+'EVALUACION CON CONTROLES'!L35</f>
        <v>BAJO</v>
      </c>
      <c r="S30" s="34">
        <f>+'EVALUACION CON CONTROLES'!M35</f>
        <v>0</v>
      </c>
      <c r="T30" s="34">
        <f>+'EVALUACION CON CONTROLES'!N35</f>
        <v>0</v>
      </c>
      <c r="U30" s="34">
        <f>+'EVALUACION CON CONTROLES'!O35</f>
        <v>0</v>
      </c>
      <c r="V30" s="34">
        <f>+'EVALUACION CON CONTROLES'!P35</f>
        <v>0</v>
      </c>
      <c r="W30" s="34">
        <f>+'EVALUACION CON CONTROLES'!Q35</f>
        <v>0</v>
      </c>
      <c r="X30" s="36">
        <f>+'EVALUACION CON CONTROLES'!R35</f>
        <v>0</v>
      </c>
    </row>
    <row r="31" spans="2:24" ht="13.5" customHeight="1" x14ac:dyDescent="0.2">
      <c r="B31" s="41"/>
      <c r="X31" s="42"/>
    </row>
    <row r="32" spans="2:24" ht="13.5" customHeight="1" x14ac:dyDescent="0.25">
      <c r="B32" s="41"/>
      <c r="E32" s="14"/>
      <c r="F32" s="265" t="s">
        <v>215</v>
      </c>
      <c r="G32" s="252"/>
      <c r="H32" s="14"/>
      <c r="I32" s="14"/>
      <c r="J32" s="250" t="s">
        <v>203</v>
      </c>
      <c r="K32" s="170"/>
      <c r="L32" s="170"/>
      <c r="M32" s="170"/>
      <c r="X32" s="42"/>
    </row>
    <row r="33" spans="2:24" ht="13.5" customHeight="1" x14ac:dyDescent="0.2">
      <c r="B33" s="41"/>
      <c r="E33" s="267" t="s">
        <v>113</v>
      </c>
      <c r="F33" s="143" t="s">
        <v>114</v>
      </c>
      <c r="G33" s="143" t="s">
        <v>115</v>
      </c>
      <c r="H33" s="14"/>
      <c r="I33" s="14"/>
      <c r="J33" s="256" t="s">
        <v>116</v>
      </c>
      <c r="K33" s="155"/>
      <c r="L33" s="256" t="s">
        <v>115</v>
      </c>
      <c r="M33" s="155"/>
      <c r="X33" s="42"/>
    </row>
    <row r="34" spans="2:24" ht="13.5" customHeight="1" x14ac:dyDescent="0.2">
      <c r="B34" s="41"/>
      <c r="E34" s="168"/>
      <c r="F34" s="141" t="s">
        <v>117</v>
      </c>
      <c r="G34" s="141">
        <v>1</v>
      </c>
      <c r="H34" s="14"/>
      <c r="I34" s="14"/>
      <c r="J34" s="244" t="s">
        <v>118</v>
      </c>
      <c r="K34" s="155"/>
      <c r="L34" s="244">
        <v>1</v>
      </c>
      <c r="M34" s="155"/>
      <c r="X34" s="42"/>
    </row>
    <row r="35" spans="2:24" ht="13.5" customHeight="1" x14ac:dyDescent="0.2">
      <c r="B35" s="41"/>
      <c r="E35" s="168"/>
      <c r="F35" s="141" t="s">
        <v>119</v>
      </c>
      <c r="G35" s="141">
        <v>2</v>
      </c>
      <c r="H35" s="14"/>
      <c r="I35" s="14"/>
      <c r="J35" s="244" t="s">
        <v>120</v>
      </c>
      <c r="K35" s="155"/>
      <c r="L35" s="244">
        <v>2</v>
      </c>
      <c r="M35" s="155"/>
      <c r="X35" s="42"/>
    </row>
    <row r="36" spans="2:24" ht="13.5" customHeight="1" x14ac:dyDescent="0.2">
      <c r="B36" s="41"/>
      <c r="E36" s="168"/>
      <c r="F36" s="141" t="s">
        <v>121</v>
      </c>
      <c r="G36" s="141">
        <v>3</v>
      </c>
      <c r="H36" s="14"/>
      <c r="I36" s="14"/>
      <c r="J36" s="244" t="s">
        <v>122</v>
      </c>
      <c r="K36" s="155"/>
      <c r="L36" s="244">
        <v>3</v>
      </c>
      <c r="M36" s="155"/>
      <c r="X36" s="42"/>
    </row>
    <row r="37" spans="2:24" ht="13.5" customHeight="1" x14ac:dyDescent="0.2">
      <c r="B37" s="41"/>
      <c r="E37" s="168"/>
      <c r="F37" s="141" t="s">
        <v>123</v>
      </c>
      <c r="G37" s="141">
        <v>4</v>
      </c>
      <c r="H37" s="14"/>
      <c r="I37" s="14"/>
      <c r="J37" s="244" t="s">
        <v>124</v>
      </c>
      <c r="K37" s="155"/>
      <c r="L37" s="244">
        <v>4</v>
      </c>
      <c r="M37" s="155"/>
      <c r="X37" s="42"/>
    </row>
    <row r="38" spans="2:24" ht="13.5" customHeight="1" x14ac:dyDescent="0.2">
      <c r="B38" s="41"/>
      <c r="E38" s="168"/>
      <c r="F38" s="141" t="s">
        <v>125</v>
      </c>
      <c r="G38" s="141">
        <v>5</v>
      </c>
      <c r="H38" s="14"/>
      <c r="I38" s="14"/>
      <c r="J38" s="244" t="s">
        <v>126</v>
      </c>
      <c r="K38" s="155"/>
      <c r="L38" s="244">
        <v>5</v>
      </c>
      <c r="M38" s="155"/>
      <c r="X38" s="42"/>
    </row>
    <row r="39" spans="2:24" ht="13.5" customHeight="1" x14ac:dyDescent="0.2">
      <c r="B39" s="41"/>
      <c r="D39" s="14"/>
      <c r="E39" s="14"/>
      <c r="F39" s="14"/>
      <c r="G39" s="14"/>
      <c r="H39" s="14"/>
      <c r="I39" s="14"/>
      <c r="J39" s="14"/>
      <c r="K39" s="14"/>
      <c r="L39" s="14"/>
      <c r="M39" s="14"/>
      <c r="X39" s="42"/>
    </row>
    <row r="40" spans="2:24" ht="13.5" customHeight="1" x14ac:dyDescent="0.25">
      <c r="B40" s="41"/>
      <c r="D40" s="250" t="s">
        <v>127</v>
      </c>
      <c r="E40" s="170"/>
      <c r="F40" s="170"/>
      <c r="G40" s="170"/>
      <c r="H40" s="170"/>
      <c r="I40" s="170"/>
      <c r="J40" s="170"/>
      <c r="K40" s="170"/>
      <c r="X40" s="42"/>
    </row>
    <row r="41" spans="2:24" ht="13.5" customHeight="1" x14ac:dyDescent="0.25">
      <c r="B41" s="41"/>
      <c r="D41" s="256" t="s">
        <v>114</v>
      </c>
      <c r="E41" s="256" t="s">
        <v>115</v>
      </c>
      <c r="F41" s="260" t="s">
        <v>118</v>
      </c>
      <c r="G41" s="155"/>
      <c r="H41" s="260" t="s">
        <v>120</v>
      </c>
      <c r="I41" s="155"/>
      <c r="J41" s="142" t="s">
        <v>122</v>
      </c>
      <c r="K41" s="142" t="s">
        <v>124</v>
      </c>
      <c r="L41" s="143" t="s">
        <v>126</v>
      </c>
      <c r="P41" s="250" t="s">
        <v>141</v>
      </c>
      <c r="Q41" s="170"/>
      <c r="R41" s="170"/>
      <c r="S41" s="170"/>
      <c r="T41" s="170"/>
      <c r="X41" s="42"/>
    </row>
    <row r="42" spans="2:24" ht="13.5" customHeight="1" x14ac:dyDescent="0.2">
      <c r="B42" s="41"/>
      <c r="D42" s="158"/>
      <c r="E42" s="158"/>
      <c r="F42" s="253">
        <v>1</v>
      </c>
      <c r="G42" s="155"/>
      <c r="H42" s="253">
        <v>2</v>
      </c>
      <c r="I42" s="155"/>
      <c r="J42" s="144">
        <v>3</v>
      </c>
      <c r="K42" s="144">
        <v>4</v>
      </c>
      <c r="L42" s="144">
        <v>5</v>
      </c>
      <c r="P42" s="260" t="s">
        <v>127</v>
      </c>
      <c r="Q42" s="154"/>
      <c r="R42" s="155"/>
      <c r="S42" s="260" t="s">
        <v>140</v>
      </c>
      <c r="T42" s="155"/>
      <c r="X42" s="42"/>
    </row>
    <row r="43" spans="2:24" ht="13.5" customHeight="1" x14ac:dyDescent="0.2">
      <c r="B43" s="41"/>
      <c r="D43" s="141" t="s">
        <v>117</v>
      </c>
      <c r="E43" s="140">
        <v>1</v>
      </c>
      <c r="F43" s="245">
        <v>2</v>
      </c>
      <c r="G43" s="155"/>
      <c r="H43" s="245">
        <v>3</v>
      </c>
      <c r="I43" s="155"/>
      <c r="J43" s="138">
        <v>4</v>
      </c>
      <c r="K43" s="148">
        <v>5</v>
      </c>
      <c r="L43" s="147">
        <v>6</v>
      </c>
      <c r="P43" s="266" t="s">
        <v>142</v>
      </c>
      <c r="Q43" s="154"/>
      <c r="R43" s="155"/>
      <c r="S43" s="243" t="s">
        <v>143</v>
      </c>
      <c r="T43" s="155"/>
      <c r="X43" s="42"/>
    </row>
    <row r="44" spans="2:24" ht="13.5" customHeight="1" x14ac:dyDescent="0.2">
      <c r="B44" s="41"/>
      <c r="D44" s="141" t="s">
        <v>119</v>
      </c>
      <c r="E44" s="140">
        <v>2</v>
      </c>
      <c r="F44" s="245">
        <v>3</v>
      </c>
      <c r="G44" s="155"/>
      <c r="H44" s="245">
        <v>4</v>
      </c>
      <c r="I44" s="155"/>
      <c r="J44" s="148">
        <v>5</v>
      </c>
      <c r="K44" s="147">
        <v>6</v>
      </c>
      <c r="L44" s="147">
        <v>7</v>
      </c>
      <c r="P44" s="247" t="s">
        <v>144</v>
      </c>
      <c r="Q44" s="154"/>
      <c r="R44" s="155"/>
      <c r="S44" s="243" t="s">
        <v>145</v>
      </c>
      <c r="T44" s="155"/>
      <c r="X44" s="42"/>
    </row>
    <row r="45" spans="2:24" ht="13.5" customHeight="1" x14ac:dyDescent="0.2">
      <c r="B45" s="41"/>
      <c r="D45" s="141" t="s">
        <v>121</v>
      </c>
      <c r="E45" s="140">
        <v>3</v>
      </c>
      <c r="F45" s="245">
        <v>4</v>
      </c>
      <c r="G45" s="155"/>
      <c r="H45" s="261">
        <v>5</v>
      </c>
      <c r="I45" s="155"/>
      <c r="J45" s="147">
        <v>6</v>
      </c>
      <c r="K45" s="147">
        <v>7</v>
      </c>
      <c r="L45" s="139">
        <v>8</v>
      </c>
      <c r="P45" s="261">
        <v>5</v>
      </c>
      <c r="Q45" s="154"/>
      <c r="R45" s="155"/>
      <c r="S45" s="243" t="s">
        <v>146</v>
      </c>
      <c r="T45" s="155"/>
      <c r="X45" s="42"/>
    </row>
    <row r="46" spans="2:24" ht="13.5" customHeight="1" x14ac:dyDescent="0.2">
      <c r="B46" s="41"/>
      <c r="D46" s="141" t="s">
        <v>123</v>
      </c>
      <c r="E46" s="140">
        <v>4</v>
      </c>
      <c r="F46" s="261">
        <v>5</v>
      </c>
      <c r="G46" s="155"/>
      <c r="H46" s="247">
        <v>6</v>
      </c>
      <c r="I46" s="155"/>
      <c r="J46" s="147">
        <v>7</v>
      </c>
      <c r="K46" s="139">
        <v>8</v>
      </c>
      <c r="L46" s="139">
        <v>9</v>
      </c>
      <c r="P46" s="245" t="s">
        <v>147</v>
      </c>
      <c r="Q46" s="154"/>
      <c r="R46" s="155"/>
      <c r="S46" s="243" t="s">
        <v>148</v>
      </c>
      <c r="T46" s="155"/>
      <c r="X46" s="42"/>
    </row>
    <row r="47" spans="2:24" ht="13.5" customHeight="1" x14ac:dyDescent="0.2">
      <c r="B47" s="41"/>
      <c r="D47" s="141" t="s">
        <v>125</v>
      </c>
      <c r="E47" s="140">
        <v>5</v>
      </c>
      <c r="F47" s="247">
        <v>6</v>
      </c>
      <c r="G47" s="155"/>
      <c r="H47" s="247">
        <v>7</v>
      </c>
      <c r="I47" s="155"/>
      <c r="J47" s="139">
        <v>8</v>
      </c>
      <c r="K47" s="139">
        <v>9</v>
      </c>
      <c r="L47" s="139">
        <v>10</v>
      </c>
      <c r="X47" s="42"/>
    </row>
    <row r="48" spans="2:24" ht="13.5" customHeight="1" thickBot="1" x14ac:dyDescent="0.25">
      <c r="B48" s="18"/>
      <c r="C48" s="19"/>
      <c r="D48" s="20"/>
      <c r="E48" s="20"/>
      <c r="F48" s="20"/>
      <c r="G48" s="20"/>
      <c r="H48" s="20"/>
      <c r="I48" s="20"/>
      <c r="J48" s="20"/>
      <c r="K48" s="20"/>
      <c r="L48" s="20"/>
      <c r="M48" s="20"/>
      <c r="N48" s="19"/>
      <c r="O48" s="19"/>
      <c r="P48" s="19"/>
      <c r="Q48" s="19"/>
      <c r="R48" s="19"/>
      <c r="S48" s="19"/>
      <c r="T48" s="19"/>
      <c r="U48" s="19"/>
      <c r="V48" s="19"/>
      <c r="W48" s="19"/>
      <c r="X48" s="21"/>
    </row>
    <row r="49" spans="2:24" ht="16.5" customHeight="1" x14ac:dyDescent="0.2">
      <c r="D49" s="14"/>
      <c r="F49" s="14"/>
      <c r="G49" s="14"/>
      <c r="H49" s="14"/>
      <c r="I49" s="14"/>
      <c r="J49" s="14"/>
      <c r="K49" s="14"/>
      <c r="L49" s="14"/>
      <c r="M49" s="14"/>
      <c r="N49" s="14"/>
      <c r="O49" s="14"/>
      <c r="P49" s="14"/>
      <c r="Q49" s="14"/>
      <c r="R49" s="14"/>
    </row>
    <row r="50" spans="2:24" ht="16.5" customHeight="1" x14ac:dyDescent="0.2">
      <c r="D50" s="14"/>
      <c r="F50" s="14"/>
      <c r="G50" s="14"/>
      <c r="H50" s="14"/>
      <c r="I50" s="14"/>
      <c r="J50" s="14"/>
      <c r="K50" s="14"/>
      <c r="L50" s="14"/>
      <c r="M50" s="14"/>
      <c r="N50" s="14"/>
      <c r="O50" s="14"/>
      <c r="P50" s="14"/>
      <c r="Q50" s="14"/>
      <c r="R50" s="14"/>
    </row>
    <row r="51" spans="2:24" ht="12.75" customHeight="1" x14ac:dyDescent="0.2">
      <c r="D51" s="14"/>
      <c r="F51" s="14"/>
      <c r="G51" s="14"/>
      <c r="H51" s="14"/>
      <c r="I51" s="14"/>
      <c r="J51" s="14"/>
      <c r="K51" s="14"/>
      <c r="L51" s="14"/>
      <c r="M51" s="14"/>
      <c r="N51" s="14"/>
      <c r="O51" s="14"/>
      <c r="P51" s="14"/>
      <c r="Q51" s="14"/>
      <c r="R51" s="14"/>
    </row>
    <row r="52" spans="2:24" hidden="1" x14ac:dyDescent="0.2">
      <c r="B52" s="16" t="s">
        <v>214</v>
      </c>
      <c r="D52" s="14"/>
      <c r="F52" s="14"/>
      <c r="G52" s="14"/>
      <c r="H52" s="14"/>
      <c r="I52" s="14"/>
      <c r="J52" s="14"/>
      <c r="K52" s="14"/>
      <c r="L52" s="14"/>
      <c r="M52" s="14"/>
      <c r="N52" s="14"/>
      <c r="O52" s="14"/>
      <c r="P52" s="14"/>
      <c r="Q52" s="14"/>
      <c r="R52" s="14"/>
    </row>
    <row r="53" spans="2:24" ht="15" hidden="1" customHeight="1" x14ac:dyDescent="0.25">
      <c r="B53" s="16" t="s">
        <v>213</v>
      </c>
      <c r="D53" s="22"/>
      <c r="F53" s="14"/>
      <c r="G53" s="22"/>
      <c r="H53" s="22"/>
      <c r="I53" s="22"/>
      <c r="J53" s="22"/>
      <c r="K53" s="22"/>
      <c r="L53" s="22"/>
      <c r="M53" s="22"/>
      <c r="N53" s="22"/>
      <c r="O53" s="22"/>
      <c r="P53" s="22"/>
      <c r="Q53" s="22"/>
      <c r="R53" s="22"/>
    </row>
    <row r="54" spans="2:24" hidden="1" x14ac:dyDescent="0.2">
      <c r="B54" s="16" t="s">
        <v>216</v>
      </c>
      <c r="D54" s="14"/>
      <c r="F54" s="14"/>
      <c r="G54" s="14"/>
      <c r="H54" s="14"/>
      <c r="I54" s="14"/>
      <c r="J54" s="14"/>
      <c r="K54" s="14"/>
      <c r="L54" s="14"/>
      <c r="M54" s="14"/>
      <c r="N54" s="14"/>
      <c r="O54" s="14"/>
      <c r="P54" s="14"/>
      <c r="Q54" s="14"/>
      <c r="R54" s="14"/>
    </row>
    <row r="55" spans="2:24" x14ac:dyDescent="0.2">
      <c r="D55" s="14"/>
      <c r="F55" s="14"/>
      <c r="G55" s="14"/>
      <c r="H55" s="14"/>
      <c r="I55" s="14"/>
      <c r="J55" s="14"/>
      <c r="K55" s="14"/>
      <c r="L55" s="14"/>
      <c r="M55" s="14"/>
      <c r="N55" s="14"/>
      <c r="O55" s="14"/>
      <c r="P55" s="14"/>
      <c r="Q55" s="14"/>
      <c r="R55" s="14"/>
    </row>
    <row r="56" spans="2:24" x14ac:dyDescent="0.2">
      <c r="D56" s="14"/>
      <c r="F56" s="14"/>
      <c r="G56" s="14"/>
      <c r="H56" s="14"/>
      <c r="I56" s="14"/>
      <c r="J56" s="14"/>
      <c r="K56" s="14"/>
      <c r="L56" s="14"/>
      <c r="M56" s="14"/>
      <c r="N56" s="14"/>
      <c r="O56" s="14"/>
      <c r="P56" s="14"/>
      <c r="Q56" s="14"/>
      <c r="R56" s="14"/>
    </row>
    <row r="57" spans="2:24" x14ac:dyDescent="0.2">
      <c r="D57" s="14"/>
      <c r="F57" s="14"/>
      <c r="G57" s="14"/>
      <c r="H57" s="14"/>
      <c r="I57" s="14"/>
      <c r="J57" s="14"/>
      <c r="K57" s="14"/>
      <c r="L57" s="14"/>
      <c r="M57" s="14"/>
      <c r="N57" s="14"/>
      <c r="O57" s="14"/>
      <c r="P57" s="14"/>
      <c r="Q57" s="14"/>
      <c r="R57" s="14"/>
    </row>
    <row r="58" spans="2:24" ht="12.75" customHeight="1" x14ac:dyDescent="0.2">
      <c r="D58" s="14"/>
    </row>
    <row r="59" spans="2:24" x14ac:dyDescent="0.2">
      <c r="D59" s="14"/>
    </row>
    <row r="62" spans="2:24" ht="42" customHeight="1" x14ac:dyDescent="0.2">
      <c r="B62" s="149"/>
      <c r="C62" s="258" t="s">
        <v>227</v>
      </c>
      <c r="D62" s="259"/>
      <c r="E62" s="259"/>
      <c r="F62" s="259"/>
      <c r="G62" s="259"/>
      <c r="H62" s="259"/>
      <c r="I62" s="259"/>
      <c r="J62" s="259"/>
      <c r="K62" s="259"/>
      <c r="L62" s="259"/>
      <c r="M62" s="259"/>
      <c r="N62" s="259"/>
      <c r="O62" s="259"/>
      <c r="P62" s="259"/>
      <c r="Q62" s="259"/>
      <c r="R62" s="259"/>
      <c r="S62" s="259"/>
      <c r="T62" s="259"/>
      <c r="U62" s="259"/>
      <c r="V62" s="259"/>
      <c r="W62" s="259"/>
      <c r="X62" s="259"/>
    </row>
    <row r="63" spans="2:24" ht="30" customHeight="1" x14ac:dyDescent="0.2">
      <c r="B63" s="150"/>
      <c r="C63" s="263" t="s">
        <v>217</v>
      </c>
      <c r="D63" s="264"/>
      <c r="E63" s="264"/>
      <c r="F63" s="264"/>
      <c r="G63" s="264"/>
      <c r="H63" s="264"/>
      <c r="I63" s="264"/>
      <c r="J63" s="264"/>
      <c r="K63" s="264"/>
      <c r="L63" s="264"/>
      <c r="M63" s="264"/>
      <c r="N63" s="264"/>
      <c r="O63" s="264"/>
      <c r="P63" s="264"/>
      <c r="Q63" s="264"/>
      <c r="R63" s="264"/>
      <c r="S63" s="264"/>
      <c r="T63" s="264"/>
      <c r="U63" s="264"/>
      <c r="V63" s="264"/>
      <c r="W63" s="264"/>
      <c r="X63" s="264"/>
    </row>
    <row r="64" spans="2:24" ht="102" customHeight="1" x14ac:dyDescent="0.2">
      <c r="B64" s="151"/>
      <c r="C64" s="262" t="s">
        <v>228</v>
      </c>
      <c r="D64" s="242"/>
      <c r="E64" s="242"/>
      <c r="F64" s="242"/>
      <c r="G64" s="242"/>
      <c r="H64" s="242"/>
      <c r="I64" s="242"/>
      <c r="J64" s="242"/>
      <c r="K64" s="242"/>
      <c r="L64" s="242"/>
      <c r="M64" s="242"/>
      <c r="N64" s="242"/>
      <c r="O64" s="242"/>
      <c r="P64" s="242"/>
      <c r="Q64" s="242"/>
      <c r="R64" s="242"/>
      <c r="S64" s="242"/>
      <c r="T64" s="242"/>
      <c r="U64" s="242"/>
      <c r="V64" s="242"/>
      <c r="W64" s="242"/>
      <c r="X64" s="242"/>
    </row>
    <row r="65" spans="2:24" ht="72" customHeight="1" x14ac:dyDescent="0.2">
      <c r="B65" s="151"/>
      <c r="C65" s="262" t="s">
        <v>229</v>
      </c>
      <c r="D65" s="242"/>
      <c r="E65" s="242"/>
      <c r="F65" s="242"/>
      <c r="G65" s="242"/>
      <c r="H65" s="242"/>
      <c r="I65" s="242"/>
      <c r="J65" s="242"/>
      <c r="K65" s="242"/>
      <c r="L65" s="242"/>
      <c r="M65" s="242"/>
      <c r="N65" s="242"/>
      <c r="O65" s="242"/>
      <c r="P65" s="242"/>
      <c r="Q65" s="242"/>
      <c r="R65" s="242"/>
      <c r="S65" s="242"/>
      <c r="T65" s="242"/>
      <c r="U65" s="242"/>
      <c r="V65" s="242"/>
      <c r="W65" s="242"/>
      <c r="X65" s="242"/>
    </row>
    <row r="66" spans="2:24" ht="42" customHeight="1" x14ac:dyDescent="0.2">
      <c r="B66" s="150"/>
      <c r="C66" s="263" t="s">
        <v>230</v>
      </c>
      <c r="D66" s="264"/>
      <c r="E66" s="264"/>
      <c r="F66" s="264"/>
      <c r="G66" s="264"/>
      <c r="H66" s="264"/>
      <c r="I66" s="264"/>
      <c r="J66" s="264"/>
      <c r="K66" s="264"/>
      <c r="L66" s="264"/>
      <c r="M66" s="264"/>
      <c r="N66" s="264"/>
      <c r="O66" s="264"/>
      <c r="P66" s="264"/>
      <c r="Q66" s="264"/>
      <c r="R66" s="264"/>
      <c r="S66" s="264"/>
      <c r="T66" s="264"/>
      <c r="U66" s="264"/>
      <c r="V66" s="264"/>
      <c r="W66" s="264"/>
      <c r="X66" s="264"/>
    </row>
    <row r="67" spans="2:24" ht="72" customHeight="1" x14ac:dyDescent="0.2">
      <c r="B67" s="151"/>
      <c r="C67" s="257" t="s">
        <v>218</v>
      </c>
      <c r="D67" s="242"/>
      <c r="E67" s="242"/>
      <c r="F67" s="242"/>
      <c r="G67" s="242"/>
      <c r="H67" s="242"/>
      <c r="I67" s="242"/>
      <c r="J67" s="242"/>
      <c r="K67" s="242"/>
      <c r="L67" s="242"/>
      <c r="M67" s="242"/>
      <c r="N67" s="242"/>
      <c r="O67" s="242"/>
      <c r="P67" s="242"/>
      <c r="Q67" s="242"/>
      <c r="R67" s="242"/>
      <c r="S67" s="242"/>
      <c r="T67" s="242"/>
      <c r="U67" s="242"/>
      <c r="V67" s="242"/>
      <c r="W67" s="242"/>
      <c r="X67" s="242"/>
    </row>
    <row r="68" spans="2:24" ht="72" customHeight="1" x14ac:dyDescent="0.2">
      <c r="B68" s="151"/>
      <c r="C68" s="257" t="s">
        <v>219</v>
      </c>
      <c r="D68" s="242"/>
      <c r="E68" s="242"/>
      <c r="F68" s="242"/>
      <c r="G68" s="242"/>
      <c r="H68" s="242"/>
      <c r="I68" s="242"/>
      <c r="J68" s="242"/>
      <c r="K68" s="242"/>
      <c r="L68" s="242"/>
      <c r="M68" s="242"/>
      <c r="N68" s="242"/>
      <c r="O68" s="242"/>
      <c r="P68" s="242"/>
      <c r="Q68" s="242"/>
      <c r="R68" s="242"/>
      <c r="S68" s="242"/>
      <c r="T68" s="242"/>
      <c r="U68" s="242"/>
      <c r="V68" s="242"/>
      <c r="W68" s="242"/>
      <c r="X68" s="242"/>
    </row>
    <row r="69" spans="2:24" ht="72" customHeight="1" x14ac:dyDescent="0.2">
      <c r="B69" s="151"/>
      <c r="C69" s="257" t="s">
        <v>220</v>
      </c>
      <c r="D69" s="242"/>
      <c r="E69" s="242"/>
      <c r="F69" s="242"/>
      <c r="G69" s="242"/>
      <c r="H69" s="242"/>
      <c r="I69" s="242"/>
      <c r="J69" s="242"/>
      <c r="K69" s="242"/>
      <c r="L69" s="242"/>
      <c r="M69" s="242"/>
      <c r="N69" s="242"/>
      <c r="O69" s="242"/>
      <c r="P69" s="242"/>
      <c r="Q69" s="242"/>
      <c r="R69" s="242"/>
      <c r="S69" s="242"/>
      <c r="T69" s="242"/>
      <c r="U69" s="242"/>
      <c r="V69" s="242"/>
      <c r="W69" s="242"/>
      <c r="X69" s="242"/>
    </row>
    <row r="70" spans="2:24" ht="72" customHeight="1" x14ac:dyDescent="0.2">
      <c r="B70" s="151"/>
      <c r="C70" s="257" t="s">
        <v>221</v>
      </c>
      <c r="D70" s="242"/>
      <c r="E70" s="242"/>
      <c r="F70" s="242"/>
      <c r="G70" s="242"/>
      <c r="H70" s="242"/>
      <c r="I70" s="242"/>
      <c r="J70" s="242"/>
      <c r="K70" s="242"/>
      <c r="L70" s="242"/>
      <c r="M70" s="242"/>
      <c r="N70" s="242"/>
      <c r="O70" s="242"/>
      <c r="P70" s="242"/>
      <c r="Q70" s="242"/>
      <c r="R70" s="242"/>
      <c r="S70" s="242"/>
      <c r="T70" s="242"/>
      <c r="U70" s="242"/>
      <c r="V70" s="242"/>
      <c r="W70" s="242"/>
      <c r="X70" s="242"/>
    </row>
    <row r="71" spans="2:24" ht="57" customHeight="1" x14ac:dyDescent="0.2">
      <c r="B71" s="151"/>
      <c r="C71" s="257" t="s">
        <v>222</v>
      </c>
      <c r="D71" s="242"/>
      <c r="E71" s="242"/>
      <c r="F71" s="242"/>
      <c r="G71" s="242"/>
      <c r="H71" s="242"/>
      <c r="I71" s="242"/>
      <c r="J71" s="242"/>
      <c r="K71" s="242"/>
      <c r="L71" s="242"/>
      <c r="M71" s="242"/>
      <c r="N71" s="242"/>
      <c r="O71" s="242"/>
      <c r="P71" s="242"/>
      <c r="Q71" s="242"/>
      <c r="R71" s="242"/>
      <c r="S71" s="242"/>
      <c r="T71" s="242"/>
      <c r="U71" s="242"/>
      <c r="V71" s="242"/>
      <c r="W71" s="242"/>
      <c r="X71" s="242"/>
    </row>
    <row r="72" spans="2:24" ht="57" customHeight="1" x14ac:dyDescent="0.2">
      <c r="B72" s="151"/>
      <c r="C72" s="257" t="s">
        <v>223</v>
      </c>
      <c r="D72" s="242"/>
      <c r="E72" s="242"/>
      <c r="F72" s="242"/>
      <c r="G72" s="242"/>
      <c r="H72" s="242"/>
      <c r="I72" s="242"/>
      <c r="J72" s="242"/>
      <c r="K72" s="242"/>
      <c r="L72" s="242"/>
      <c r="M72" s="242"/>
      <c r="N72" s="242"/>
      <c r="O72" s="242"/>
      <c r="P72" s="242"/>
      <c r="Q72" s="242"/>
      <c r="R72" s="242"/>
      <c r="S72" s="242"/>
      <c r="T72" s="242"/>
      <c r="U72" s="242"/>
      <c r="V72" s="242"/>
      <c r="W72" s="242"/>
      <c r="X72" s="242"/>
    </row>
    <row r="73" spans="2:24" ht="30" customHeight="1" x14ac:dyDescent="0.2">
      <c r="B73" s="150"/>
      <c r="C73" s="263" t="s">
        <v>224</v>
      </c>
      <c r="D73" s="264"/>
      <c r="E73" s="264"/>
      <c r="F73" s="264"/>
      <c r="G73" s="264"/>
      <c r="H73" s="264"/>
      <c r="I73" s="264"/>
      <c r="J73" s="264"/>
      <c r="K73" s="264"/>
      <c r="L73" s="264"/>
      <c r="M73" s="264"/>
      <c r="N73" s="264"/>
      <c r="O73" s="264"/>
      <c r="P73" s="264"/>
      <c r="Q73" s="264"/>
      <c r="R73" s="264"/>
      <c r="S73" s="264"/>
      <c r="T73" s="264"/>
      <c r="U73" s="264"/>
      <c r="V73" s="264"/>
      <c r="W73" s="264"/>
      <c r="X73" s="264"/>
    </row>
    <row r="74" spans="2:24" ht="42" customHeight="1" x14ac:dyDescent="0.2">
      <c r="B74" s="151"/>
      <c r="C74" s="241" t="s">
        <v>231</v>
      </c>
      <c r="D74" s="242"/>
      <c r="E74" s="242"/>
      <c r="F74" s="242"/>
      <c r="G74" s="242"/>
      <c r="H74" s="242"/>
      <c r="I74" s="242"/>
      <c r="J74" s="242"/>
      <c r="K74" s="242"/>
      <c r="L74" s="242"/>
      <c r="M74" s="242"/>
      <c r="N74" s="242"/>
      <c r="O74" s="242"/>
      <c r="P74" s="242"/>
      <c r="Q74" s="242"/>
      <c r="R74" s="242"/>
      <c r="S74" s="242"/>
      <c r="T74" s="242"/>
      <c r="U74" s="242"/>
      <c r="V74" s="242"/>
      <c r="W74" s="242"/>
      <c r="X74" s="242"/>
    </row>
    <row r="75" spans="2:24" ht="57" customHeight="1" x14ac:dyDescent="0.2">
      <c r="B75" s="151"/>
      <c r="C75" s="257" t="s">
        <v>225</v>
      </c>
      <c r="D75" s="242"/>
      <c r="E75" s="242"/>
      <c r="F75" s="242"/>
      <c r="G75" s="242"/>
      <c r="H75" s="242"/>
      <c r="I75" s="242"/>
      <c r="J75" s="242"/>
      <c r="K75" s="242"/>
      <c r="L75" s="242"/>
      <c r="M75" s="242"/>
      <c r="N75" s="242"/>
      <c r="O75" s="242"/>
      <c r="P75" s="242"/>
      <c r="Q75" s="242"/>
      <c r="R75" s="242"/>
      <c r="S75" s="242"/>
      <c r="T75" s="242"/>
      <c r="U75" s="242"/>
      <c r="V75" s="242"/>
      <c r="W75" s="242"/>
      <c r="X75" s="242"/>
    </row>
    <row r="76" spans="2:24" ht="57" customHeight="1" x14ac:dyDescent="0.2">
      <c r="B76" s="151"/>
      <c r="C76" s="257" t="s">
        <v>226</v>
      </c>
      <c r="D76" s="242"/>
      <c r="E76" s="242"/>
      <c r="F76" s="242"/>
      <c r="G76" s="242"/>
      <c r="H76" s="242"/>
      <c r="I76" s="242"/>
      <c r="J76" s="242"/>
      <c r="K76" s="242"/>
      <c r="L76" s="242"/>
      <c r="M76" s="242"/>
      <c r="N76" s="242"/>
      <c r="O76" s="242"/>
      <c r="P76" s="242"/>
      <c r="Q76" s="242"/>
      <c r="R76" s="242"/>
      <c r="S76" s="242"/>
      <c r="T76" s="242"/>
      <c r="U76" s="242"/>
      <c r="V76" s="242"/>
      <c r="W76" s="242"/>
      <c r="X76" s="242"/>
    </row>
    <row r="77" spans="2:24" ht="57" customHeight="1" x14ac:dyDescent="0.2">
      <c r="B77" s="151"/>
      <c r="C77" s="241" t="s">
        <v>232</v>
      </c>
      <c r="D77" s="242"/>
      <c r="E77" s="242"/>
      <c r="F77" s="242"/>
      <c r="G77" s="242"/>
      <c r="H77" s="242"/>
      <c r="I77" s="242"/>
      <c r="J77" s="242"/>
      <c r="K77" s="242"/>
      <c r="L77" s="242"/>
      <c r="M77" s="242"/>
      <c r="N77" s="242"/>
      <c r="O77" s="242"/>
      <c r="P77" s="242"/>
      <c r="Q77" s="242"/>
      <c r="R77" s="242"/>
      <c r="S77" s="242"/>
      <c r="T77" s="242"/>
      <c r="U77" s="242"/>
      <c r="V77" s="242"/>
      <c r="W77" s="242"/>
      <c r="X77" s="242"/>
    </row>
    <row r="78" spans="2:24" x14ac:dyDescent="0.2">
      <c r="B78" s="152"/>
    </row>
    <row r="79" spans="2:24" x14ac:dyDescent="0.2">
      <c r="B79" s="152"/>
    </row>
    <row r="80" spans="2:24" x14ac:dyDescent="0.2">
      <c r="B80" s="152"/>
    </row>
  </sheetData>
  <mergeCells count="65">
    <mergeCell ref="H44:I44"/>
    <mergeCell ref="C75:X75"/>
    <mergeCell ref="D40:K40"/>
    <mergeCell ref="C66:X66"/>
    <mergeCell ref="C74:X74"/>
    <mergeCell ref="C69:X69"/>
    <mergeCell ref="H46:I46"/>
    <mergeCell ref="F45:G45"/>
    <mergeCell ref="D41:D42"/>
    <mergeCell ref="F42:G42"/>
    <mergeCell ref="C68:X68"/>
    <mergeCell ref="C73:X73"/>
    <mergeCell ref="P41:T41"/>
    <mergeCell ref="S42:T42"/>
    <mergeCell ref="P46:R46"/>
    <mergeCell ref="C71:X71"/>
    <mergeCell ref="S43:T43"/>
    <mergeCell ref="C72:X72"/>
    <mergeCell ref="P43:R43"/>
    <mergeCell ref="J36:K36"/>
    <mergeCell ref="F41:G41"/>
    <mergeCell ref="C67:X67"/>
    <mergeCell ref="C65:X65"/>
    <mergeCell ref="C70:X70"/>
    <mergeCell ref="J37:K37"/>
    <mergeCell ref="E33:E38"/>
    <mergeCell ref="L37:M37"/>
    <mergeCell ref="J34:K34"/>
    <mergeCell ref="L33:M33"/>
    <mergeCell ref="J38:K38"/>
    <mergeCell ref="H43:I43"/>
    <mergeCell ref="S46:T46"/>
    <mergeCell ref="H41:I41"/>
    <mergeCell ref="B6:X6"/>
    <mergeCell ref="J33:K33"/>
    <mergeCell ref="C76:X76"/>
    <mergeCell ref="J35:K35"/>
    <mergeCell ref="C62:X62"/>
    <mergeCell ref="F47:G47"/>
    <mergeCell ref="L35:M35"/>
    <mergeCell ref="P42:R42"/>
    <mergeCell ref="L38:M38"/>
    <mergeCell ref="H45:I45"/>
    <mergeCell ref="F46:G46"/>
    <mergeCell ref="P45:R45"/>
    <mergeCell ref="E41:E42"/>
    <mergeCell ref="C64:X64"/>
    <mergeCell ref="C63:X63"/>
    <mergeCell ref="F32:G32"/>
    <mergeCell ref="C77:X77"/>
    <mergeCell ref="S44:T44"/>
    <mergeCell ref="L36:M36"/>
    <mergeCell ref="F44:G44"/>
    <mergeCell ref="B2:B4"/>
    <mergeCell ref="H47:I47"/>
    <mergeCell ref="B7:X8"/>
    <mergeCell ref="J32:M32"/>
    <mergeCell ref="S45:T45"/>
    <mergeCell ref="F43:G43"/>
    <mergeCell ref="L34:M34"/>
    <mergeCell ref="B9:R9"/>
    <mergeCell ref="W2:X4"/>
    <mergeCell ref="H42:I42"/>
    <mergeCell ref="P44:R44"/>
    <mergeCell ref="C2:V4"/>
  </mergeCells>
  <conditionalFormatting sqref="R11:R30">
    <cfRule type="cellIs" dxfId="7" priority="81" stopIfTrue="1" operator="equal">
      <formula>"EXTREMO"</formula>
    </cfRule>
    <cfRule type="cellIs" dxfId="6" priority="82" stopIfTrue="1" operator="equal">
      <formula>"ALTO"</formula>
    </cfRule>
    <cfRule type="cellIs" dxfId="5" priority="83" stopIfTrue="1" operator="equal">
      <formula>"MEDIO"</formula>
    </cfRule>
    <cfRule type="cellIs" dxfId="4" priority="84" stopIfTrue="1" operator="equal">
      <formula>"BAJO"</formula>
    </cfRule>
  </conditionalFormatting>
  <conditionalFormatting sqref="K11:K30">
    <cfRule type="cellIs" dxfId="3" priority="41" stopIfTrue="1" operator="equal">
      <formula>"EXTREMO"</formula>
    </cfRule>
    <cfRule type="cellIs" dxfId="2" priority="42" stopIfTrue="1" operator="equal">
      <formula>"ALTO"</formula>
    </cfRule>
    <cfRule type="cellIs" dxfId="1" priority="43" stopIfTrue="1" operator="equal">
      <formula>"MEDIO"</formula>
    </cfRule>
    <cfRule type="cellIs" dxfId="0" priority="44" stopIfTrue="1" operator="equal">
      <formula>"BAJO"</formula>
    </cfRule>
  </conditionalFormatting>
  <dataValidations count="1">
    <dataValidation type="list" allowBlank="1" showInputMessage="1" showErrorMessage="1" sqref="L11:L30" xr:uid="{00000000-0002-0000-0400-000000000000}">
      <formula1>OPCIONES</formula1>
    </dataValidation>
  </dataValidations>
  <printOptions horizontalCentered="1" verticalCentered="1"/>
  <pageMargins left="0.25" right="0.25" top="0.75" bottom="0.75" header="0.3" footer="0.3"/>
  <pageSetup scale="45" orientation="landscape" verticalDpi="4294967295" r:id="rId1"/>
  <rowBreaks count="2" manualBreakCount="2">
    <brk id="17" min="1" max="23" man="1"/>
    <brk id="26" min="1" max="2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11</vt:i4>
      </vt:variant>
    </vt:vector>
  </HeadingPairs>
  <TitlesOfParts>
    <vt:vector size="16" baseType="lpstr">
      <vt:lpstr>CONTEXTO</vt:lpstr>
      <vt:lpstr>IDENTIFICACION Y ANALISIS</vt:lpstr>
      <vt:lpstr>EVALUACION</vt:lpstr>
      <vt:lpstr>EVALUACION CON CONTROLES</vt:lpstr>
      <vt:lpstr>ASIGNACION Y TRATAMIENTO</vt:lpstr>
      <vt:lpstr>'ASIGNACION Y TRATAMIENTO'!Área_de_impresión</vt:lpstr>
      <vt:lpstr>CONTEXTO!Área_de_impresión</vt:lpstr>
      <vt:lpstr>EVALUACION!Área_de_impresión</vt:lpstr>
      <vt:lpstr>'EVALUACION CON CONTROLES'!Área_de_impresión</vt:lpstr>
      <vt:lpstr>'IDENTIFICACION Y ANALISIS'!Área_de_impresión</vt:lpstr>
      <vt:lpstr>contratación</vt:lpstr>
      <vt:lpstr>ejecución</vt:lpstr>
      <vt:lpstr>OPCIONES</vt:lpstr>
      <vt:lpstr>planeación</vt:lpstr>
      <vt:lpstr>selección</vt:lpstr>
      <vt:lpstr>'ASIGNACION Y TRATAMIENTO'!Títulos_a_imprimir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Carlos Parra</dc:creator>
  <cp:lastModifiedBy>Maria Margarita Palacio Ramos</cp:lastModifiedBy>
  <dcterms:created xsi:type="dcterms:W3CDTF">2007-06-14T01:55:06Z</dcterms:created>
  <dcterms:modified xsi:type="dcterms:W3CDTF">2026-09-09T05:31:35Z</dcterms:modified>
</cp:coreProperties>
</file>