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codeName="ThisWorkbook"/>
  <mc:AlternateContent xmlns:mc="http://schemas.openxmlformats.org/markup-compatibility/2006">
    <mc:Choice Requires="x15">
      <x15ac:absPath xmlns:x15ac="http://schemas.microsoft.com/office/spreadsheetml/2010/11/ac" url="/Users/yoshi/Documents/trabajo/DISTRITO/2026/REVISION DE PROCESOS/PARTICIPACION/CDV 2026/"/>
    </mc:Choice>
  </mc:AlternateContent>
  <xr:revisionPtr revIDLastSave="0" documentId="13_ncr:1_{93A4EC29-52C0-B445-BB7F-C59D9BCF7C6F}" xr6:coauthVersionLast="47" xr6:coauthVersionMax="47" xr10:uidLastSave="{00000000-0000-0000-0000-000000000000}"/>
  <bookViews>
    <workbookView xWindow="1160" yWindow="600" windowWidth="27640" windowHeight="161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(Entidad)'!$I$11:$I$87</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(Entidad)'!$A$1:$M$246</definedName>
    <definedName name="_xlnm.Print_Area" localSheetId="1">'PROPUESTA ECONOMICA(Proponente)'!$A$1:$M$248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(Entidad)'!$K$233</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(Entidad)'!$K$241</definedName>
    <definedName name="solver_lhs1" localSheetId="1" hidden="1">'PROPUESTA ECONOMICA(Proponente)'!$K$241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(Entidad)'!$K$241</definedName>
    <definedName name="solver_opt" localSheetId="1" hidden="1">'PROPUESTA ECONOMICA(Proponente)'!$K$241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(Entidad)'!$K$242</definedName>
    <definedName name="solver_rhs1" localSheetId="1" hidden="1">'PROPUESTA ECONOMICA(Proponente)'!$K$242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9" i="269" l="1"/>
  <c r="K228" i="269"/>
  <c r="K227" i="269"/>
  <c r="K226" i="269"/>
  <c r="K223" i="269"/>
  <c r="K222" i="269"/>
  <c r="K221" i="269"/>
  <c r="K219" i="269"/>
  <c r="K218" i="269"/>
  <c r="K217" i="269"/>
  <c r="K214" i="269"/>
  <c r="K213" i="269"/>
  <c r="K212" i="269"/>
  <c r="K211" i="269"/>
  <c r="K210" i="269"/>
  <c r="K207" i="269"/>
  <c r="K206" i="269"/>
  <c r="K205" i="269"/>
  <c r="K204" i="269"/>
  <c r="K203" i="269"/>
  <c r="K202" i="269"/>
  <c r="K201" i="269"/>
  <c r="K200" i="269"/>
  <c r="K199" i="269"/>
  <c r="K198" i="269"/>
  <c r="K197" i="269"/>
  <c r="K196" i="269"/>
  <c r="K195" i="269"/>
  <c r="K194" i="269"/>
  <c r="K191" i="269"/>
  <c r="K190" i="269"/>
  <c r="K189" i="269"/>
  <c r="K188" i="269"/>
  <c r="K187" i="269"/>
  <c r="K186" i="269"/>
  <c r="K185" i="269"/>
  <c r="K184" i="269"/>
  <c r="K181" i="269"/>
  <c r="K180" i="269"/>
  <c r="K174" i="269"/>
  <c r="K173" i="269"/>
  <c r="K172" i="269"/>
  <c r="K171" i="269"/>
  <c r="K168" i="269"/>
  <c r="K167" i="269"/>
  <c r="K166" i="269"/>
  <c r="K169" i="269" s="1"/>
  <c r="K163" i="269"/>
  <c r="K162" i="269"/>
  <c r="K164" i="269" s="1"/>
  <c r="K159" i="269"/>
  <c r="K158" i="269"/>
  <c r="K157" i="269"/>
  <c r="K156" i="269"/>
  <c r="K155" i="269"/>
  <c r="K154" i="269"/>
  <c r="K153" i="269"/>
  <c r="K152" i="269"/>
  <c r="K151" i="269"/>
  <c r="K150" i="269"/>
  <c r="K149" i="269"/>
  <c r="K148" i="269"/>
  <c r="K147" i="269"/>
  <c r="K146" i="269"/>
  <c r="K145" i="269"/>
  <c r="K142" i="269"/>
  <c r="K141" i="269"/>
  <c r="K140" i="269"/>
  <c r="K139" i="269"/>
  <c r="K138" i="269"/>
  <c r="K137" i="269"/>
  <c r="K136" i="269"/>
  <c r="K135" i="269"/>
  <c r="K134" i="269"/>
  <c r="K133" i="269"/>
  <c r="K132" i="269"/>
  <c r="K131" i="269"/>
  <c r="K130" i="269"/>
  <c r="K129" i="269"/>
  <c r="K126" i="269"/>
  <c r="K125" i="269"/>
  <c r="K124" i="269"/>
  <c r="K123" i="269"/>
  <c r="K122" i="269"/>
  <c r="K121" i="269"/>
  <c r="K120" i="269"/>
  <c r="K119" i="269"/>
  <c r="K116" i="269"/>
  <c r="K115" i="269"/>
  <c r="K112" i="269"/>
  <c r="K111" i="269"/>
  <c r="K110" i="269"/>
  <c r="K109" i="269"/>
  <c r="K108" i="269"/>
  <c r="K105" i="269"/>
  <c r="K104" i="269"/>
  <c r="K101" i="269"/>
  <c r="K100" i="269"/>
  <c r="K99" i="269"/>
  <c r="K98" i="269"/>
  <c r="K97" i="269"/>
  <c r="K96" i="269"/>
  <c r="K95" i="269"/>
  <c r="K94" i="269"/>
  <c r="K93" i="269"/>
  <c r="K92" i="269"/>
  <c r="K91" i="269"/>
  <c r="K85" i="269"/>
  <c r="K84" i="269"/>
  <c r="K83" i="269"/>
  <c r="K86" i="269" s="1"/>
  <c r="K80" i="269"/>
  <c r="K79" i="269"/>
  <c r="K76" i="269"/>
  <c r="K75" i="269"/>
  <c r="K74" i="269"/>
  <c r="K73" i="269"/>
  <c r="K72" i="269"/>
  <c r="K71" i="269"/>
  <c r="K70" i="269"/>
  <c r="K69" i="269"/>
  <c r="K68" i="269"/>
  <c r="K67" i="269"/>
  <c r="K66" i="269"/>
  <c r="K65" i="269"/>
  <c r="K64" i="269"/>
  <c r="K63" i="269"/>
  <c r="K62" i="269"/>
  <c r="K59" i="269"/>
  <c r="K58" i="269"/>
  <c r="K57" i="269"/>
  <c r="K56" i="269"/>
  <c r="K55" i="269"/>
  <c r="K54" i="269"/>
  <c r="K53" i="269"/>
  <c r="K52" i="269"/>
  <c r="K51" i="269"/>
  <c r="K50" i="269"/>
  <c r="K49" i="269"/>
  <c r="K48" i="269"/>
  <c r="K47" i="269"/>
  <c r="K46" i="269"/>
  <c r="K45" i="269"/>
  <c r="K42" i="269"/>
  <c r="K41" i="269"/>
  <c r="K40" i="269"/>
  <c r="K39" i="269"/>
  <c r="K38" i="269"/>
  <c r="K37" i="269"/>
  <c r="K36" i="269"/>
  <c r="K35" i="269"/>
  <c r="K32" i="269"/>
  <c r="K31" i="269"/>
  <c r="K33" i="269" s="1"/>
  <c r="K28" i="269"/>
  <c r="K27" i="269"/>
  <c r="K26" i="269"/>
  <c r="K25" i="269"/>
  <c r="K24" i="269"/>
  <c r="K21" i="269"/>
  <c r="K20" i="269"/>
  <c r="K17" i="269"/>
  <c r="K16" i="269"/>
  <c r="K15" i="269"/>
  <c r="K77" i="269" l="1"/>
  <c r="K106" i="269"/>
  <c r="K117" i="269"/>
  <c r="K182" i="269"/>
  <c r="K22" i="269"/>
  <c r="K81" i="269"/>
  <c r="K160" i="269"/>
  <c r="K215" i="269"/>
  <c r="K224" i="269"/>
  <c r="K43" i="269"/>
  <c r="K143" i="269"/>
  <c r="K208" i="269"/>
  <c r="K113" i="269"/>
  <c r="K29" i="269"/>
  <c r="K127" i="269"/>
  <c r="K102" i="269"/>
  <c r="K175" i="269"/>
  <c r="K60" i="269"/>
  <c r="K192" i="269"/>
  <c r="K231" i="269" s="1"/>
  <c r="K235" i="269" s="1"/>
  <c r="K18" i="269"/>
  <c r="K230" i="269"/>
  <c r="K99" i="265"/>
  <c r="K98" i="265"/>
  <c r="K87" i="269" l="1"/>
  <c r="K233" i="269" s="1"/>
  <c r="K176" i="269"/>
  <c r="K234" i="269" s="1"/>
  <c r="K236" i="269"/>
  <c r="K229" i="265"/>
  <c r="K228" i="265"/>
  <c r="K227" i="265"/>
  <c r="K226" i="265"/>
  <c r="K223" i="265"/>
  <c r="K222" i="265"/>
  <c r="K221" i="265"/>
  <c r="K218" i="265"/>
  <c r="K217" i="265"/>
  <c r="K214" i="265"/>
  <c r="K213" i="265"/>
  <c r="K212" i="265"/>
  <c r="K211" i="265"/>
  <c r="K210" i="265"/>
  <c r="K207" i="265"/>
  <c r="K206" i="265"/>
  <c r="K205" i="265"/>
  <c r="K204" i="265"/>
  <c r="K203" i="265"/>
  <c r="K202" i="265"/>
  <c r="K201" i="265"/>
  <c r="K200" i="265"/>
  <c r="K199" i="265"/>
  <c r="K198" i="265"/>
  <c r="K197" i="265"/>
  <c r="K196" i="265"/>
  <c r="K195" i="265"/>
  <c r="K194" i="265"/>
  <c r="K191" i="265"/>
  <c r="K190" i="265"/>
  <c r="K189" i="265"/>
  <c r="K188" i="265"/>
  <c r="K187" i="265"/>
  <c r="K186" i="265"/>
  <c r="K185" i="265"/>
  <c r="K184" i="265"/>
  <c r="K181" i="265"/>
  <c r="K180" i="265"/>
  <c r="K173" i="265"/>
  <c r="K174" i="265"/>
  <c r="K172" i="265"/>
  <c r="K171" i="265"/>
  <c r="K93" i="265"/>
  <c r="K92" i="265"/>
  <c r="K95" i="265"/>
  <c r="K94" i="265"/>
  <c r="K97" i="265"/>
  <c r="K96" i="265"/>
  <c r="K168" i="265"/>
  <c r="K167" i="265"/>
  <c r="K166" i="265"/>
  <c r="K163" i="265"/>
  <c r="K162" i="265"/>
  <c r="K159" i="265"/>
  <c r="K158" i="265"/>
  <c r="K157" i="265"/>
  <c r="K156" i="265"/>
  <c r="K155" i="265"/>
  <c r="K154" i="265"/>
  <c r="K153" i="265"/>
  <c r="K152" i="265"/>
  <c r="K151" i="265"/>
  <c r="K150" i="265"/>
  <c r="K149" i="265"/>
  <c r="K148" i="265"/>
  <c r="K147" i="265"/>
  <c r="K146" i="265"/>
  <c r="K145" i="265"/>
  <c r="K142" i="265"/>
  <c r="K141" i="265"/>
  <c r="K140" i="265"/>
  <c r="K139" i="265"/>
  <c r="K138" i="265"/>
  <c r="K137" i="265"/>
  <c r="K136" i="265"/>
  <c r="K135" i="265"/>
  <c r="K134" i="265"/>
  <c r="K133" i="265"/>
  <c r="K132" i="265"/>
  <c r="K131" i="265"/>
  <c r="K130" i="265"/>
  <c r="K129" i="265"/>
  <c r="K126" i="265"/>
  <c r="K125" i="265"/>
  <c r="K124" i="265"/>
  <c r="K123" i="265"/>
  <c r="K122" i="265"/>
  <c r="K121" i="265"/>
  <c r="K120" i="265"/>
  <c r="K119" i="265"/>
  <c r="K116" i="265"/>
  <c r="K115" i="265"/>
  <c r="K112" i="265"/>
  <c r="K111" i="265"/>
  <c r="K110" i="265"/>
  <c r="K109" i="265"/>
  <c r="K108" i="265"/>
  <c r="K105" i="265"/>
  <c r="K104" i="265"/>
  <c r="K101" i="265"/>
  <c r="K100" i="265"/>
  <c r="K91" i="265"/>
  <c r="K192" i="265" l="1"/>
  <c r="K230" i="265"/>
  <c r="K219" i="265"/>
  <c r="K224" i="265"/>
  <c r="K175" i="265"/>
  <c r="K182" i="265"/>
  <c r="K208" i="265"/>
  <c r="K215" i="265"/>
  <c r="K106" i="265"/>
  <c r="K117" i="265"/>
  <c r="K143" i="265"/>
  <c r="K160" i="265"/>
  <c r="K164" i="265"/>
  <c r="K102" i="265"/>
  <c r="K113" i="265"/>
  <c r="K127" i="265"/>
  <c r="K169" i="265"/>
  <c r="K231" i="265" l="1"/>
  <c r="K235" i="265" s="1"/>
  <c r="K176" i="265"/>
  <c r="K234" i="265" s="1"/>
  <c r="K243" i="265"/>
  <c r="K85" i="265"/>
  <c r="K84" i="265"/>
  <c r="K83" i="265"/>
  <c r="K86" i="265" s="1"/>
  <c r="K80" i="265"/>
  <c r="K79" i="265"/>
  <c r="K76" i="265"/>
  <c r="K75" i="265"/>
  <c r="K74" i="265"/>
  <c r="K73" i="265"/>
  <c r="K72" i="265"/>
  <c r="K71" i="265"/>
  <c r="K70" i="265"/>
  <c r="K69" i="265"/>
  <c r="K68" i="265"/>
  <c r="K67" i="265"/>
  <c r="K66" i="265"/>
  <c r="K65" i="265"/>
  <c r="K64" i="265"/>
  <c r="K63" i="265"/>
  <c r="K62" i="265"/>
  <c r="K52" i="265"/>
  <c r="K51" i="265"/>
  <c r="K50" i="265"/>
  <c r="K49" i="265"/>
  <c r="K48" i="265"/>
  <c r="K47" i="265"/>
  <c r="K46" i="265"/>
  <c r="K59" i="265"/>
  <c r="K58" i="265"/>
  <c r="K57" i="265"/>
  <c r="K56" i="265"/>
  <c r="K55" i="265"/>
  <c r="K54" i="265"/>
  <c r="K53" i="265"/>
  <c r="K45" i="265"/>
  <c r="K42" i="265"/>
  <c r="K41" i="265"/>
  <c r="K40" i="265"/>
  <c r="K39" i="265"/>
  <c r="K38" i="265"/>
  <c r="K37" i="265"/>
  <c r="K36" i="265"/>
  <c r="K35" i="265"/>
  <c r="K32" i="265"/>
  <c r="K31" i="265"/>
  <c r="K28" i="265"/>
  <c r="K27" i="265"/>
  <c r="K26" i="265"/>
  <c r="K25" i="265"/>
  <c r="K24" i="265"/>
  <c r="K21" i="265"/>
  <c r="K20" i="265"/>
  <c r="K17" i="265"/>
  <c r="K16" i="265"/>
  <c r="K15" i="265"/>
  <c r="K81" i="265" l="1"/>
  <c r="K60" i="265"/>
  <c r="K29" i="265"/>
  <c r="K77" i="265"/>
  <c r="K43" i="265"/>
  <c r="K33" i="265"/>
  <c r="K18" i="265"/>
  <c r="K22" i="265"/>
  <c r="K87" i="265" l="1"/>
  <c r="K233" i="265" s="1"/>
  <c r="K236" i="265" s="1"/>
</calcChain>
</file>

<file path=xl/sharedStrings.xml><?xml version="1.0" encoding="utf-8"?>
<sst xmlns="http://schemas.openxmlformats.org/spreadsheetml/2006/main" count="899" uniqueCount="189">
  <si>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</si>
  <si>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</si>
  <si>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</si>
  <si>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</si>
  <si>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</si>
  <si>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</si>
  <si>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</si>
  <si>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</si>
  <si>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</si>
  <si>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</si>
  <si>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</si>
  <si>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</si>
  <si>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</si>
  <si>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</si>
  <si>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</si>
  <si>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</si>
  <si>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</si>
  <si>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</si>
  <si>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</si>
  <si>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</si>
  <si>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</si>
  <si>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</si>
  <si>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</si>
  <si>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</si>
  <si>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</si>
  <si>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</si>
  <si>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</si>
  <si>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</si>
  <si>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</si>
  <si>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</si>
  <si>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</si>
  <si>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</si>
  <si>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</si>
  <si>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</si>
  <si>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</si>
  <si>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</si>
  <si>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</si>
  <si>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</si>
  <si>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</si>
  <si>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</si>
  <si>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</si>
  <si>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</si>
  <si>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</si>
  <si>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</si>
  <si>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</si>
  <si>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</si>
  <si>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</si>
  <si>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</si>
  <si>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</si>
  <si>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</si>
  <si>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</si>
  <si>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</si>
  <si>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</si>
  <si>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</si>
  <si>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</si>
  <si>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</si>
  <si>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</si>
  <si>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</si>
  <si>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</si>
  <si>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</si>
  <si>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</si>
  <si>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</si>
  <si>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</si>
  <si>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</si>
  <si>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</si>
  <si>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</si>
  <si>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</si>
  <si>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</si>
  <si>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</si>
  <si>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</si>
  <si>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</si>
  <si>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</si>
  <si>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</si>
  <si>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</si>
  <si>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</si>
  <si>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</si>
  <si>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</si>
  <si>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</si>
  <si>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</si>
  <si>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</si>
  <si>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</si>
  <si>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</si>
  <si>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</si>
  <si>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</si>
  <si>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</si>
  <si>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</si>
  <si>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</si>
  <si>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</si>
  <si>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</si>
  <si>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</si>
  <si>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«ADECUACION Y MANTENIMENTOS DE CENTROS DE VIDA PARA EL ADULTO MAYOR EN EL DISTRITO DE CARTAGENA DE INDIAS»</t>
  </si>
  <si>
    <t>CENTRO DE VIDA SANTA ANA</t>
  </si>
  <si>
    <t>1,0 PRELIMINAR</t>
  </si>
  <si>
    <t>DESMONTE DE CUBIERTA (GENERAL).  (INCLUYE RETIRO Y DISPOSICIÓN FINAL DE ESCOMBROS EN SITIO AUTORIZADO POR LA AUTORIDAD AMBIENTAL)</t>
  </si>
  <si>
    <t>M2</t>
  </si>
  <si>
    <t>DEMOLICIÓN DE PLANTILLA E=0,07MTS, INCLUYE RESANE DE JUNTAS. INCLUYE RETIRO Y DISPOSICIÓN DE ESCOMBROS.</t>
  </si>
  <si>
    <t>DEMOLICIÓN DE MUROS E= 10-15CM, INCLUYE DESMONTE DE ELEMENTOS UBICADOS EN LOS VANOS (MARCOS, PUERTAS Y VENTANAS) Y DESMONTE DE DUCTERÍA EMBEBIDA EN LOS MUROS. (INCLUYE RETIRO Y DISPOSICIÓN FINAL DE ESCOMBROS EN SITIO AUTORIZADO POR LA AUTORIDAD AMBIENTAL).</t>
  </si>
  <si>
    <t>2,0 EXCAVACIONES Y RELLENOS</t>
  </si>
  <si>
    <t>EXCAVACION MANUAL EN MATERIAL COMUN (NO INCLUYE CARGUE NI RETIRO DE SOBRANTES)</t>
  </si>
  <si>
    <t>M3</t>
  </si>
  <si>
    <t>RELLENO EN RECEBO COMUN (SUMINISTRO, EXTENDIDO, HUMEDECIMIENTO Y COMPACTACIÓN)</t>
  </si>
  <si>
    <t>3,0 ESTRUCTURAS DE CONCRETO</t>
  </si>
  <si>
    <t>ZAPATAS DE FUNDACIÓN, CONCRETO 4000PSI</t>
  </si>
  <si>
    <t>VIGAS DE FUNDACIÓN, CONCRETO 4000PSI</t>
  </si>
  <si>
    <t>COLUMNAS EN CONCRETO, 4000 PSI</t>
  </si>
  <si>
    <t>VIGAS AEREAS EN CONCRETO, 4000 PSI</t>
  </si>
  <si>
    <t>ACERO DE REFUERZO DE F' Y 420MPa, CIMENTACIONES Y ESTRUCTURAS</t>
  </si>
  <si>
    <t>KG</t>
  </si>
  <si>
    <t>4,0 MAMPOSTERIA Y PAÑETES</t>
  </si>
  <si>
    <t>LEVANTE DE MUROS EN BLOCK NO. 4 VIBRADO MORTERO DE PEGA 1:4</t>
  </si>
  <si>
    <t>PAÑETE SOBRE MUROS INTERIOR Y EXTERIOR, E=2CM, INCLUYE PULIDA PARA APLICACIÓN DE ESTUCO PLÁSTICO. INCLUYE SIKA-101 MORTERO PLUS RECUBRIMIENTO IMPERMEABLE</t>
  </si>
  <si>
    <t>5,0 PISOS, ENCHAPES Y ACABADOS</t>
  </si>
  <si>
    <t>PLANTILLA DE NIVELACIÓN CONTRAPISO DE 7 CM - CONCRETO 3000 PSI. INCLUYE CORTE Y DILATACIÓN.</t>
  </si>
  <si>
    <t>suministro e instalación de piso ceramica ANTIDESLIZANTE Blanco formato 60x60 trafico 5</t>
  </si>
  <si>
    <t>Suministro e instalacion de zocalo para pisos de 15cm de altura. Ceramica estilo hacienda formato 60x60 trafico 5</t>
  </si>
  <si>
    <t>ML</t>
  </si>
  <si>
    <t>SUMINISTRO E INSTALACIÓN DE CIELO RASO EN PVC de 1/2" (incluye soporte perfileria metaliza y accesorios de sujecion)</t>
  </si>
  <si>
    <t>Suministro e instalacion de enchape de 20.5 x .20.5  blanco o similar. Incluye win plastico para mesones de lavamanos, muros y pisos de baños cocinas y baños.</t>
  </si>
  <si>
    <t>Estuco ACRILICO sobre muros interior y exterior. Incluye preparacion y raspado de superficie. Incluye sistema de andamios para trabajos en altura.</t>
  </si>
  <si>
    <t>SUMINISTRO Y APLICACIÓN DE PINTURA ACRILICA TIPO KORAZA O SIMILAR PARA EXTERIOR INCLUYE LAVADA DE FACHADAS CON HIPLOCLORITO AL 10%</t>
  </si>
  <si>
    <t xml:space="preserve">PINTURA VINILO TIPO 1 VINILTEX O SIMILAR DE PINTUCO 2 MANOS EN MUROS Y CIELO RASO INTERIOR </t>
  </si>
  <si>
    <t>6,0 INSTALACIONES ELECTRICAS</t>
  </si>
  <si>
    <t>Desmonte de tableros electricos. Inlcuye transporte y disposicion tempral en punto de acopio autorizado por la Sueprvision de la obra.</t>
  </si>
  <si>
    <t>UND</t>
  </si>
  <si>
    <t>SUMINISTRO E INSTALACION DE TMB DE 4 PUESTOS, BIFASICO</t>
  </si>
  <si>
    <t>SUMINISTRO E INSTALACIÓN DE BREAKER ENCHUFABLE MONOPOLAR 20A</t>
  </si>
  <si>
    <t>suministro e instalacion de breaker bipolar 20a</t>
  </si>
  <si>
    <t>SUMINISTRO E INSTALACIÓN DE SALIDA PARA LÁMPARA. INCLUYE CAJA, TOMACORRIENTE DOBLETE CON POLO A TIERRA, CABLEADO EN ALAMBRE DE COBRE THWN #12 AWG, TUBO SCH 40 DE Ø1/2",INCLUYE TUBERIA PVC, TORNILLOS, REGATAS Y RESANES.</t>
  </si>
  <si>
    <t>SALIDA E INTERRUPTOR CONTROL VENTILADOR (TUBERIA SCH 40, LSH, EL APARATO CONTROL DE VELOCIDAD NO INCLUYE EL VENTILADOR)</t>
  </si>
  <si>
    <t xml:space="preserve">SALIDA INTERRUPTOR SENCILLO (TUBERIA SCH 40 CABLE LSH, APARATO INTERRUPTOR SENCILLO)INCLUYE ACCESORIOS DE FIJACION </t>
  </si>
  <si>
    <t>SALIDA INTERRUPTOR DOBLE (TUBERIA SCH 40 CABLE LSH, APARATO INTERRUPTOR DOBLE) INCLUYE ACCESORIOS DE FIJACION</t>
  </si>
  <si>
    <t>SUMINISTRO E INSTALACIÓN DE LUMINARIA PANEL LED DE 24 W PARA INCRUSTAR E INCLUYE ORIFICIO DE INSTALACION Y CONEXIÓN</t>
  </si>
  <si>
    <t>SUMINISTRO E INSTALACIÓN DE LUMINARIAS TIPO PANEL  LED 40W (60X60CM) ,   CON GARANTÍA  DE 1 AÑOS, ATERRIZAMIENTO,  TODOS LOS ACCESORIOS Y ACTIVIDADES PARA SU CORRECTO FUNCIONAMIENTO</t>
  </si>
  <si>
    <t>SUMINISTRO E INSTALACIÓN DE CONDENSADORAS  PISO TECHO 60.000 BTU/H R410A, 220V/1PH/60HZ. INCLUYE SISTEMA DE ANCLAJE A PLACA O PISO.</t>
  </si>
  <si>
    <t xml:space="preserve">SALIDA DE PUNTO ELECTRICO A 220 VOLTIOS PARA AIRE ACONDICIONADO EN TUBERIA SCH40 1/2 </t>
  </si>
  <si>
    <t>SALIDA TOMACORRIENTE OFICINA, EN CABLE LIBRE DE HALOGENO 3X14 (1F+1N+1T) INCLUYE ACCESORIOS DE FIJACION Y CONEXIÓN</t>
  </si>
  <si>
    <t>Suministro e instalacion de CABLE ENCAUCHETADO 3X12</t>
  </si>
  <si>
    <t>Suministro e instalacion de Aires acondicionados de 14.000 BTU INCLUYE ACCESORIOS</t>
  </si>
  <si>
    <t>7,0 INSTALACIONES HIDROSANITARIAS Y APARATOS</t>
  </si>
  <si>
    <t>SUMINISTRO E INSTALACIÓN DE SANITARIOS BLANCO TIPO ACUACER O SIMILAR INCLUYE GRIFERIA Y ACCESORIOS.</t>
  </si>
  <si>
    <t>SUMINISTRO E INSTALACIÓN DE LAVAMANOS INSTITUCIONAL, INCLUYE GRIFERÍA TIPO PUSH (INCLUYE MANTENIMIENTOS DE TUBERÍAS SANITARIA E HIDRÁULICAS)</t>
  </si>
  <si>
    <t>SUMINISTRO E INSTALACIÓN DE ORINAL INSTITUCIONAL CON FLUXÓMETRO BLANCO TIPO GOTTA O SIMILAR INCLUYE GRIFERÍA Y ACCESORIOS.</t>
  </si>
  <si>
    <t>SUMINISTRO E INSTALACION DE DIVISIONES METALICAS INOXIDABLE 304 PARA BATERIAS DE BAÑOS, ALTURA VARIABLE SEGÚN DISEÑO</t>
  </si>
  <si>
    <t>SUMINSITRO E INSTALACION E TUBERIA HIDRAULICA 1/2". INCLUYE ACCESORIOS COMO CODOS, TEE Y TAPONES.</t>
  </si>
  <si>
    <t>TUBERIA PVC SANITARIA DE 2" (INCLUYE ATRAQUE EN CONCRETO). INCLUYE ACCESORIOS COMO CODOS, TEE Y TAPONES.</t>
  </si>
  <si>
    <t>TUBERIA PVC SANITARIA DE 4" (INCLUYE ATRAQUE EN CONCRETO). INCLUYE ACCESORIOS COMO CODOS, TEE Y TAPONES.</t>
  </si>
  <si>
    <t>SUMINISTRO E INSTALACIÓN DE LLAVE DE CONTROL RED WHITE DE 1/2"</t>
  </si>
  <si>
    <t>SUMINISTRO E INSTALACIÓN DE LLAVE DE CONTROL RED WHITE DE 1"</t>
  </si>
  <si>
    <t>REGISTRO SANITARIO EN CONCRETO REFORZADO QMIN =110KG/M3 A2-A6 DE 0,8M X 0,8M H=70CM. INCLUYE TAPA EN CONCRETO.</t>
  </si>
  <si>
    <t>SUMINISTRO E INSTALACION DE TRAMPAS DE GRASAS EN ACERO INOX 40 LITROS INCLUYE RETIRO DE LA INSTALADA</t>
  </si>
  <si>
    <t>Suministro e instalacion de Lavaplatos institucional, incluye griferia mezcladora (Incluye mantenimientos de tuberias sanitaria e hidraulicas)</t>
  </si>
  <si>
    <t>SUMINISTRO E INSTALACION DE MESON ACERO INOXIDABLE Cal. 20 tipo 304/2b incluye dos 2 pozuelo 50x40x25 profundidad salpicadero 7 cm y frente de 4 cm dimenciones : largo 4,60 x 0,60.</t>
  </si>
  <si>
    <t>PASAMANOS TUBERIA GALVANIZADA 2" Y 1.5". INCLUYE ESQUEMA DE PINTURA ANTICORROSIVO ESP=6 MILS, ACABADO POLIURETANO BLANCA ESP=12MILS, ALTURA LIBRE 2 MTS.</t>
  </si>
  <si>
    <t>Suministro e instalacion de TK de agua potable bajito COLEMPAQUES de 1000 lts en Polietileno 100% virgen con aditivo U.V. avalado por la FDA. Incluye izaje y posicionamiento del tanque en los puntos designados.</t>
  </si>
  <si>
    <t>8,0 CUBIERTAS</t>
  </si>
  <si>
    <t xml:space="preserve">Cubierta en palma natural de 144 M2 Incluye estructura de madera, tratada e imunizada </t>
  </si>
  <si>
    <t>GLB</t>
  </si>
  <si>
    <t>Mantenimiento de cubierta actual</t>
  </si>
  <si>
    <t>9,0 CARPINTERIA METALICA Y MADERA</t>
  </si>
  <si>
    <t>SUM. INST. VENTANA EN ALUMINIO Y VIDRIO INCLUYE MARCO, CERRADURA Y ACABADO SEGÚN DISEÑO</t>
  </si>
  <si>
    <t>SUMINISTRO E INSTALACIÓN DE PUERTA DE 1.00 X 2,20 EN LÁMINA GALVANIZADA INCLUYE MARCO PINTURA Y CERRADURA DE SOBREPONER.</t>
  </si>
  <si>
    <t>Suministro e instalación de puerta en lámina metálica coll rolled calibre 18, incluye marco y cerradura entre .70 y1.10 cms. Incluye mirilla en vidrio templado de 6mm.</t>
  </si>
  <si>
    <t>SUBTOTAL OBRAS CENTRO DE VIDA SANTA ANA</t>
  </si>
  <si>
    <t>VALOR TOTAL «ADECUACION Y MANTENIMENTOS DE CENTROS DE VIDA PARA EL ADULTO MAYOR EN EL DISTRITO DE CARTAGENA DE INDIAS»</t>
  </si>
  <si>
    <t>CENTRO DE VIDA BOCACHICA</t>
  </si>
  <si>
    <t>SUBTOTAL OBRAS CENTRO DE VIDA BOCACHICA</t>
  </si>
  <si>
    <t>CERRAMIENTO EN POLISOMBRA VERDE 80% H=2,5MTS. INCLUYE LISTONES EN MADERA DISTANCIADOS C. 3MTS EMPOTRADOS CON MORTERO 1 : 4.</t>
  </si>
  <si>
    <t>PICADA DE ENCHAPE DE PISOS Y MUROS, BASES DE MESON. (INCLUYE RETIRO DE MATERIAL SOBRANTE Y DISPOSICIÓN FINAL EN R.S.)</t>
  </si>
  <si>
    <t>Desmonte de adoquin y tableta tactil existente en rampa y anden peatonal y vehicular</t>
  </si>
  <si>
    <t>DESMONTE PUERTAS CON MARCOS (INC. RETIRO DE SOBR.)</t>
  </si>
  <si>
    <t>DESMONTE VENTANAS O PUERTAS METÁLICAS (INC. RETIRO DE SOBRANTES)</t>
  </si>
  <si>
    <t>DESMONTE APARATOS SANITARIOS Y ORINALES, INCLUYE ACCESORIOS (INC.  RETIRO DE SOBR.)</t>
  </si>
  <si>
    <t>SUMINISTRO E INSTALACION DE ESTRUCTURA METÁLICA GALV PARA CUBIERTAS, PORTICOS Y SUPER ESTRUCTURAS, INCLUYE LIMPIEZA DE SUPERFICIE SSPC-SP 02, PINTURA EN POLIURETANO ESQUEMA DE e=12mils. Incluye todos los elementos de soporte y anclaje, como platinas y pernos.</t>
  </si>
  <si>
    <t>kg</t>
  </si>
  <si>
    <t>10,0 CERRAMIENTO PERIMETRAL</t>
  </si>
  <si>
    <t>CONCRETO PARA MUROS DE CONTENCION 4000 PSI</t>
  </si>
  <si>
    <t>Suministro e Instalacion de tuberia galvanizada estructural para cerramiento Ø2" DIST. SEPARACION=0.10 mts. Incluye esquema de pintura Anticorrosivo Esp=6 mils, acabado Poliuretano blanca Esp=12mils, altura libre 2 mts. Incluye tapa de cierre de boca superior y acero para anclaje en la base de la viga solera.</t>
  </si>
  <si>
    <t>CENTRO DE VIDA ARARCA</t>
  </si>
  <si>
    <t>SUBTOTAL OBRAS CENTRO DE VIDA ARARCA</t>
  </si>
  <si>
    <t>2,0 PISOS, ENCHAPES Y ACABADOS</t>
  </si>
  <si>
    <t>3,0 INSTALACIONES ELECTRICAS</t>
  </si>
  <si>
    <t>4,0 INSTALACIONES HIDROSANITARIAS Y APARATOS</t>
  </si>
  <si>
    <t>5,0 CUBIERTAS</t>
  </si>
  <si>
    <t>6,0 CARPINTERIA METALICA Y MADERA</t>
  </si>
  <si>
    <t>7,0 CERRAMIENTO PERIMETRAL</t>
  </si>
  <si>
    <t>Demolición de columna de concreto armado, con medios manuales, martillo neumático y equipo de oxicorte, y carga manual sobre camión o contenedor.</t>
  </si>
  <si>
    <t>Demolición de viga de concreto armado, con medios manuales, martillo neumático y equipo de oxicorte, y carga manual sobre camión o contenedor.</t>
  </si>
  <si>
    <t>CUBIERTA DE PANELES SÁNDWICH AISLANTES termoacustica Cresta Alta Upvc, Incluye sistema de trabajos en altura y elementos de fijacion</t>
  </si>
  <si>
    <t>«ADECUACION Y MANTENIMIENTOS DE CENTROS DE VIDA PARA EL ADULTO MAYOR EN EL DISTRITO DE CARTAGENA DE INDIAS»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</si>
</sst>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3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0" fontId="39" fillId="0" borderId="18" xfId="134"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4"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0" fontId="39" fillId="0" borderId="0" xfId="128" applyFont="1"/>
    <xf numFmtId="0" fontId="39" fillId="0" borderId="0" xfId="128" applyFont="1" applyAlignment="1">
      <alignment horizontal="center"/>
    </xf>
    <xf numFmtId="180" fontId="39" fillId="0" borderId="35" xfId="129" applyNumberFormat="1" applyFont="1" applyBorder="1" applyAlignment="1">
      <alignmen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2" fontId="39" fillId="0" borderId="50" xfId="73" applyNumberFormat="1" applyFont="1" applyBorder="1" applyAlignment="1">
      <alignment horizontal="center" vertical="center"/>
    </xf>
    <xf numFmtId="186" fontId="42" fillId="24" borderId="59" xfId="73" applyNumberFormat="1" applyFont="1" applyFill="1" applyBorder="1" applyAlignment="1">
      <alignment vertical="center"/>
    </xf>
    <xf numFmtId="180" fontId="39" fillId="0" borderId="74" xfId="129" applyNumberFormat="1" applyFont="1" applyBorder="1" applyAlignment="1">
      <alignment vertical="center"/>
    </xf>
    <xf numFmtId="10" fontId="39" fillId="27" borderId="30" xfId="95" applyNumberFormat="1" applyFont="1" applyFill="1" applyBorder="1" applyAlignment="1">
      <alignment horizontal="center" vertical="center"/>
    </xf>
    <xf numFmtId="4" fontId="39" fillId="0" borderId="0" xfId="90" applyNumberFormat="1" applyFont="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center" vertical="center"/>
    </xf>
    <xf numFmtId="0" fontId="42" fillId="24" borderId="14" xfId="73" applyFont="1" applyFill="1" applyBorder="1" applyAlignment="1">
      <alignment horizontal="center" vertical="center"/>
    </xf>
    <xf numFmtId="0" fontId="42" fillId="24" borderId="15" xfId="73" applyFont="1" applyFill="1" applyBorder="1" applyAlignment="1">
      <alignment horizontal="center"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0" borderId="32" xfId="128" applyFont="1" applyBorder="1" applyAlignment="1">
      <alignment horizontal="right" vertical="center" wrapText="1"/>
    </xf>
    <xf numFmtId="0" fontId="39" fillId="0" borderId="29" xfId="128" applyFont="1" applyBorder="1" applyAlignment="1">
      <alignment horizontal="right"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89" xfId="128" applyFont="1" applyBorder="1" applyAlignment="1">
      <alignment horizontal="right" vertical="center" wrapText="1"/>
    </xf>
    <xf numFmtId="0" fontId="42" fillId="0" borderId="90" xfId="128" applyFont="1" applyBorder="1" applyAlignment="1">
      <alignment horizontal="right" vertical="center" wrapText="1"/>
    </xf>
    <xf numFmtId="0" fontId="42" fillId="0" borderId="91" xfId="128" applyFont="1" applyBorder="1" applyAlignment="1">
      <alignment horizontal="right" vertical="center" wrapText="1"/>
    </xf>
    <xf numFmtId="0" fontId="39" fillId="0" borderId="33" xfId="128" applyFont="1" applyBorder="1" applyAlignment="1">
      <alignment horizontal="right" vertical="center" wrapText="1"/>
    </xf>
    <xf numFmtId="0" fontId="39" fillId="0" borderId="18" xfId="128" applyFont="1" applyBorder="1" applyAlignment="1">
      <alignment horizontal="right" vertical="center" wrapText="1"/>
    </xf>
    <xf numFmtId="0" fontId="39" fillId="0" borderId="92" xfId="128" applyFont="1" applyBorder="1" applyAlignment="1">
      <alignment horizontal="right" vertical="center" wrapText="1"/>
    </xf>
    <xf numFmtId="0" fontId="39" fillId="0" borderId="75" xfId="128" applyFont="1" applyBorder="1" applyAlignment="1">
      <alignment horizontal="righ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2" applyFont="1" applyBorder="1" applyAlignment="1">
      <alignment horizontal="center" vertical="center"/>
    </xf>
    <xf numFmtId="0" fontId="39" fillId="0" borderId="47" xfId="252"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3" applyFont="1" applyBorder="1" applyAlignment="1" applyProtection="1">
      <alignment horizontal="center"/>
    </xf>
    <xf numFmtId="0" fontId="45" fillId="0" borderId="49" xfId="253"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2" applyFont="1" applyBorder="1" applyAlignment="1">
      <alignment horizontal="center" vertical="center"/>
    </xf>
    <xf numFmtId="0" fontId="39" fillId="0" borderId="48" xfId="252" applyFont="1" applyBorder="1" applyAlignment="1">
      <alignment horizontal="center" vertical="center"/>
    </xf>
    <xf numFmtId="0" fontId="39" fillId="0" borderId="76" xfId="252" applyFont="1" applyBorder="1" applyAlignment="1">
      <alignment horizontal="center" vertical="center"/>
    </xf>
    <xf numFmtId="0" fontId="39" fillId="0" borderId="57" xfId="252" applyFont="1" applyBorder="1" applyAlignment="1">
      <alignment horizontal="center" vertical="center"/>
    </xf>
    <xf numFmtId="0" fontId="39" fillId="0" borderId="56" xfId="252" applyFont="1" applyBorder="1" applyAlignment="1">
      <alignment horizontal="center" vertical="center"/>
    </xf>
    <xf numFmtId="0" fontId="39" fillId="0" borderId="66" xfId="252" applyFont="1" applyBorder="1" applyAlignment="1">
      <alignment horizontal="center" vertical="center"/>
    </xf>
    <xf numFmtId="0" fontId="39" fillId="0" borderId="54" xfId="252" applyFont="1" applyBorder="1" applyAlignment="1">
      <alignment horizontal="center" vertical="center"/>
    </xf>
    <xf numFmtId="0" fontId="39" fillId="0" borderId="70" xfId="252" applyFont="1" applyBorder="1" applyAlignment="1">
      <alignment horizontal="center" vertical="center"/>
    </xf>
    <xf numFmtId="0" fontId="39" fillId="0" borderId="64" xfId="252" applyFont="1" applyBorder="1" applyAlignment="1">
      <alignment horizontal="center" vertical="center"/>
    </xf>
    <xf numFmtId="0" fontId="39" fillId="0" borderId="53" xfId="252" applyFont="1" applyBorder="1" applyAlignment="1">
      <alignment horizontal="center" vertical="center"/>
    </xf>
    <xf numFmtId="0" fontId="39" fillId="0" borderId="72" xfId="252"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 val="INV"/>
      <sheetName val="AASHTO"/>
      <sheetName val="DATOS"/>
      <sheetName val="Paso 1 Calculo del Presupuesto"/>
      <sheetName val="Equipo"/>
      <sheetName val="TABLAS SOPORTE "/>
      <sheetName val="Tablas de Soporte"/>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 val="Análisis_determinístico"/>
      <sheetName val="Modelo_financiero"/>
      <sheetName val="INV"/>
      <sheetName val="AASHTO"/>
      <sheetName val="DATOS"/>
      <sheetName val="aactividad"/>
      <sheetName val="ETAPA 50 SMMLV"/>
      <sheetName val=""/>
      <sheetName val="[EST0798.XLS]__cceficiente_sh_3"/>
      <sheetName val="[EST0798.XLS]__cceficiente_sh_4"/>
      <sheetName val="[EST0798.XLS]__cceficiente_sh_5"/>
      <sheetName val="[EST0798.XLS]__cceficiente_sh_7"/>
      <sheetName val="[EST0798.XLS]__cceficiente_sh_6"/>
      <sheetName val="EMPRESA"/>
      <sheetName val="DATOS CONTRATO"/>
      <sheetName val="LIQ-NOM"/>
      <sheetName val="NOMINA-1"/>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INST"/>
      <sheetName val="Datos"/>
      <sheetName val="Cuadrillas"/>
      <sheetName val="Jornal"/>
      <sheetName val="URCDIT"/>
      <sheetName val="Lineas del PACC"/>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Base Datos"/>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 val="Análisis_determinístico"/>
      <sheetName val="[EST0798.XLS]__cceficiente_s_17"/>
      <sheetName val="[EST0798.XLS]__cceficiente_s_16"/>
      <sheetName val="[EST0798.XLS]__cceficiente_s_19"/>
      <sheetName val="[EST0798.XLS]__cceficiente_s_18"/>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DATOS_CONTRATO"/>
      <sheetName val="otros"/>
      <sheetName val="Equipo"/>
      <sheetName val="materiales"/>
      <sheetName val="7.1.8.1.1"/>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SEÑO HIDROSANITARIO"/>
      <sheetName val="DISEÑO ELECTRICO"/>
      <sheetName val="OBRA EJECUTADA"/>
      <sheetName val="OBRA EJECUTADA POR CANCELAR"/>
      <sheetName val="OBRA A EJECUTAR"/>
      <sheetName val="BALANCE 1P INICIAL"/>
      <sheetName val="BALANCE 1P FINAL"/>
      <sheetName val="APU"/>
      <sheetName val="MAT"/>
      <sheetName val="MDEO"/>
      <sheetName val="C-M-H"/>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aCCIDENTES DE 1995 - 1996.xls"/>
      <sheetName val="Form8_bombas"/>
      <sheetName val="Form8_h2"/>
      <sheetName val="Form8_lubricacion"/>
      <sheetName val="Form8_regeneracion"/>
      <sheetName val="tub"/>
      <sheetName val="val"/>
      <sheetName val="tub_lub"/>
      <sheetName val="pintura"/>
      <sheetName val="partidas_cant_tub_final_04"/>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PACC Contratacion"/>
      <sheetName val="Contratacion PME v021"/>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CALC. CANT."/>
      <sheetName val="APU Obra"/>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CCIDENTES DE 19"/>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Users\aljipego\Downloads\Víncu"/>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STRSUMM0"/>
      <sheetName val="$ Directo"/>
      <sheetName val="mat&amp;sub"/>
      <sheetName val="indir"/>
      <sheetName val="gene"/>
      <sheetName val="tot"/>
      <sheetName val="prog "/>
      <sheetName val="pres_comp"/>
      <sheetName val="civ_1"/>
      <sheetName val="kp_civ1"/>
      <sheetName val="KP"/>
      <sheetName val="civpl1"/>
      <sheetName val="7417stiA"/>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F-3 ACTA COMPROMISO"/>
      <sheetName val="APu1"/>
      <sheetName val="APu2"/>
      <sheetName val="APu3"/>
      <sheetName val="APu4"/>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PRESUPUESTO IE"/>
      <sheetName val="APUS  IE"/>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LN5-CHC.4-7-SS7"/>
      <sheetName val="Res-Accide-10"/>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1">
          <cell r="D51">
            <v>698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B1" t="str">
            <v>CTO-102-2002</v>
          </cell>
        </row>
      </sheetData>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4">
          <cell r="B4" t="str">
            <v xml:space="preserve"> Bisagra Pivotante </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row r="1">
          <cell r="A1" t="str">
            <v>ADMINISTRACION</v>
          </cell>
        </row>
      </sheetData>
      <sheetData sheetId="509"/>
      <sheetData sheetId="510"/>
      <sheetData sheetId="511">
        <row r="2">
          <cell r="A2" t="str">
            <v>ACTA No</v>
          </cell>
        </row>
      </sheetData>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sheetData sheetId="595" refreshError="1"/>
      <sheetData sheetId="596" refreshError="1"/>
      <sheetData sheetId="597" refreshError="1"/>
      <sheetData sheetId="598" refreshError="1"/>
      <sheetData sheetId="599">
        <row r="33">
          <cell r="C33">
            <v>0.77967625899280601</v>
          </cell>
        </row>
      </sheetData>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ow r="1">
          <cell r="B1" t="str">
            <v>CTO-102-2002</v>
          </cell>
        </row>
      </sheetData>
      <sheetData sheetId="619"/>
      <sheetData sheetId="620"/>
      <sheetData sheetId="621"/>
      <sheetData sheetId="622"/>
      <sheetData sheetId="623"/>
      <sheetData sheetId="624"/>
      <sheetData sheetId="625">
        <row r="8">
          <cell r="A8">
            <v>2.1</v>
          </cell>
        </row>
      </sheetData>
      <sheetData sheetId="626"/>
      <sheetData sheetId="627">
        <row r="1">
          <cell r="B1" t="str">
            <v>CTO-102-2002</v>
          </cell>
        </row>
      </sheetData>
      <sheetData sheetId="628">
        <row r="168">
          <cell r="D168">
            <v>10046</v>
          </cell>
        </row>
      </sheetData>
      <sheetData sheetId="629"/>
      <sheetData sheetId="630"/>
      <sheetData sheetId="631"/>
      <sheetData sheetId="632">
        <row r="51">
          <cell r="D51">
            <v>698</v>
          </cell>
        </row>
      </sheetData>
      <sheetData sheetId="633"/>
      <sheetData sheetId="634"/>
      <sheetData sheetId="635">
        <row r="33">
          <cell r="C33">
            <v>0.77967625899280601</v>
          </cell>
        </row>
      </sheetData>
      <sheetData sheetId="636"/>
      <sheetData sheetId="637"/>
      <sheetData sheetId="638" refreshError="1"/>
      <sheetData sheetId="639" refreshError="1"/>
      <sheetData sheetId="640"/>
      <sheetData sheetId="641" refreshError="1"/>
      <sheetData sheetId="642" refreshError="1"/>
      <sheetData sheetId="643" refreshError="1"/>
      <sheetData sheetId="644" refreshError="1"/>
      <sheetData sheetId="645"/>
      <sheetData sheetId="646" refreshError="1"/>
      <sheetData sheetId="647" refreshError="1"/>
      <sheetData sheetId="648"/>
      <sheetData sheetId="649">
        <row r="2">
          <cell r="A2" t="str">
            <v>ACTA No</v>
          </cell>
        </row>
      </sheetData>
      <sheetData sheetId="650" refreshError="1"/>
      <sheetData sheetId="651"/>
      <sheetData sheetId="652"/>
      <sheetData sheetId="653"/>
      <sheetData sheetId="654">
        <row r="5">
          <cell r="E5" t="str">
            <v>CANTIDAD</v>
          </cell>
        </row>
      </sheetData>
      <sheetData sheetId="655">
        <row r="5">
          <cell r="E5" t="str">
            <v>CANTIDAD</v>
          </cell>
        </row>
      </sheetData>
      <sheetData sheetId="656">
        <row r="33">
          <cell r="C33">
            <v>0.77967625899280601</v>
          </cell>
        </row>
      </sheetData>
      <sheetData sheetId="657"/>
      <sheetData sheetId="658"/>
      <sheetData sheetId="659"/>
      <sheetData sheetId="660"/>
      <sheetData sheetId="661">
        <row r="1">
          <cell r="A1" t="str">
            <v>ITEM</v>
          </cell>
        </row>
      </sheetData>
      <sheetData sheetId="662">
        <row r="1">
          <cell r="A1" t="str">
            <v>EQUIPO</v>
          </cell>
        </row>
      </sheetData>
      <sheetData sheetId="663">
        <row r="1">
          <cell r="A1" t="str">
            <v>ADMINISTRACION</v>
          </cell>
        </row>
      </sheetData>
      <sheetData sheetId="664"/>
      <sheetData sheetId="665"/>
      <sheetData sheetId="666"/>
      <sheetData sheetId="667">
        <row r="1">
          <cell r="B1" t="str">
            <v>CTO-102-2002</v>
          </cell>
        </row>
      </sheetData>
      <sheetData sheetId="668"/>
      <sheetData sheetId="669">
        <row r="1">
          <cell r="B1" t="str">
            <v>CTO-102-2002</v>
          </cell>
        </row>
      </sheetData>
      <sheetData sheetId="670"/>
      <sheetData sheetId="671">
        <row r="33">
          <cell r="C33">
            <v>0.77967625899280601</v>
          </cell>
        </row>
      </sheetData>
      <sheetData sheetId="672">
        <row r="33">
          <cell r="C33">
            <v>0.77967625899280601</v>
          </cell>
        </row>
      </sheetData>
      <sheetData sheetId="673">
        <row r="1">
          <cell r="A1" t="str">
            <v>1P</v>
          </cell>
        </row>
      </sheetData>
      <sheetData sheetId="674">
        <row r="33">
          <cell r="C33">
            <v>0.77967625899280601</v>
          </cell>
        </row>
      </sheetData>
      <sheetData sheetId="675"/>
      <sheetData sheetId="676">
        <row r="168">
          <cell r="D168">
            <v>10046</v>
          </cell>
        </row>
      </sheetData>
      <sheetData sheetId="677">
        <row r="51">
          <cell r="D51">
            <v>698</v>
          </cell>
        </row>
      </sheetData>
      <sheetData sheetId="678"/>
      <sheetData sheetId="679"/>
      <sheetData sheetId="680"/>
      <sheetData sheetId="681">
        <row r="4">
          <cell r="B4" t="str">
            <v>Bisagra Pivotante</v>
          </cell>
        </row>
      </sheetData>
      <sheetData sheetId="682"/>
      <sheetData sheetId="683"/>
      <sheetData sheetId="684">
        <row r="4">
          <cell r="B4" t="str">
            <v>Bisagra Pivotante</v>
          </cell>
        </row>
      </sheetData>
      <sheetData sheetId="685"/>
      <sheetData sheetId="686"/>
      <sheetData sheetId="687">
        <row r="4">
          <cell r="B4" t="str">
            <v>Bisagra Pivotante</v>
          </cell>
        </row>
      </sheetData>
      <sheetData sheetId="688"/>
      <sheetData sheetId="689"/>
      <sheetData sheetId="690"/>
      <sheetData sheetId="691"/>
      <sheetData sheetId="692"/>
      <sheetData sheetId="693">
        <row r="1">
          <cell r="A1" t="str">
            <v>INSTITUTO NACIONAL DE VIAS</v>
          </cell>
        </row>
      </sheetData>
      <sheetData sheetId="694"/>
      <sheetData sheetId="695"/>
      <sheetData sheetId="696"/>
      <sheetData sheetId="697">
        <row r="33">
          <cell r="C33">
            <v>0.77967625899280601</v>
          </cell>
        </row>
      </sheetData>
      <sheetData sheetId="698"/>
      <sheetData sheetId="699">
        <row r="33">
          <cell r="C33">
            <v>0.77967625899280601</v>
          </cell>
        </row>
      </sheetData>
      <sheetData sheetId="700"/>
      <sheetData sheetId="701"/>
      <sheetData sheetId="702"/>
      <sheetData sheetId="703">
        <row r="33">
          <cell r="C33">
            <v>0.77967625899280601</v>
          </cell>
        </row>
      </sheetData>
      <sheetData sheetId="704">
        <row r="33">
          <cell r="C33">
            <v>0.77967625899280601</v>
          </cell>
        </row>
      </sheetData>
      <sheetData sheetId="705"/>
      <sheetData sheetId="706">
        <row r="33">
          <cell r="C33">
            <v>0.77967625899280601</v>
          </cell>
        </row>
      </sheetData>
      <sheetData sheetId="707"/>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sheetData sheetId="737"/>
      <sheetData sheetId="738"/>
      <sheetData sheetId="739"/>
      <sheetData sheetId="740"/>
      <sheetData sheetId="741"/>
      <sheetData sheetId="742"/>
      <sheetData sheetId="743"/>
      <sheetData sheetId="744"/>
      <sheetData sheetId="745" refreshError="1"/>
      <sheetData sheetId="746"/>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sheetData sheetId="763"/>
      <sheetData sheetId="764"/>
      <sheetData sheetId="765"/>
      <sheetData sheetId="766">
        <row r="1">
          <cell r="A1" t="str">
            <v>EQUIPO</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row r="33">
          <cell r="C33">
            <v>0.77967625899280601</v>
          </cell>
        </row>
      </sheetData>
      <sheetData sheetId="795">
        <row r="192">
          <cell r="X192">
            <v>7975000</v>
          </cell>
        </row>
      </sheetData>
      <sheetData sheetId="796"/>
      <sheetData sheetId="797"/>
      <sheetData sheetId="798">
        <row r="1">
          <cell r="B1" t="str">
            <v>CTO-102-2002</v>
          </cell>
        </row>
      </sheetData>
      <sheetData sheetId="799"/>
      <sheetData sheetId="800"/>
      <sheetData sheetId="801"/>
      <sheetData sheetId="802"/>
      <sheetData sheetId="803"/>
      <sheetData sheetId="804"/>
      <sheetData sheetId="805"/>
      <sheetData sheetId="806"/>
      <sheetData sheetId="807"/>
      <sheetData sheetId="808"/>
      <sheetData sheetId="809"/>
      <sheetData sheetId="810"/>
      <sheetData sheetId="811">
        <row r="33">
          <cell r="C33">
            <v>0.77967625899280601</v>
          </cell>
        </row>
      </sheetData>
      <sheetData sheetId="812"/>
      <sheetData sheetId="813"/>
      <sheetData sheetId="814"/>
      <sheetData sheetId="815">
        <row r="1">
          <cell r="B1" t="str">
            <v>CTO-102-2002</v>
          </cell>
        </row>
      </sheetData>
      <sheetData sheetId="816"/>
      <sheetData sheetId="817"/>
      <sheetData sheetId="818"/>
      <sheetData sheetId="819"/>
      <sheetData sheetId="820">
        <row r="2">
          <cell r="A2" t="str">
            <v>ACTA No</v>
          </cell>
        </row>
      </sheetData>
      <sheetData sheetId="821">
        <row r="1">
          <cell r="B1" t="str">
            <v>CTO-102-2002</v>
          </cell>
        </row>
      </sheetData>
      <sheetData sheetId="822">
        <row r="33">
          <cell r="C33">
            <v>0.77967625899280601</v>
          </cell>
        </row>
      </sheetData>
      <sheetData sheetId="823"/>
      <sheetData sheetId="824"/>
      <sheetData sheetId="825"/>
      <sheetData sheetId="826">
        <row r="1">
          <cell r="B1" t="str">
            <v>CTO-102-2002</v>
          </cell>
        </row>
      </sheetData>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row r="1">
          <cell r="A1" t="str">
            <v>INSTITUTO NACIONAL DE VIAS</v>
          </cell>
        </row>
      </sheetData>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ow r="33">
          <cell r="C33">
            <v>0.77967625899280601</v>
          </cell>
        </row>
      </sheetData>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sheetData sheetId="1577"/>
      <sheetData sheetId="1578"/>
      <sheetData sheetId="1579"/>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sheetData sheetId="1805"/>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row r="168">
          <cell r="D168">
            <v>0.16</v>
          </cell>
        </row>
      </sheetData>
      <sheetData sheetId="1915">
        <row r="2">
          <cell r="A2" t="str">
            <v>CODIGO</v>
          </cell>
        </row>
      </sheetData>
      <sheetData sheetId="1916">
        <row r="7">
          <cell r="B7">
            <v>1</v>
          </cell>
        </row>
      </sheetData>
      <sheetData sheetId="1917">
        <row r="33">
          <cell r="G33">
            <v>0.59504299999999999</v>
          </cell>
        </row>
      </sheetData>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sheetData sheetId="2005"/>
      <sheetData sheetId="2006"/>
      <sheetData sheetId="2007"/>
      <sheetData sheetId="2008"/>
      <sheetData sheetId="2009"/>
      <sheetData sheetId="2010"/>
      <sheetData sheetId="2011"/>
      <sheetData sheetId="2012"/>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row r="8">
          <cell r="A8">
            <v>2.1</v>
          </cell>
        </row>
      </sheetData>
      <sheetData sheetId="2661">
        <row r="8">
          <cell r="A8">
            <v>3.1</v>
          </cell>
        </row>
      </sheetData>
      <sheetData sheetId="2662"/>
      <sheetData sheetId="2663"/>
      <sheetData sheetId="2664"/>
      <sheetData sheetId="2665"/>
      <sheetData sheetId="2666"/>
      <sheetData sheetId="2667">
        <row r="3">
          <cell r="A3">
            <v>1</v>
          </cell>
        </row>
      </sheetData>
      <sheetData sheetId="2668"/>
      <sheetData sheetId="2669"/>
      <sheetData sheetId="2670">
        <row r="8">
          <cell r="A8">
            <v>2.1</v>
          </cell>
        </row>
      </sheetData>
      <sheetData sheetId="2671">
        <row r="8">
          <cell r="A8">
            <v>3.1</v>
          </cell>
        </row>
      </sheetData>
      <sheetData sheetId="2672"/>
      <sheetData sheetId="2673"/>
      <sheetData sheetId="2674">
        <row r="1">
          <cell r="A1" t="str">
            <v>LISTADO DE INSUMOS GENERAL</v>
          </cell>
        </row>
      </sheetData>
      <sheetData sheetId="2675"/>
      <sheetData sheetId="2676"/>
      <sheetData sheetId="2677">
        <row r="3">
          <cell r="A3">
            <v>1</v>
          </cell>
        </row>
      </sheetData>
      <sheetData sheetId="2678"/>
      <sheetData sheetId="2679"/>
      <sheetData sheetId="2680"/>
      <sheetData sheetId="2681">
        <row r="8">
          <cell r="A8">
            <v>2.1</v>
          </cell>
        </row>
      </sheetData>
      <sheetData sheetId="2682">
        <row r="8">
          <cell r="A8">
            <v>3.1</v>
          </cell>
        </row>
      </sheetData>
      <sheetData sheetId="2683"/>
      <sheetData sheetId="2684">
        <row r="1">
          <cell r="A1" t="str">
            <v>LISTADO DE INSUMOS GENERAL</v>
          </cell>
        </row>
      </sheetData>
      <sheetData sheetId="2685"/>
      <sheetData sheetId="2686"/>
      <sheetData sheetId="2687"/>
      <sheetData sheetId="2688">
        <row r="3">
          <cell r="A3">
            <v>1</v>
          </cell>
        </row>
      </sheetData>
      <sheetData sheetId="2689"/>
      <sheetData sheetId="2690">
        <row r="8">
          <cell r="A8">
            <v>2.1</v>
          </cell>
        </row>
      </sheetData>
      <sheetData sheetId="2691">
        <row r="8">
          <cell r="A8">
            <v>3.1</v>
          </cell>
        </row>
      </sheetData>
      <sheetData sheetId="2692"/>
      <sheetData sheetId="2693"/>
      <sheetData sheetId="2694"/>
      <sheetData sheetId="2695">
        <row r="1">
          <cell r="A1" t="str">
            <v>LISTADO DE INSUMOS GENERAL</v>
          </cell>
        </row>
      </sheetData>
      <sheetData sheetId="2696"/>
      <sheetData sheetId="2697">
        <row r="3">
          <cell r="A3">
            <v>1</v>
          </cell>
        </row>
      </sheetData>
      <sheetData sheetId="2698"/>
      <sheetData sheetId="2699"/>
      <sheetData sheetId="2700"/>
      <sheetData sheetId="2701"/>
      <sheetData sheetId="2702"/>
      <sheetData sheetId="2703" refreshError="1"/>
      <sheetData sheetId="2704">
        <row r="1">
          <cell r="A1" t="str">
            <v>LISTADO DE INSUMOS GENERAL</v>
          </cell>
        </row>
      </sheetData>
      <sheetData sheetId="2705" refreshError="1"/>
      <sheetData sheetId="2706"/>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row r="3">
          <cell r="A3">
            <v>5.0999999999999996</v>
          </cell>
        </row>
      </sheetData>
      <sheetData sheetId="2911">
        <row r="2">
          <cell r="AM2">
            <v>25</v>
          </cell>
        </row>
      </sheetData>
      <sheetData sheetId="2912"/>
      <sheetData sheetId="2913"/>
      <sheetData sheetId="2914">
        <row r="1">
          <cell r="B1" t="str">
            <v>CTO-102-2002</v>
          </cell>
        </row>
      </sheetData>
      <sheetData sheetId="2915" refreshError="1"/>
      <sheetData sheetId="2916"/>
      <sheetData sheetId="2917"/>
      <sheetData sheetId="2918" refreshError="1"/>
      <sheetData sheetId="2919" refreshError="1"/>
      <sheetData sheetId="2920" refreshError="1"/>
      <sheetData sheetId="2921" refreshError="1"/>
      <sheetData sheetId="2922"/>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sheetData sheetId="3599"/>
      <sheetData sheetId="3600"/>
      <sheetData sheetId="3601"/>
      <sheetData sheetId="3602"/>
      <sheetData sheetId="3603" refreshError="1"/>
      <sheetData sheetId="3604"/>
      <sheetData sheetId="3605"/>
      <sheetData sheetId="3606"/>
      <sheetData sheetId="3607"/>
      <sheetData sheetId="3608"/>
      <sheetData sheetId="3609" refreshError="1"/>
      <sheetData sheetId="3610"/>
      <sheetData sheetId="3611"/>
      <sheetData sheetId="3612"/>
      <sheetData sheetId="3613"/>
      <sheetData sheetId="3614"/>
      <sheetData sheetId="3615" refreshError="1"/>
      <sheetData sheetId="3616" refreshError="1"/>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sheetData sheetId="3727"/>
      <sheetData sheetId="3728"/>
      <sheetData sheetId="3729"/>
      <sheetData sheetId="3730"/>
      <sheetData sheetId="3731"/>
      <sheetData sheetId="3732"/>
      <sheetData sheetId="3733"/>
      <sheetData sheetId="3734"/>
      <sheetData sheetId="3735"/>
      <sheetData sheetId="3736" refreshError="1"/>
      <sheetData sheetId="3737" refreshError="1"/>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refreshError="1"/>
      <sheetData sheetId="3757" refreshError="1"/>
      <sheetData sheetId="3758" refreshError="1"/>
      <sheetData sheetId="3759" refreshError="1"/>
      <sheetData sheetId="3760"/>
      <sheetData sheetId="3761"/>
      <sheetData sheetId="3762" refreshError="1"/>
      <sheetData sheetId="3763" refreshError="1"/>
      <sheetData sheetId="3764" refreshError="1"/>
      <sheetData sheetId="3765"/>
      <sheetData sheetId="3766">
        <row r="1">
          <cell r="A1" t="str">
            <v>ADMINISTRACION</v>
          </cell>
        </row>
      </sheetData>
      <sheetData sheetId="3767" refreshError="1"/>
      <sheetData sheetId="3768">
        <row r="1">
          <cell r="A1" t="str">
            <v>EQUIPO</v>
          </cell>
        </row>
      </sheetData>
      <sheetData sheetId="3769">
        <row r="1">
          <cell r="A1" t="str">
            <v>ADMINISTRACION</v>
          </cell>
        </row>
      </sheetData>
      <sheetData sheetId="3770">
        <row r="1">
          <cell r="A1" t="str">
            <v>EQUIPO</v>
          </cell>
        </row>
      </sheetData>
      <sheetData sheetId="3771" refreshError="1"/>
      <sheetData sheetId="3772">
        <row r="1">
          <cell r="A1" t="str">
            <v>ITEM</v>
          </cell>
        </row>
      </sheetData>
      <sheetData sheetId="3773" refreshError="1"/>
      <sheetData sheetId="3774" refreshError="1"/>
      <sheetData sheetId="3775" refreshError="1"/>
      <sheetData sheetId="3776" refreshError="1"/>
      <sheetData sheetId="3777" refreshError="1"/>
      <sheetData sheetId="3778"/>
      <sheetData sheetId="3779" refreshError="1"/>
      <sheetData sheetId="3780" refreshError="1"/>
      <sheetData sheetId="3781"/>
      <sheetData sheetId="3782"/>
      <sheetData sheetId="3783"/>
      <sheetData sheetId="3784"/>
      <sheetData sheetId="3785" refreshError="1"/>
      <sheetData sheetId="3786" refreshError="1"/>
      <sheetData sheetId="3787" refreshError="1"/>
      <sheetData sheetId="3788"/>
      <sheetData sheetId="3789"/>
      <sheetData sheetId="3790"/>
      <sheetData sheetId="3791"/>
      <sheetData sheetId="3792"/>
      <sheetData sheetId="3793"/>
      <sheetData sheetId="3794"/>
      <sheetData sheetId="3795">
        <row r="1">
          <cell r="A1" t="str">
            <v>ADMINISTRACION</v>
          </cell>
        </row>
      </sheetData>
      <sheetData sheetId="3796">
        <row r="1">
          <cell r="A1" t="str">
            <v>EQUIPO</v>
          </cell>
        </row>
      </sheetData>
      <sheetData sheetId="3797">
        <row r="1">
          <cell r="A1" t="str">
            <v>ITEM</v>
          </cell>
        </row>
      </sheetData>
      <sheetData sheetId="3798"/>
      <sheetData sheetId="3799"/>
      <sheetData sheetId="3800"/>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sheetData sheetId="3901" refreshError="1"/>
      <sheetData sheetId="3902"/>
      <sheetData sheetId="3903"/>
      <sheetData sheetId="3904"/>
      <sheetData sheetId="3905"/>
      <sheetData sheetId="3906"/>
      <sheetData sheetId="3907"/>
      <sheetData sheetId="3908"/>
      <sheetData sheetId="3909">
        <row r="1">
          <cell r="B1" t="str">
            <v>CTO-102-2002</v>
          </cell>
        </row>
      </sheetData>
      <sheetData sheetId="3910"/>
      <sheetData sheetId="3911">
        <row r="6">
          <cell r="A6" t="str">
            <v>CONTRATISTA:</v>
          </cell>
        </row>
      </sheetData>
      <sheetData sheetId="3912"/>
      <sheetData sheetId="3913"/>
      <sheetData sheetId="3914"/>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sheetData sheetId="3940"/>
      <sheetData sheetId="3941"/>
      <sheetData sheetId="3942"/>
      <sheetData sheetId="3943"/>
      <sheetData sheetId="3944"/>
      <sheetData sheetId="3945"/>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ow r="1">
          <cell r="A1" t="str">
            <v>LISTADO DE INSUMOS GENERAL</v>
          </cell>
        </row>
      </sheetData>
      <sheetData sheetId="3971"/>
      <sheetData sheetId="3972"/>
      <sheetData sheetId="3973">
        <row r="3">
          <cell r="A3">
            <v>1</v>
          </cell>
        </row>
      </sheetData>
      <sheetData sheetId="3974"/>
      <sheetData sheetId="3975"/>
      <sheetData sheetId="3976"/>
      <sheetData sheetId="3977"/>
      <sheetData sheetId="3978"/>
      <sheetData sheetId="3979"/>
      <sheetData sheetId="3980">
        <row r="1">
          <cell r="A1" t="str">
            <v>LISTADO DE INSUMOS GENERAL</v>
          </cell>
        </row>
      </sheetData>
      <sheetData sheetId="3981"/>
      <sheetData sheetId="3982"/>
      <sheetData sheetId="3983"/>
      <sheetData sheetId="3984"/>
      <sheetData sheetId="3985"/>
      <sheetData sheetId="3986">
        <row r="8">
          <cell r="A8">
            <v>2.1</v>
          </cell>
        </row>
      </sheetData>
      <sheetData sheetId="3987">
        <row r="8">
          <cell r="A8">
            <v>3.1</v>
          </cell>
        </row>
      </sheetData>
      <sheetData sheetId="3988"/>
      <sheetData sheetId="3989"/>
      <sheetData sheetId="3990"/>
      <sheetData sheetId="3991"/>
      <sheetData sheetId="3992"/>
      <sheetData sheetId="3993">
        <row r="3">
          <cell r="A3">
            <v>1</v>
          </cell>
        </row>
      </sheetData>
      <sheetData sheetId="3994"/>
      <sheetData sheetId="3995"/>
      <sheetData sheetId="3996"/>
      <sheetData sheetId="3997"/>
      <sheetData sheetId="3998"/>
      <sheetData sheetId="3999"/>
      <sheetData sheetId="4000">
        <row r="1">
          <cell r="A1" t="str">
            <v>LISTADO DE INSUMOS GENERAL</v>
          </cell>
        </row>
      </sheetData>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row r="168">
          <cell r="D168">
            <v>10046</v>
          </cell>
        </row>
      </sheetData>
      <sheetData sheetId="4066">
        <row r="168">
          <cell r="D168">
            <v>10046</v>
          </cell>
        </row>
      </sheetData>
      <sheetData sheetId="4067"/>
      <sheetData sheetId="4068"/>
      <sheetData sheetId="4069"/>
      <sheetData sheetId="4070">
        <row r="51">
          <cell r="D51">
            <v>698</v>
          </cell>
        </row>
      </sheetData>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row r="5">
          <cell r="E5" t="str">
            <v>CANTIDAD</v>
          </cell>
        </row>
      </sheetData>
      <sheetData sheetId="4093">
        <row r="5">
          <cell r="E5" t="str">
            <v>CANTIDAD</v>
          </cell>
        </row>
      </sheetData>
      <sheetData sheetId="4094"/>
      <sheetData sheetId="4095"/>
      <sheetData sheetId="4096"/>
      <sheetData sheetId="4097"/>
      <sheetData sheetId="4098"/>
      <sheetData sheetId="4099">
        <row r="33">
          <cell r="C33">
            <v>0.77967625899280601</v>
          </cell>
        </row>
      </sheetData>
      <sheetData sheetId="4100"/>
      <sheetData sheetId="4101"/>
      <sheetData sheetId="4102"/>
      <sheetData sheetId="4103"/>
      <sheetData sheetId="4104"/>
      <sheetData sheetId="4105"/>
      <sheetData sheetId="4106"/>
      <sheetData sheetId="4107">
        <row r="1">
          <cell r="B1" t="str">
            <v>CTO-102-2002</v>
          </cell>
        </row>
      </sheetData>
      <sheetData sheetId="4108"/>
      <sheetData sheetId="4109"/>
      <sheetData sheetId="4110"/>
      <sheetData sheetId="4111">
        <row r="50">
          <cell r="H50">
            <v>971</v>
          </cell>
        </row>
      </sheetData>
      <sheetData sheetId="4112">
        <row r="50">
          <cell r="H50">
            <v>1192</v>
          </cell>
        </row>
      </sheetData>
      <sheetData sheetId="4113"/>
      <sheetData sheetId="4114"/>
      <sheetData sheetId="4115">
        <row r="51">
          <cell r="D51">
            <v>698</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ow r="1">
          <cell r="A1" t="str">
            <v>INSTITUTO NACIONAL DE VIAS</v>
          </cell>
        </row>
      </sheetData>
      <sheetData sheetId="4132"/>
      <sheetData sheetId="4133"/>
      <sheetData sheetId="4134"/>
      <sheetData sheetId="4135"/>
      <sheetData sheetId="4136"/>
      <sheetData sheetId="4137"/>
      <sheetData sheetId="4138"/>
      <sheetData sheetId="4139"/>
      <sheetData sheetId="4140"/>
      <sheetData sheetId="4141"/>
      <sheetData sheetId="4142"/>
      <sheetData sheetId="4143">
        <row r="33">
          <cell r="C33">
            <v>0.77967625899280601</v>
          </cell>
        </row>
      </sheetData>
      <sheetData sheetId="4144"/>
      <sheetData sheetId="4145">
        <row r="33">
          <cell r="C33">
            <v>0.77967625899280601</v>
          </cell>
        </row>
      </sheetData>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row r="1">
          <cell r="A1" t="str">
            <v>ITEM</v>
          </cell>
        </row>
      </sheetData>
      <sheetData sheetId="4195">
        <row r="1">
          <cell r="A1" t="str">
            <v>EQUIPO</v>
          </cell>
        </row>
      </sheetData>
      <sheetData sheetId="4196">
        <row r="1">
          <cell r="A1" t="str">
            <v>ADMINISTRACION</v>
          </cell>
        </row>
      </sheetData>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row r="1">
          <cell r="A1" t="str">
            <v>ITEM</v>
          </cell>
        </row>
      </sheetData>
      <sheetData sheetId="4216">
        <row r="1">
          <cell r="A1" t="str">
            <v>EQUIPO</v>
          </cell>
        </row>
      </sheetData>
      <sheetData sheetId="4217">
        <row r="1">
          <cell r="A1" t="str">
            <v>ADMINISTRACION</v>
          </cell>
        </row>
      </sheetData>
      <sheetData sheetId="4218"/>
      <sheetData sheetId="4219"/>
      <sheetData sheetId="4220"/>
      <sheetData sheetId="4221"/>
      <sheetData sheetId="4222"/>
      <sheetData sheetId="4223">
        <row r="1">
          <cell r="A1" t="str">
            <v>ITEM</v>
          </cell>
        </row>
      </sheetData>
      <sheetData sheetId="4224">
        <row r="1">
          <cell r="A1" t="str">
            <v>ADMINISTRACION</v>
          </cell>
        </row>
      </sheetData>
      <sheetData sheetId="4225"/>
      <sheetData sheetId="4226"/>
      <sheetData sheetId="4227">
        <row r="1">
          <cell r="A1" t="str">
            <v>EQUIPO</v>
          </cell>
        </row>
      </sheetData>
      <sheetData sheetId="4228">
        <row r="1">
          <cell r="A1" t="str">
            <v>ADMINISTRACION</v>
          </cell>
        </row>
      </sheetData>
      <sheetData sheetId="4229"/>
      <sheetData sheetId="4230"/>
      <sheetData sheetId="4231"/>
      <sheetData sheetId="4232"/>
      <sheetData sheetId="4233">
        <row r="1">
          <cell r="A1" t="str">
            <v>ITEM</v>
          </cell>
        </row>
      </sheetData>
      <sheetData sheetId="4234">
        <row r="1">
          <cell r="A1" t="str">
            <v>EQUIPO</v>
          </cell>
        </row>
      </sheetData>
      <sheetData sheetId="4235">
        <row r="1">
          <cell r="A1" t="str">
            <v>ADMINISTRACION</v>
          </cell>
        </row>
      </sheetData>
      <sheetData sheetId="4236"/>
      <sheetData sheetId="4237"/>
      <sheetData sheetId="4238"/>
      <sheetData sheetId="4239"/>
      <sheetData sheetId="4240"/>
      <sheetData sheetId="4241"/>
      <sheetData sheetId="4242"/>
      <sheetData sheetId="4243"/>
      <sheetData sheetId="4244"/>
      <sheetData sheetId="4245"/>
      <sheetData sheetId="4246"/>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row r="3">
          <cell r="P3" t="str">
            <v>CONSORCIO CICLOINFRAESCTRUCTURA</v>
          </cell>
        </row>
      </sheetData>
      <sheetData sheetId="5473">
        <row r="4">
          <cell r="B4" t="str">
            <v>A-1.1</v>
          </cell>
        </row>
      </sheetData>
      <sheetData sheetId="5474"/>
      <sheetData sheetId="5475"/>
      <sheetData sheetId="5476"/>
      <sheetData sheetId="5477">
        <row r="4">
          <cell r="F4" t="str">
            <v>INDEPORTES</v>
          </cell>
        </row>
      </sheetData>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sheetData sheetId="5925">
        <row r="3">
          <cell r="P3" t="str">
            <v>CONSORCIO CICLOINFRAESCTRUCTURA</v>
          </cell>
        </row>
      </sheetData>
      <sheetData sheetId="5926">
        <row r="4">
          <cell r="B4" t="str">
            <v>A-1.1</v>
          </cell>
        </row>
      </sheetData>
      <sheetData sheetId="5927"/>
      <sheetData sheetId="5928">
        <row r="4">
          <cell r="F4" t="str">
            <v>INDEPORTES</v>
          </cell>
        </row>
      </sheetData>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row r="1">
          <cell r="B1" t="str">
            <v>CTO-102-2002</v>
          </cell>
        </row>
      </sheetData>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sheetData sheetId="7626" refreshError="1"/>
      <sheetData sheetId="7627" refreshError="1"/>
      <sheetData sheetId="7628" refreshError="1"/>
      <sheetData sheetId="7629"/>
      <sheetData sheetId="7630" refreshError="1"/>
      <sheetData sheetId="763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sheetData sheetId="7713" refreshError="1"/>
      <sheetData sheetId="7714"/>
      <sheetData sheetId="7715"/>
      <sheetData sheetId="7716"/>
      <sheetData sheetId="7717"/>
      <sheetData sheetId="7718" refreshError="1"/>
      <sheetData sheetId="7719" refreshError="1"/>
      <sheetData sheetId="7720" refreshError="1"/>
      <sheetData sheetId="7721" refreshError="1"/>
      <sheetData sheetId="7722">
        <row r="162">
          <cell r="G162">
            <v>68799</v>
          </cell>
        </row>
      </sheetData>
      <sheetData sheetId="7723">
        <row r="21">
          <cell r="G21" t="b">
            <v>0</v>
          </cell>
        </row>
      </sheetData>
      <sheetData sheetId="7724"/>
      <sheetData sheetId="7725"/>
      <sheetData sheetId="7726">
        <row r="5">
          <cell r="A5" t="str">
            <v>Desperdicio</v>
          </cell>
        </row>
      </sheetData>
      <sheetData sheetId="7727">
        <row r="7">
          <cell r="A7" t="str">
            <v>Herramientas Menores</v>
          </cell>
        </row>
      </sheetData>
      <sheetData sheetId="7728">
        <row r="6">
          <cell r="A6" t="str">
            <v>TOPÓGRAFO</v>
          </cell>
        </row>
      </sheetData>
      <sheetData sheetId="7729">
        <row r="5">
          <cell r="A5" t="str">
            <v>Desperdicio</v>
          </cell>
        </row>
      </sheetData>
      <sheetData sheetId="7730">
        <row r="7">
          <cell r="A7" t="str">
            <v>Herramientas Menores</v>
          </cell>
        </row>
      </sheetData>
      <sheetData sheetId="7731">
        <row r="6">
          <cell r="A6" t="str">
            <v>TOPÓGRAFO</v>
          </cell>
        </row>
      </sheetData>
      <sheetData sheetId="7732" refreshError="1"/>
      <sheetData sheetId="7733" refreshError="1"/>
      <sheetData sheetId="7734" refreshError="1"/>
      <sheetData sheetId="7735" refreshError="1"/>
      <sheetData sheetId="7736">
        <row r="7">
          <cell r="B7">
            <v>0.1</v>
          </cell>
        </row>
      </sheetData>
      <sheetData sheetId="7737">
        <row r="7">
          <cell r="B7">
            <v>0.1</v>
          </cell>
        </row>
      </sheetData>
      <sheetData sheetId="7738"/>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sheetData sheetId="7905"/>
      <sheetData sheetId="7906"/>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sheetData sheetId="8486"/>
      <sheetData sheetId="8487"/>
      <sheetData sheetId="8488"/>
      <sheetData sheetId="8489"/>
      <sheetData sheetId="8490"/>
      <sheetData sheetId="849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sheetData sheetId="8727"/>
      <sheetData sheetId="8728"/>
      <sheetData sheetId="8729"/>
      <sheetData sheetId="8730" refreshError="1"/>
      <sheetData sheetId="8731" refreshError="1"/>
      <sheetData sheetId="8732" refreshError="1"/>
      <sheetData sheetId="8733" refreshError="1"/>
      <sheetData sheetId="8734" refreshError="1"/>
      <sheetData sheetId="8735" refreshError="1"/>
      <sheetData sheetId="8736"/>
      <sheetData sheetId="8737"/>
      <sheetData sheetId="8738" refreshError="1"/>
      <sheetData sheetId="8739"/>
      <sheetData sheetId="8740"/>
      <sheetData sheetId="8741"/>
      <sheetData sheetId="8742"/>
      <sheetData sheetId="8743" refreshError="1"/>
      <sheetData sheetId="8744"/>
      <sheetData sheetId="8745"/>
      <sheetData sheetId="8746"/>
      <sheetData sheetId="8747"/>
      <sheetData sheetId="8748" refreshError="1"/>
      <sheetData sheetId="8749" refreshError="1"/>
      <sheetData sheetId="8750" refreshError="1"/>
      <sheetData sheetId="875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sheetData sheetId="8761"/>
      <sheetData sheetId="8762" refreshError="1"/>
      <sheetData sheetId="8763" refreshError="1"/>
      <sheetData sheetId="8764" refreshError="1"/>
      <sheetData sheetId="8765" refreshError="1"/>
      <sheetData sheetId="8766" refreshError="1"/>
      <sheetData sheetId="8767"/>
      <sheetData sheetId="8768" refreshError="1"/>
      <sheetData sheetId="8769" refreshError="1"/>
      <sheetData sheetId="8770"/>
      <sheetData sheetId="8771" refreshError="1"/>
      <sheetData sheetId="8772"/>
      <sheetData sheetId="8773"/>
      <sheetData sheetId="8774"/>
      <sheetData sheetId="8775"/>
      <sheetData sheetId="8776"/>
      <sheetData sheetId="8777"/>
      <sheetData sheetId="8778" refreshError="1"/>
      <sheetData sheetId="8779"/>
      <sheetData sheetId="8780" refreshError="1"/>
      <sheetData sheetId="8781"/>
      <sheetData sheetId="8782" refreshError="1"/>
      <sheetData sheetId="8783" refreshError="1"/>
      <sheetData sheetId="8784" refreshError="1"/>
      <sheetData sheetId="8785"/>
      <sheetData sheetId="8786"/>
      <sheetData sheetId="8787"/>
      <sheetData sheetId="8788"/>
      <sheetData sheetId="8789"/>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sheetData sheetId="8802" refreshError="1"/>
      <sheetData sheetId="8803" refreshError="1"/>
      <sheetData sheetId="8804" refreshError="1"/>
      <sheetData sheetId="8805" refreshError="1"/>
      <sheetData sheetId="8806" refreshError="1"/>
      <sheetData sheetId="8807"/>
      <sheetData sheetId="8808"/>
      <sheetData sheetId="8809"/>
      <sheetData sheetId="8810"/>
      <sheetData sheetId="8811"/>
      <sheetData sheetId="8812"/>
      <sheetData sheetId="8813"/>
      <sheetData sheetId="8814" refreshError="1"/>
      <sheetData sheetId="8815"/>
      <sheetData sheetId="8816"/>
      <sheetData sheetId="8817"/>
      <sheetData sheetId="8818"/>
      <sheetData sheetId="8819"/>
      <sheetData sheetId="8820" refreshError="1"/>
      <sheetData sheetId="8821"/>
      <sheetData sheetId="8822"/>
      <sheetData sheetId="8823"/>
      <sheetData sheetId="8824"/>
      <sheetData sheetId="8825"/>
      <sheetData sheetId="8826"/>
      <sheetData sheetId="8827"/>
      <sheetData sheetId="8828"/>
      <sheetData sheetId="8829"/>
      <sheetData sheetId="8830"/>
      <sheetData sheetId="883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sheetData sheetId="8843"/>
      <sheetData sheetId="8844"/>
      <sheetData sheetId="8845"/>
      <sheetData sheetId="8846"/>
      <sheetData sheetId="8847" refreshError="1"/>
      <sheetData sheetId="8848" refreshError="1"/>
      <sheetData sheetId="8849"/>
      <sheetData sheetId="8850"/>
      <sheetData sheetId="8851"/>
      <sheetData sheetId="8852" refreshError="1"/>
      <sheetData sheetId="8853" refreshError="1"/>
      <sheetData sheetId="8854" refreshError="1"/>
      <sheetData sheetId="8855" refreshError="1"/>
      <sheetData sheetId="8856" refreshError="1"/>
      <sheetData sheetId="8857" refreshError="1"/>
      <sheetData sheetId="8858" refreshError="1"/>
      <sheetData sheetId="8859"/>
      <sheetData sheetId="8860"/>
      <sheetData sheetId="8861"/>
      <sheetData sheetId="8862"/>
      <sheetData sheetId="8863"/>
      <sheetData sheetId="8864"/>
      <sheetData sheetId="8865"/>
      <sheetData sheetId="8866"/>
      <sheetData sheetId="8867"/>
      <sheetData sheetId="8868"/>
      <sheetData sheetId="8869"/>
      <sheetData sheetId="8870" refreshError="1"/>
      <sheetData sheetId="8871" refreshError="1"/>
      <sheetData sheetId="8872" refreshError="1"/>
      <sheetData sheetId="8873" refreshError="1"/>
      <sheetData sheetId="8874" refreshError="1"/>
      <sheetData sheetId="8875"/>
      <sheetData sheetId="8876"/>
      <sheetData sheetId="8877" refreshError="1"/>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refreshError="1"/>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refreshError="1"/>
      <sheetData sheetId="8912"/>
      <sheetData sheetId="8913" refreshError="1"/>
      <sheetData sheetId="8914" refreshError="1"/>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refreshError="1"/>
      <sheetData sheetId="8937" refreshError="1"/>
      <sheetData sheetId="8938" refreshError="1"/>
      <sheetData sheetId="8939" refreshError="1"/>
      <sheetData sheetId="8940"/>
      <sheetData sheetId="894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sheetData sheetId="9015"/>
      <sheetData sheetId="9016"/>
      <sheetData sheetId="9017"/>
      <sheetData sheetId="9018"/>
      <sheetData sheetId="9019"/>
      <sheetData sheetId="9020"/>
      <sheetData sheetId="9021"/>
      <sheetData sheetId="9022"/>
      <sheetData sheetId="9023"/>
      <sheetData sheetId="9024" refreshError="1"/>
      <sheetData sheetId="9025"/>
      <sheetData sheetId="9026" refreshError="1"/>
      <sheetData sheetId="9027"/>
      <sheetData sheetId="9028" refreshError="1"/>
      <sheetData sheetId="9029" refreshError="1"/>
      <sheetData sheetId="9030" refreshError="1"/>
      <sheetData sheetId="9031" refreshError="1"/>
      <sheetData sheetId="9032"/>
      <sheetData sheetId="9033"/>
      <sheetData sheetId="9034"/>
      <sheetData sheetId="9035"/>
      <sheetData sheetId="9036"/>
      <sheetData sheetId="9037" refreshError="1"/>
      <sheetData sheetId="9038" refreshError="1"/>
      <sheetData sheetId="9039" refreshError="1"/>
      <sheetData sheetId="9040" refreshError="1"/>
      <sheetData sheetId="9041" refreshError="1"/>
      <sheetData sheetId="9042" refreshError="1"/>
      <sheetData sheetId="9043" refreshError="1"/>
      <sheetData sheetId="9044"/>
      <sheetData sheetId="9045"/>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refreshError="1"/>
      <sheetData sheetId="9110"/>
      <sheetData sheetId="9111"/>
      <sheetData sheetId="9112"/>
      <sheetData sheetId="9113"/>
      <sheetData sheetId="9114"/>
      <sheetData sheetId="9115" refreshError="1"/>
      <sheetData sheetId="9116"/>
      <sheetData sheetId="9117" refreshError="1"/>
      <sheetData sheetId="9118"/>
      <sheetData sheetId="9119"/>
      <sheetData sheetId="9120"/>
      <sheetData sheetId="9121"/>
      <sheetData sheetId="9122"/>
      <sheetData sheetId="9123"/>
      <sheetData sheetId="9124"/>
      <sheetData sheetId="9125"/>
      <sheetData sheetId="9126"/>
      <sheetData sheetId="9127"/>
      <sheetData sheetId="9128" refreshError="1"/>
      <sheetData sheetId="9129"/>
      <sheetData sheetId="9130"/>
      <sheetData sheetId="9131"/>
      <sheetData sheetId="9132"/>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refreshError="1"/>
      <sheetData sheetId="9171"/>
      <sheetData sheetId="9172" refreshError="1"/>
      <sheetData sheetId="9173"/>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sheetData sheetId="9201"/>
      <sheetData sheetId="9202"/>
      <sheetData sheetId="9203"/>
      <sheetData sheetId="9204"/>
      <sheetData sheetId="9205"/>
      <sheetData sheetId="9206"/>
      <sheetData sheetId="9207"/>
      <sheetData sheetId="9208"/>
      <sheetData sheetId="9209"/>
      <sheetData sheetId="9210" refreshError="1"/>
      <sheetData sheetId="9211" refreshError="1"/>
      <sheetData sheetId="9212" refreshError="1"/>
      <sheetData sheetId="9213" refreshError="1"/>
      <sheetData sheetId="9214" refreshError="1"/>
      <sheetData sheetId="9215"/>
      <sheetData sheetId="9216" refreshError="1"/>
      <sheetData sheetId="9217" refreshError="1"/>
      <sheetData sheetId="9218"/>
      <sheetData sheetId="9219"/>
      <sheetData sheetId="9220" refreshError="1"/>
      <sheetData sheetId="9221" refreshError="1"/>
      <sheetData sheetId="9222"/>
      <sheetData sheetId="9223" refreshError="1"/>
      <sheetData sheetId="9224" refreshError="1"/>
      <sheetData sheetId="9225"/>
      <sheetData sheetId="9226"/>
      <sheetData sheetId="9227"/>
      <sheetData sheetId="9228"/>
      <sheetData sheetId="9229"/>
      <sheetData sheetId="9230"/>
      <sheetData sheetId="9231"/>
      <sheetData sheetId="9232"/>
      <sheetData sheetId="9233"/>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sheetData sheetId="9245"/>
      <sheetData sheetId="9246"/>
      <sheetData sheetId="9247"/>
      <sheetData sheetId="9248"/>
      <sheetData sheetId="9249"/>
      <sheetData sheetId="9250"/>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sheetData sheetId="9306"/>
      <sheetData sheetId="9307"/>
      <sheetData sheetId="9308"/>
      <sheetData sheetId="9309"/>
      <sheetData sheetId="9310"/>
      <sheetData sheetId="9311" refreshError="1"/>
      <sheetData sheetId="9312" refreshError="1"/>
      <sheetData sheetId="9313" refreshError="1"/>
      <sheetData sheetId="9314"/>
      <sheetData sheetId="9315" refreshError="1"/>
      <sheetData sheetId="9316" refreshError="1"/>
      <sheetData sheetId="9317" refreshError="1"/>
      <sheetData sheetId="9318"/>
      <sheetData sheetId="9319"/>
      <sheetData sheetId="9320"/>
      <sheetData sheetId="9321"/>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refreshError="1"/>
      <sheetData sheetId="9355"/>
      <sheetData sheetId="9356" refreshError="1"/>
      <sheetData sheetId="9357" refreshError="1"/>
      <sheetData sheetId="9358"/>
      <sheetData sheetId="9359"/>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sheetData sheetId="9528"/>
      <sheetData sheetId="9529"/>
      <sheetData sheetId="9530" refreshError="1"/>
      <sheetData sheetId="9531" refreshError="1"/>
      <sheetData sheetId="9532" refreshError="1"/>
      <sheetData sheetId="9533" refreshError="1"/>
      <sheetData sheetId="9534"/>
      <sheetData sheetId="9535"/>
      <sheetData sheetId="9536"/>
      <sheetData sheetId="9537"/>
      <sheetData sheetId="9538"/>
      <sheetData sheetId="9539"/>
      <sheetData sheetId="9540"/>
      <sheetData sheetId="9541"/>
      <sheetData sheetId="9542"/>
      <sheetData sheetId="9543" refreshError="1"/>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sheetData sheetId="9780"/>
      <sheetData sheetId="9781"/>
      <sheetData sheetId="9782"/>
      <sheetData sheetId="9783"/>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sheetData sheetId="9854"/>
      <sheetData sheetId="9855">
        <row r="14">
          <cell r="D14">
            <v>38504</v>
          </cell>
        </row>
      </sheetData>
      <sheetData sheetId="9856"/>
      <sheetData sheetId="9857"/>
      <sheetData sheetId="9858">
        <row r="14">
          <cell r="D14">
            <v>38504</v>
          </cell>
        </row>
      </sheetData>
      <sheetData sheetId="9859"/>
      <sheetData sheetId="9860"/>
      <sheetData sheetId="9861"/>
      <sheetData sheetId="9862">
        <row r="14">
          <cell r="D14">
            <v>38504</v>
          </cell>
        </row>
      </sheetData>
      <sheetData sheetId="9863"/>
      <sheetData sheetId="9864"/>
      <sheetData sheetId="9865"/>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sheetData sheetId="9910"/>
      <sheetData sheetId="9911"/>
      <sheetData sheetId="9912"/>
      <sheetData sheetId="9913"/>
      <sheetData sheetId="9914"/>
      <sheetData sheetId="9915"/>
      <sheetData sheetId="9916"/>
      <sheetData sheetId="9917" refreshError="1"/>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refreshError="1"/>
      <sheetData sheetId="9965"/>
      <sheetData sheetId="9966"/>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sheetData sheetId="9977"/>
      <sheetData sheetId="9978"/>
      <sheetData sheetId="9979"/>
      <sheetData sheetId="9980"/>
      <sheetData sheetId="9981"/>
      <sheetData sheetId="9982"/>
      <sheetData sheetId="9983"/>
      <sheetData sheetId="9984"/>
      <sheetData sheetId="9985"/>
      <sheetData sheetId="9986" refreshError="1"/>
      <sheetData sheetId="9987"/>
      <sheetData sheetId="9988"/>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refreshError="1"/>
      <sheetData sheetId="10093" refreshError="1"/>
      <sheetData sheetId="10094" refreshError="1"/>
      <sheetData sheetId="10095" refreshError="1"/>
      <sheetData sheetId="10096"/>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refreshError="1"/>
      <sheetData sheetId="10726" refreshError="1"/>
      <sheetData sheetId="10727" refreshError="1"/>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refreshError="1"/>
      <sheetData sheetId="10785" refreshError="1"/>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refreshError="1"/>
      <sheetData sheetId="10998" refreshError="1"/>
      <sheetData sheetId="10999" refreshError="1"/>
      <sheetData sheetId="11000" refreshError="1"/>
      <sheetData sheetId="11001" refreshError="1"/>
      <sheetData sheetId="11002"/>
      <sheetData sheetId="11003" refreshError="1"/>
      <sheetData sheetId="11004"/>
      <sheetData sheetId="11005"/>
      <sheetData sheetId="11006"/>
      <sheetData sheetId="11007"/>
      <sheetData sheetId="11008"/>
      <sheetData sheetId="11009"/>
      <sheetData sheetId="11010" refreshError="1"/>
      <sheetData sheetId="11011" refreshError="1"/>
      <sheetData sheetId="11012" refreshError="1"/>
      <sheetData sheetId="11013"/>
      <sheetData sheetId="11014" refreshError="1"/>
      <sheetData sheetId="11015"/>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sheetData sheetId="11041" refreshError="1"/>
      <sheetData sheetId="11042"/>
      <sheetData sheetId="11043" refreshError="1"/>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refreshError="1"/>
      <sheetData sheetId="11072" refreshError="1"/>
      <sheetData sheetId="11073"/>
      <sheetData sheetId="11074" refreshError="1"/>
      <sheetData sheetId="11075"/>
      <sheetData sheetId="11076"/>
      <sheetData sheetId="11077"/>
      <sheetData sheetId="11078"/>
      <sheetData sheetId="11079" refreshError="1"/>
      <sheetData sheetId="11080" refreshError="1"/>
      <sheetData sheetId="11081" refreshError="1"/>
      <sheetData sheetId="11082"/>
      <sheetData sheetId="11083" refreshError="1"/>
      <sheetData sheetId="11084"/>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sheetData sheetId="11109" refreshError="1"/>
      <sheetData sheetId="11110" refreshError="1"/>
      <sheetData sheetId="11111" refreshError="1"/>
      <sheetData sheetId="11112"/>
      <sheetData sheetId="11113"/>
      <sheetData sheetId="11114"/>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refreshError="1"/>
      <sheetData sheetId="11208"/>
      <sheetData sheetId="11209" refreshError="1"/>
      <sheetData sheetId="11210"/>
      <sheetData sheetId="11211" refreshError="1"/>
      <sheetData sheetId="11212" refreshError="1"/>
      <sheetData sheetId="11213" refreshError="1"/>
      <sheetData sheetId="11214" refreshError="1"/>
      <sheetData sheetId="11215" refreshError="1"/>
      <sheetData sheetId="11216"/>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refreshError="1"/>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refreshError="1"/>
      <sheetData sheetId="11771"/>
      <sheetData sheetId="11772"/>
      <sheetData sheetId="11773" refreshError="1"/>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sheetData sheetId="11941"/>
      <sheetData sheetId="11942"/>
      <sheetData sheetId="11943"/>
      <sheetData sheetId="11944"/>
      <sheetData sheetId="11945" refreshError="1"/>
      <sheetData sheetId="11946" refreshError="1"/>
      <sheetData sheetId="11947"/>
      <sheetData sheetId="11948"/>
      <sheetData sheetId="11949"/>
      <sheetData sheetId="11950"/>
      <sheetData sheetId="11951"/>
      <sheetData sheetId="11952"/>
      <sheetData sheetId="11953"/>
      <sheetData sheetId="11954" refreshError="1"/>
      <sheetData sheetId="11955" refreshError="1"/>
      <sheetData sheetId="11956" refreshError="1"/>
      <sheetData sheetId="11957" refreshError="1"/>
      <sheetData sheetId="11958" refreshError="1"/>
      <sheetData sheetId="11959" refreshError="1"/>
      <sheetData sheetId="11960"/>
      <sheetData sheetId="11961"/>
      <sheetData sheetId="11962"/>
      <sheetData sheetId="11963"/>
      <sheetData sheetId="11964"/>
      <sheetData sheetId="11965"/>
      <sheetData sheetId="11966"/>
      <sheetData sheetId="11967"/>
      <sheetData sheetId="11968" refreshError="1"/>
      <sheetData sheetId="11969" refreshError="1"/>
      <sheetData sheetId="11970" refreshError="1"/>
      <sheetData sheetId="11971" refreshError="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sheetData sheetId="12113" refreshError="1"/>
      <sheetData sheetId="12114" refreshError="1"/>
      <sheetData sheetId="12115" refreshError="1"/>
      <sheetData sheetId="12116"/>
      <sheetData sheetId="12117">
        <row r="1">
          <cell r="A1">
            <v>112200000000</v>
          </cell>
        </row>
      </sheetData>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row r="32">
          <cell r="G32">
            <v>840272.12500000012</v>
          </cell>
        </row>
      </sheetData>
      <sheetData sheetId="12136"/>
      <sheetData sheetId="12137"/>
      <sheetData sheetId="12138"/>
      <sheetData sheetId="12139">
        <row r="11">
          <cell r="B11">
            <v>75500</v>
          </cell>
        </row>
      </sheetData>
      <sheetData sheetId="12140"/>
      <sheetData sheetId="12141"/>
      <sheetData sheetId="12142"/>
      <sheetData sheetId="12143"/>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sheetData sheetId="12157"/>
      <sheetData sheetId="12158"/>
      <sheetData sheetId="12159"/>
      <sheetData sheetId="12160"/>
      <sheetData sheetId="12161"/>
      <sheetData sheetId="12162"/>
      <sheetData sheetId="12163"/>
      <sheetData sheetId="12164">
        <row r="5">
          <cell r="B5" t="str">
            <v>Compras</v>
          </cell>
        </row>
      </sheetData>
      <sheetData sheetId="12165"/>
      <sheetData sheetId="12166"/>
      <sheetData sheetId="12167">
        <row r="4">
          <cell r="I4" t="str">
            <v>DESCRIPCION DEL INSUMO</v>
          </cell>
        </row>
      </sheetData>
      <sheetData sheetId="12168"/>
      <sheetData sheetId="12169"/>
      <sheetData sheetId="12170">
        <row r="10">
          <cell r="AZ10">
            <v>90</v>
          </cell>
        </row>
      </sheetData>
      <sheetData sheetId="12171"/>
      <sheetData sheetId="12172"/>
      <sheetData sheetId="12173">
        <row r="93">
          <cell r="C93" t="str">
            <v>AGUA</v>
          </cell>
        </row>
      </sheetData>
      <sheetData sheetId="12174">
        <row r="15">
          <cell r="D15" t="str">
            <v>PRELIMINARES</v>
          </cell>
        </row>
      </sheetData>
      <sheetData sheetId="12175"/>
      <sheetData sheetId="12176">
        <row r="6">
          <cell r="A6" t="str">
            <v>CODIGO INTERNO</v>
          </cell>
        </row>
      </sheetData>
      <sheetData sheetId="12177"/>
      <sheetData sheetId="12178">
        <row r="1">
          <cell r="A1" t="str">
            <v>CONCESION SABANA DE OCCIDENTE</v>
          </cell>
        </row>
      </sheetData>
      <sheetData sheetId="12179">
        <row r="10">
          <cell r="B10">
            <v>118</v>
          </cell>
        </row>
      </sheetData>
      <sheetData sheetId="12180"/>
      <sheetData sheetId="12181">
        <row r="7">
          <cell r="B7" t="str">
            <v>CODIGO EN BASE GENERAL SIGE</v>
          </cell>
        </row>
      </sheetData>
      <sheetData sheetId="12182">
        <row r="3">
          <cell r="A3">
            <v>1</v>
          </cell>
        </row>
      </sheetData>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row r="5">
          <cell r="B5" t="str">
            <v>ITEM</v>
          </cell>
        </row>
      </sheetData>
      <sheetData sheetId="12550" refreshError="1"/>
      <sheetData sheetId="12551" refreshError="1"/>
      <sheetData sheetId="12552" refreshError="1"/>
      <sheetData sheetId="12553" refreshError="1"/>
      <sheetData sheetId="12554" refreshError="1"/>
      <sheetData sheetId="12555" refreshError="1"/>
      <sheetData sheetId="12556">
        <row r="56">
          <cell r="A56" t="str">
            <v>RG</v>
          </cell>
        </row>
      </sheetData>
      <sheetData sheetId="12557" refreshError="1"/>
      <sheetData sheetId="12558"/>
      <sheetData sheetId="12559">
        <row r="3">
          <cell r="A3" t="str">
            <v>CODIGO</v>
          </cell>
        </row>
      </sheetData>
      <sheetData sheetId="12560">
        <row r="1">
          <cell r="A1" t="str">
            <v>kk</v>
          </cell>
        </row>
      </sheetData>
      <sheetData sheetId="12561"/>
      <sheetData sheetId="12562"/>
      <sheetData sheetId="12563"/>
      <sheetData sheetId="12564"/>
      <sheetData sheetId="12565">
        <row r="4">
          <cell r="A4">
            <v>120</v>
          </cell>
        </row>
      </sheetData>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sheetData sheetId="12574" refreshError="1"/>
      <sheetData sheetId="12575" refreshError="1"/>
      <sheetData sheetId="12576"/>
      <sheetData sheetId="12577"/>
      <sheetData sheetId="12578"/>
      <sheetData sheetId="12579"/>
      <sheetData sheetId="12580"/>
      <sheetData sheetId="12581"/>
      <sheetData sheetId="12582"/>
      <sheetData sheetId="12583" refreshError="1"/>
      <sheetData sheetId="12584" refreshError="1"/>
      <sheetData sheetId="12585"/>
      <sheetData sheetId="12586" refreshError="1"/>
      <sheetData sheetId="12587"/>
      <sheetData sheetId="12588" refreshError="1"/>
      <sheetData sheetId="12589"/>
      <sheetData sheetId="12590"/>
      <sheetData sheetId="12591">
        <row r="2">
          <cell r="A2" t="str">
            <v>HOSPITAL HERNANDO MONCALEANO PERDOMO ETAPA 1</v>
          </cell>
        </row>
      </sheetData>
      <sheetData sheetId="12592"/>
      <sheetData sheetId="12593">
        <row r="2">
          <cell r="A2" t="str">
            <v>HOSPITAL HERNANDO MONCALEANO PERDOMO ETAPA 2 A</v>
          </cell>
        </row>
      </sheetData>
      <sheetData sheetId="12594">
        <row r="2">
          <cell r="A2" t="str">
            <v>HOSPITAL HERNANDO MONCALEANO PERDOMO ETAPA 2B</v>
          </cell>
        </row>
      </sheetData>
      <sheetData sheetId="12595"/>
      <sheetData sheetId="12596"/>
      <sheetData sheetId="12597"/>
      <sheetData sheetId="12598"/>
      <sheetData sheetId="12599"/>
      <sheetData sheetId="12600" refreshError="1"/>
      <sheetData sheetId="12601"/>
      <sheetData sheetId="1260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Users\USUARIO\Downloads\a  aaI"/>
      <sheetName val="PR 1"/>
      <sheetName val="\Users\HP\AppData\Local\Micros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2"/>
      <sheetName val="HISTORICOS FUEL OIL EXP"/>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 ACTA FINAL + MODIFICATORIA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actividad"/>
      <sheetName val="MAT"/>
      <sheetName val="HER"/>
      <sheetName val="PER"/>
      <sheetName val="TRANS"/>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p05"/>
      <sheetName val="GP06"/>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Users\ANDRES FELIPE MUÑOZ\Down"/>
      <sheetName val="INDICE"/>
      <sheetName val="PLAN DE INVERSION ANTICIPO"/>
      <sheetName val="inv mensual"/>
      <sheetName val="borrador flujo inv"/>
      <sheetName val="social-ambiental"/>
      <sheetName val="A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ITEMS ALCANT."/>
      <sheetName val="Tabla CONPES 3714"/>
      <sheetName val="REQUISITOS INF INTERVENTORÍA"/>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TADO_VÍA-CRIT_TECNICO"/>
      <sheetName val="CRONOGRAMA INICIAL"/>
      <sheetName val="informe sem no.1"/>
      <sheetName val="informe sem no.2"/>
      <sheetName val="informe sem no.3"/>
      <sheetName val="informe sem no.4"/>
      <sheetName val="REPROGRAMACION 2"/>
      <sheetName val="PU (2)"/>
      <sheetName val="BASES"/>
      <sheetName val="lista-precio-mat-equipos"/>
      <sheetName val="rendimiento"/>
      <sheetName val="Dólar"/>
      <sheetName val="BASE"/>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Users\rosalym\Desktop\BALANCE "/>
      <sheetName val="aCCIDENTES%2520DE%25201995%2520"/>
      <sheetName val="modf "/>
      <sheetName val="1,2 MC"/>
      <sheetName val="3,1 MC"/>
      <sheetName val="3,2 MC"/>
      <sheetName val="4,2 MC"/>
      <sheetName val="DIRECTAS AMO I"/>
      <sheetName val="DIRECTAS AMO II"/>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Program"/>
      <sheetName val="\\Gabrielaapabone\d copias\a  a"/>
      <sheetName val="ARBOL DE PROBLEMAS final"/>
      <sheetName val="IDENTIFICACION DEL PROBLEMA fin"/>
      <sheetName val="OBJETIVOS FINALES"/>
      <sheetName val="ESTRUCTURA DE PROYECTO"/>
      <sheetName val="OBJETIVOS ESPECIFICOS fin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aCCIDENTES_DE_1995_-_199647"/>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A. P. U."/>
      <sheetName val="Par_Dise"/>
      <sheetName val="sistema proteccion a tierra equ"/>
      <sheetName val="_Users_USUARIO_Downloads_a  aaI"/>
      <sheetName val="_Users_HP_AppData_Local_Microso"/>
      <sheetName val="PRECIOS"/>
      <sheetName val="EST2"/>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6"/>
      <sheetName val="ESTADO_VÍA-CRIT_TECNICO8"/>
      <sheetName val="ESTADO_VÍA-CRIT_TECNICO7"/>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INFOR. GENERAL"/>
      <sheetName val="TEMPORALES"/>
      <sheetName val="UNITARIOS"/>
      <sheetName val="\C\a  aaInformación GRUPO 4\A M"/>
      <sheetName val="\C\C\a  aaInformación GRUPO 4\A"/>
      <sheetName val="Concreto Refuerzo"/>
      <sheetName val=""/>
      <sheetName val="\\AUTOCAD\Doc comp_ Autocad\a  "/>
      <sheetName val="\documentos\Downloads\AUTOCAD\D"/>
      <sheetName val="_aCCIDENTES_DE_1995___1996__107"/>
      <sheetName val="_aCCIDENTES_DE_1995___1996__108"/>
      <sheetName val="_aCCIDENTES_DE_1995___1996__109"/>
      <sheetName val="Base Datos"/>
      <sheetName val="0."/>
      <sheetName val="Base_Mater"/>
      <sheetName val="20."/>
      <sheetName val="17."/>
      <sheetName val="11."/>
      <sheetName val="_aCCIDENTES_DE_1995___1996__113"/>
      <sheetName val="_aCCIDENTES_DE_1995___1996__110"/>
      <sheetName val="_aCCIDENTES_DE_1995___1996__111"/>
      <sheetName val="_aCCIDENTES_DE_1995___1996__11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sheetData sheetId="208" refreshError="1"/>
      <sheetData sheetId="209"/>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refreshError="1"/>
      <sheetData sheetId="388" refreshError="1"/>
      <sheetData sheetId="389" refreshError="1"/>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sheetData sheetId="563" refreshError="1"/>
      <sheetData sheetId="564"/>
      <sheetData sheetId="565"/>
      <sheetData sheetId="566" refreshError="1"/>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sheetData sheetId="1162"/>
      <sheetData sheetId="1163"/>
      <sheetData sheetId="1164"/>
      <sheetData sheetId="1165"/>
      <sheetData sheetId="1166"/>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refreshError="1"/>
      <sheetData sheetId="1614"/>
      <sheetData sheetId="1615"/>
      <sheetData sheetId="1616"/>
      <sheetData sheetId="1617"/>
      <sheetData sheetId="1618"/>
      <sheetData sheetId="1619" refreshError="1"/>
      <sheetData sheetId="1620" refreshError="1"/>
      <sheetData sheetId="1621" refreshError="1"/>
      <sheetData sheetId="1622"/>
      <sheetData sheetId="1623"/>
      <sheetData sheetId="1624"/>
      <sheetData sheetId="1625"/>
      <sheetData sheetId="1626"/>
      <sheetData sheetId="1627"/>
      <sheetData sheetId="1628"/>
      <sheetData sheetId="1629"/>
      <sheetData sheetId="1630"/>
      <sheetData sheetId="1631"/>
      <sheetData sheetId="1632"/>
      <sheetData sheetId="1633" refreshError="1"/>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refreshError="1"/>
      <sheetData sheetId="2213" refreshError="1"/>
      <sheetData sheetId="2214" refreshError="1"/>
      <sheetData sheetId="2215"/>
      <sheetData sheetId="2216"/>
      <sheetData sheetId="2217"/>
      <sheetData sheetId="2218"/>
      <sheetData sheetId="2219"/>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refreshError="1"/>
      <sheetData sheetId="5780" refreshError="1"/>
      <sheetData sheetId="5781" refreshError="1"/>
      <sheetData sheetId="5782" refreshError="1"/>
      <sheetData sheetId="5783"/>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ZONAS 1 - 2 - 3"/>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NS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ow r="83">
          <cell r="O83" t="str">
            <v>Pendiente</v>
          </cell>
        </row>
      </sheetData>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83">
          <cell r="O83" t="str">
            <v>Pendiente</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83">
          <cell r="O83" t="str">
            <v>Pendiente</v>
          </cell>
        </row>
      </sheetData>
      <sheetData sheetId="346">
        <row r="83">
          <cell r="O83" t="str">
            <v>Pendiente</v>
          </cell>
        </row>
      </sheetData>
      <sheetData sheetId="347">
        <row r="83">
          <cell r="O83" t="str">
            <v>Pendiente</v>
          </cell>
        </row>
      </sheetData>
      <sheetData sheetId="348"/>
      <sheetData sheetId="349"/>
      <sheetData sheetId="350"/>
      <sheetData sheetId="351"/>
      <sheetData sheetId="352"/>
      <sheetData sheetId="353"/>
      <sheetData sheetId="354"/>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sheetData sheetId="362">
        <row r="83">
          <cell r="O83" t="str">
            <v>Pendiente</v>
          </cell>
        </row>
      </sheetData>
      <sheetData sheetId="363"/>
      <sheetData sheetId="364"/>
      <sheetData sheetId="365"/>
      <sheetData sheetId="366"/>
      <sheetData sheetId="367"/>
      <sheetData sheetId="368"/>
      <sheetData sheetId="369">
        <row r="83">
          <cell r="O83" t="str">
            <v>Pendiente</v>
          </cell>
        </row>
      </sheetData>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EQUIPOS"/>
      <sheetName val="CAPEX ACACIAS 90K"/>
      <sheetName val="Pag1"/>
      <sheetName val="IDATA"/>
      <sheetName val="$_Directo"/>
      <sheetName val="prog_"/>
      <sheetName val="Análisis determinístico"/>
      <sheetName val="Hoja1"/>
      <sheetName val="C21_G115"/>
      <sheetName val="original_sist"/>
      <sheetName val="1"/>
      <sheetName val="INST"/>
      <sheetName val="1. MODELO 60KB"/>
      <sheetName val="Modelo Financiero Determ. "/>
      <sheetName val="&quot;S&quot;"/>
      <sheetName val="Sal_Integ"/>
      <sheetName val="CAPEX POSOS"/>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AIU"/>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 val="LIQUIDACION"/>
      <sheetName val="CAPEX_POSOS"/>
      <sheetName val="CAPEX_ACACIAS_90K"/>
      <sheetName val="INSUMOS"/>
      <sheetName val="PESOS"/>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EMPRESA"/>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Wind Loads"/>
      <sheetName val="Tablas"/>
      <sheetName val="Fab. 15"/>
      <sheetName val="Comparativa"/>
      <sheetName val="resoc"/>
      <sheetName val="Datos-No imprimir"/>
      <sheetName val="DATOS"/>
      <sheetName val="Reaj. (CHAL.)"/>
      <sheetName val="Flota"/>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M_O_"/>
      <sheetName val="BHA"/>
      <sheetName val="PDM RUN"/>
      <sheetName val="BDD Operadores"/>
      <sheetName val="Hoja6"/>
      <sheetName val="Suministros"/>
      <sheetName val="Recursos HH"/>
      <sheetName val="Recursos HE"/>
      <sheetName val="Transporte"/>
      <sheetName val="SC"/>
      <sheetName val="API93"/>
      <sheetName val="Proforma Guia"/>
      <sheetName val="RES GASOL"/>
      <sheetName val="POZOS"/>
      <sheetName val="SABANA"/>
      <sheetName val="RESUMEN"/>
      <sheetName val="EQUIPOS CIVILES"/>
      <sheetName val="MI"/>
      <sheetName val="Data Tables"/>
      <sheetName val="Company"/>
      <sheetName val="Pilares e iniciativas"/>
      <sheetName val="Datos_P"/>
      <sheetName val="cuentas"/>
      <sheetName val="Civil"/>
      <sheetName val="A_A310"/>
      <sheetName val="A_G105"/>
      <sheetName val="A_G200"/>
      <sheetName val="PS P-514"/>
      <sheetName val="E21"/>
      <sheetName val="main"/>
      <sheetName val="Tabla"/>
      <sheetName val="59y22%"/>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 val="ETAPA 50 SMMLV"/>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PJ"/>
      <sheetName val="MI"/>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1"/>
      <sheetName val="_aCCIDENTES_DE_1995___1996_x_10"/>
      <sheetName val="_aCCIDENTES_DE_1995___1996_x_12"/>
      <sheetName val="_aCCIDENTES_DE_1995___1996_x_13"/>
      <sheetName val="_aCCIDENTES_DE_1995___1996_x_14"/>
      <sheetName val="_aCCIDENTES_DE_1995___1996_x_15"/>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COSTOS UNITARIOS"/>
      <sheetName val="CA-2909"/>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Users\ANDRES FELIPE MUÑOZ\Down"/>
      <sheetName val="HISTORICOS FUEL OIL EXP"/>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E\a  aaInformación GRUPO 4\A M"/>
      <sheetName val="\C\E\a  aaInformación GRUPO 4\A"/>
      <sheetName val=""/>
      <sheetName val="LISTADO "/>
      <sheetName val="M.O."/>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BASE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rosalym\Desktop\BALANCE "/>
      <sheetName val="aCCIDENTES%2520DE%25201995%2520"/>
      <sheetName val="APU"/>
      <sheetName val="INDICE"/>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RBOL DE PROBLEMAS final"/>
      <sheetName val="IDENTIFICACION DEL PROBLEMA fin"/>
      <sheetName val="OBJETIVOS FINALES"/>
      <sheetName val="ESTRUCTURA DE PROYECTO"/>
      <sheetName val="OBJETIVOS ESPECIFICOS final"/>
      <sheetName val="modf "/>
      <sheetName val="1,2 MC"/>
      <sheetName val="3,1 MC"/>
      <sheetName val="3,2 MC"/>
      <sheetName val="4,2 MC"/>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Dólar"/>
      <sheetName val="REQUISITOS_INF_INTERVENTORÍA"/>
      <sheetName val="A. P. U."/>
      <sheetName val="CUMPLIMIENTO"/>
      <sheetName val="PU (2)"/>
      <sheetName val="0."/>
      <sheetName val="Base_Mater"/>
      <sheetName val="20."/>
      <sheetName val="17."/>
      <sheetName val="1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G\I\AMV___no_borrar\PRESUPUES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G\I\AMV___no_borrar\PRESUPUES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Operation"/>
      <sheetName val="Inputs"/>
      <sheetName val="Control"/>
      <sheetName val="Construction"/>
      <sheetName val="Insum"/>
      <sheetName val="Circuitos"/>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Users\USUARIO\Downloads\a__aa2"/>
      <sheetName val="Hoja1_(2)2"/>
      <sheetName val="Hoja1_(3)2"/>
      <sheetName val="ARBOL_DE_PROBLEMAS_final2"/>
      <sheetName val="IDENTIFICACION_DEL_PROBLEMA_fi2"/>
      <sheetName val="OBJETIVOS_FINALES2"/>
      <sheetName val="ESTRUCTURA_DE_PROYECTO2"/>
      <sheetName val="OBJETIVOS_ESPECIFICOS_final2"/>
      <sheetName val="_a__aaInformación_GRUPO_4_A_MI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I\AMV___no_borrar\PRESUPUES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_a__aaInformación_GRUPO_4_A_MI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I\AMV___no_borrar\PRESUPUES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_a__aaInformación_GRUPO_4_A_MI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I\AMV___no_borrar\PRESUPUES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DO_2"/>
      <sheetName val="M_O_2"/>
      <sheetName val="\Users\rosalym\Desktop\BALANCE2"/>
      <sheetName val="SEGUIM_Y_REPROG_MES_1_(2)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HISTORICOS_FUEL_OIL_EXP2"/>
      <sheetName val="\Nuevos_APU_Córdoba\a__aaInfor2"/>
      <sheetName val="\E\Nuevos_APU_Córdoba\a__aaInf2"/>
      <sheetName val="MANO_DE_OBRA2"/>
      <sheetName val="//d_docs_live_net/a__aaInforma2"/>
      <sheetName val="CANT_OBRA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I\AMV___no_borrar\PRESUPUES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GPI_5264"/>
      <sheetName val="VEA_3744"/>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HISTORICOS_FUEL_OIL_EXP"/>
      <sheetName val="\Nuevos_APU_Córdoba\a__aaInform"/>
      <sheetName val="\E\Nuevos_APU_Córdoba\a__aaInfo"/>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aCCIDENTES_DE_1995_-_1996_xl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G\I\AMV___no_borrar\PRESUPUES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Users\USUARIO\Downloads\a__aa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Users\USUARIO\Downloads\a__aa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refreshError="1"/>
      <sheetData sheetId="544" refreshError="1"/>
      <sheetData sheetId="545" refreshError="1"/>
      <sheetData sheetId="546" refreshError="1"/>
      <sheetData sheetId="547"/>
      <sheetData sheetId="548"/>
      <sheetData sheetId="549"/>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refreshError="1"/>
      <sheetData sheetId="613" refreshError="1"/>
      <sheetData sheetId="614"/>
      <sheetData sheetId="615"/>
      <sheetData sheetId="616"/>
      <sheetData sheetId="617"/>
      <sheetData sheetId="618" refreshError="1"/>
      <sheetData sheetId="619" refreshError="1"/>
      <sheetData sheetId="620"/>
      <sheetData sheetId="621"/>
      <sheetData sheetId="622"/>
      <sheetData sheetId="623"/>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sheetData sheetId="654" refreshError="1"/>
      <sheetData sheetId="655"/>
      <sheetData sheetId="656" refreshError="1"/>
      <sheetData sheetId="657" refreshError="1"/>
      <sheetData sheetId="658"/>
      <sheetData sheetId="659"/>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sheetData sheetId="762" refreshError="1"/>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sheetData sheetId="912"/>
      <sheetData sheetId="913"/>
      <sheetData sheetId="914"/>
      <sheetData sheetId="915"/>
      <sheetData sheetId="916"/>
      <sheetData sheetId="917"/>
      <sheetData sheetId="918"/>
      <sheetData sheetId="919"/>
      <sheetData sheetId="920"/>
      <sheetData sheetId="92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refreshError="1"/>
      <sheetData sheetId="2106" refreshError="1"/>
      <sheetData sheetId="2107" refreshError="1"/>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refreshError="1"/>
      <sheetData sheetId="2389" refreshError="1"/>
      <sheetData sheetId="2390" refreshError="1"/>
      <sheetData sheetId="2391" refreshError="1"/>
      <sheetData sheetId="2392" refreshError="1"/>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a  aaInformación]__cceficien_2"/>
      <sheetName val="[a  aaInformación]__cceficien_4"/>
      <sheetName val="[a  aaInformación]__cceficien_3"/>
      <sheetName val="[a  aaInformación]__cceficien_5"/>
      <sheetName val="[a  aaInformación]__cceficien_6"/>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Formulario N° 4"/>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precios-básicos2002"/>
      <sheetName val="PRESUP"/>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MANTENIMIENTO_RUTA_1001_MARZO_"/>
      <sheetName val="ANEXO_IX"/>
      <sheetName val="\I\MANTENIMIENTO_RUTA_1001_MARZ"/>
      <sheetName val="\F\MANTENIMIENTO_RUTA_1001_MARZ"/>
      <sheetName val="PLAN DE INVERSION ANTICIPO"/>
      <sheetName val="inv mensual"/>
      <sheetName val="borrador flujo inv"/>
      <sheetName val="social-ambiental"/>
      <sheetName val="AU"/>
      <sheetName val="Formulario_N°_4"/>
      <sheetName val="\G\I\MANTENIMIENTO_RUTA_1001_MA"/>
      <sheetName val="\D\MANTENIMIENTO_RUTA_1001_MARZ"/>
      <sheetName val="\G\D\MANTENIMIENTO_RUTA_1001_MA"/>
      <sheetName val="Fornato_6"/>
      <sheetName val="\I\I\MANTENIMIENTO_RUTA_1001_MA"/>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AJIZAL 3335"/>
      <sheetName val="SABANETA 3335"/>
      <sheetName val="Datos Generales"/>
      <sheetName val="Hoja 1 "/>
      <sheetName val="ITEMS"/>
      <sheetName val="Emboquillar"/>
      <sheetName val="Acometidacobrerígido"/>
      <sheetName val="Acometidatoma"/>
      <sheetName val="Acometidahasta1&quot;"/>
      <sheetName val="INFORME SEMANAL"/>
      <sheetName val="AVANCE SEMANAL"/>
      <sheetName val="CLIMA mes"/>
      <sheetName val="REG FOTO"/>
      <sheetName val="SISOMA"/>
      <sheetName val="PANEL"/>
      <sheetName val="PRECIOS"/>
      <sheetName val="\MANTENIMIENTO%20RUTA%201001_MA"/>
      <sheetName val="[a  aaInformación]__cceficie_20"/>
      <sheetName val="[a  aaInformación]__cceficie_21"/>
      <sheetName val="[a  aaInformación]__cceficie_22"/>
      <sheetName val="[a  aaInformación]__cceficie_23"/>
      <sheetName val="[a  aaInformación]__cceficie_26"/>
      <sheetName val="[a  aaInformación]__cceficie_24"/>
      <sheetName val="[a  aaInformación]__cceficie_25"/>
      <sheetName val="Res-Accide-10"/>
      <sheetName val="[a  aaInformación]__cceficie_52"/>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M_O_"/>
      <sheetName val="//cceficiente_sharepoint_com/MA"/>
      <sheetName val="//d.docs.live.net/MANTENIMIENTO"/>
      <sheetName val="\Users\LENOVO\Downloads\Users\A"/>
      <sheetName val="HER"/>
      <sheetName val="MAT"/>
      <sheetName val="PER"/>
      <sheetName val="TRAN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_MANTENIMIENTO RUTA 1001_MARZO "/>
      <sheetName val="_Users_USUARIO_Downloads_MANTEN"/>
      <sheetName val="a__aaInformación7"/>
      <sheetName val="aCCIDENTES_DE_1995_-_19964"/>
      <sheetName val="[a__aaInformación][a__aaInforma"/>
      <sheetName val="PRESTACIONES_SOCIALES"/>
      <sheetName val="Concretos_y_morteros"/>
      <sheetName val="Datos_iniciales_"/>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Base Datos"/>
      <sheetName val="Presup_Cancha"/>
      <sheetName val="PROBLEMA"/>
      <sheetName val="Insum"/>
      <sheetName val="Circuitos"/>
      <sheetName val=""/>
      <sheetName val="[a  aaInformación]__cceficie_66"/>
      <sheetName val="_I_MANTENIMIENTO RUTA 1001_MARZ"/>
      <sheetName val="_F_MANTENIMIENTO RUTA 1001_MARZ"/>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MANTENIMIENTO_RUTA_1001_MARZO1"/>
      <sheetName val="\I\MANTENIMIENTO_RUTA_1001_MAR1"/>
      <sheetName val="\F\MANTENIMIENTO_RUTA_1001_MAR1"/>
      <sheetName val="Formulario_N°_41"/>
      <sheetName val="ANEXO_IX1"/>
      <sheetName val="Fornato_61"/>
      <sheetName val="\G\I\MANTENIMIENTO_RUTA_1001_M1"/>
      <sheetName val="\D\MANTENIMIENTO_RUTA_1001_MAR1"/>
      <sheetName val="\G\D\MANTENIMIENTO_RUTA_1001_M1"/>
      <sheetName val="\I\I\MANTENIMIENTO_RUTA_1001_M1"/>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CrudosA"/>
      <sheetName val="casosWTI"/>
      <sheetName val="__SERVIDOR_Public2_MANTENIMIENT"/>
      <sheetName val="\\Pc2\amv1-real\MANTENIMIENTO R"/>
      <sheetName val="[a  aaInformación]__ccefici_11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CCIDENTES_DE_1995_-_19966"/>
      <sheetName val="[a__aaInformación][a__aaInform2"/>
      <sheetName val="PRESTACIONES_SOCIALES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__192_168__24"/>
      <sheetName val="[a__aaInformación]__192_168__25"/>
      <sheetName val="[a__aaInformación]__192_168__26"/>
      <sheetName val="[a__aaInformación]__192_168__27"/>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a__aaInformación12"/>
      <sheetName val="a__aaInformación13"/>
      <sheetName val="a__aaInformación14"/>
      <sheetName val="a__aaInformación15"/>
      <sheetName val="a__aaInformación16"/>
      <sheetName val="Paramtrias"/>
      <sheetName val="Info-Portaf"/>
      <sheetName val="EMPRESA"/>
      <sheetName val="ESTADO RED"/>
      <sheetName val="CARRETERAS"/>
      <sheetName val="GENERALIDADES "/>
      <sheetName val="CANT. 1RA FASE"/>
      <sheetName val="CANT. 2DA FASE"/>
      <sheetName val="DIMENSIONES NOMIN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 val="ANEXO 7"/>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Reservas de Petróleo"/>
      <sheetName val="Tabla"/>
      <sheetName val="Modelo"/>
      <sheetName val="TARIFAS"/>
      <sheetName val="civ_roma"/>
      <sheetName val="PREACTA(1)"/>
      <sheetName val="ETAPA 50 SMMLV"/>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 val="AC2-AG96"/>
      <sheetName val="ESTADO RED"/>
      <sheetName val="Prj3074"/>
      <sheetName val="BASES"/>
      <sheetName val="CDItem"/>
      <sheetName val="ITEMS"/>
      <sheetName val="Cronograma"/>
      <sheetName val="inst"/>
      <sheetName val="APUsBasicos"/>
      <sheetName val="PRESUPUESTO"/>
      <sheetName val="INFOPROYECTO"/>
      <sheetName val="Insumos"/>
      <sheetName val="base Apus"/>
      <sheetName val="RESUMEN CANTIDADES"/>
      <sheetName val="5.2"/>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Datos"/>
      <sheetName val="Cuadro"/>
      <sheetName val="Equipo"/>
      <sheetName val="Mobr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Tabla"/>
      <sheetName val="Res-Accide-10"/>
      <sheetName val="AIU"/>
      <sheetName val="Info Ejec"/>
      <sheetName val="MATERIAL"/>
      <sheetName val="5.2"/>
      <sheetName val="PESOS"/>
      <sheetName val="steel"/>
      <sheetName val="CIRCUITOS CODENS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35">
          <cell r="E35">
            <v>3536000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ANALISIS RESUMIDOS"/>
      <sheetName val="PREACTA(1)"/>
      <sheetName val="INSUMOS"/>
      <sheetName val="Info-Portaf"/>
      <sheetName val="Equipo"/>
      <sheetName val="201.15"/>
      <sheetName val="201.21"/>
      <sheetName val="201.7"/>
      <sheetName val="201.8"/>
      <sheetName val="330.1P (7801)"/>
      <sheetName val="632.1P "/>
      <sheetName val="632.4P"/>
      <sheetName val="Materiales"/>
      <sheetName val="Otros"/>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Datos"/>
      <sheetName val="Cuadro"/>
      <sheetName val="Mobra"/>
      <sheetName val="CODCONST"/>
      <sheetName val="medelo"/>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Hoja1"/>
      <sheetName val="BASICOS"/>
      <sheetName val="Info-Portaf"/>
      <sheetName val="MC SF GAVIONES"/>
      <sheetName val="CONTRATO"/>
      <sheetName val="Análisis de precios"/>
      <sheetName val="Itemes Renovación"/>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INV"/>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 val="PDM_RUN"/>
      <sheetName val="TABLA_EQUIPOS"/>
      <sheetName val="TABLA_MATERIALES"/>
      <sheetName val="TABLA_SALARIOS"/>
      <sheetName val="RES_GASOL"/>
      <sheetName val="Soporte_Valores_"/>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 val="steel"/>
      <sheetName val="medelo_(2)"/>
      <sheetName val="BASES"/>
      <sheetName val="CDItem"/>
      <sheetName val="Ejecutado%"/>
      <sheetName val="Ejecutado$"/>
      <sheetName val="Programado$"/>
      <sheetName val="días habiles 2015"/>
      <sheetName val="7422CW00"/>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Tabla 1.1"/>
      <sheetName val="pesos"/>
      <sheetName val="BASES"/>
      <sheetName val="APU NO PREVISTO"/>
      <sheetName val="PPTA (3)"/>
      <sheetName val="PPTA (2)"/>
      <sheetName val="PPTA"/>
      <sheetName val="items"/>
      <sheetName val="Par_Dise"/>
      <sheetName val="PREACTA Y CONTRATISTAS"/>
      <sheetName val="Equipo"/>
      <sheetName val="materiales"/>
      <sheetName val="otros"/>
      <sheetName val="OBRAS SES"/>
      <sheetName val="Hoja1_(2)2"/>
      <sheetName val="Hoja4_(2)2"/>
      <sheetName val="Hoja4_(3)2"/>
      <sheetName val="A__P__U_1"/>
      <sheetName val="Tabla"/>
      <sheetName val="7422cw00"/>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refreshError="1"/>
      <sheetData sheetId="3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DATOS CONTRATO"/>
      <sheetName val="IPM"/>
      <sheetName val="IDO_(2)"/>
      <sheetName val="PENDIENTES_X_COBRAR"/>
      <sheetName val="AVP_(2)"/>
      <sheetName val="CUADRO_DE_CANTIDADES"/>
      <sheetName val="AJUSTE_CANTIDADES"/>
      <sheetName val="HOMOLOGACION_DE_CANTIDADES"/>
      <sheetName val="SECTORIZACIÓN"/>
      <sheetName val="Insum"/>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GPI 526"/>
      <sheetName val="SKJ452"/>
      <sheetName val="ITA878"/>
      <sheetName val="AEA-944"/>
      <sheetName val="DUB-823"/>
      <sheetName val="SNG_855"/>
      <sheetName val="VEA 374"/>
      <sheetName val="HFB024"/>
      <sheetName val="PAJ825"/>
      <sheetName val="210.2.2"/>
      <sheetName val="A. P. U."/>
      <sheetName val="cantidades_pH3"/>
      <sheetName val="Ejecutado%"/>
      <sheetName val="Ejecutado$"/>
      <sheetName val="Programado$"/>
      <sheetName val="BITACORA"/>
      <sheetName val="Tablas"/>
      <sheetName val="Hoja 1 "/>
      <sheetName val="Materiale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INDICMICROEMP"/>
      <sheetName val="Listado"/>
      <sheetName val="des_rp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 val="SECTORIZACIÓN"/>
      <sheetName val="tabl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sheetData sheetId="63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Info-Portaf"/>
      <sheetName val="Itemes Renovación"/>
      <sheetName val="PENDIENTES_X_COBRAR"/>
      <sheetName val="Info Ejec"/>
      <sheetName val="Hoja1"/>
      <sheetName val="Datos"/>
      <sheetName val="Análisis de precios"/>
      <sheetName val="EMPRESA"/>
      <sheetName val="Cronograma"/>
      <sheetName val="Insumos"/>
      <sheetName val="Hoja 1 "/>
      <sheetName val="factores"/>
      <sheetName val="lista recurs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Formular"/>
      <sheetName val="Recursos"/>
      <sheetName val="210.2.2"/>
      <sheetName val="GENERALIDADES "/>
      <sheetName val="puente verdum"/>
      <sheetName val="ANALISIS"/>
      <sheetName val="PREACTA"/>
      <sheetName val="Estructura"/>
      <sheetName val="Duitama-La_Palmera"/>
      <sheetName val="Análisis_de_precios"/>
      <sheetName val="BASEDuitama-La_Palmera"/>
      <sheetName val="PROGR_VER02"/>
      <sheetName val="Itemes_Renovación"/>
      <sheetName val="Pivot"/>
      <sheetName val="CONTRATO"/>
      <sheetName val="LIQUIDA-NOMINA"/>
      <sheetName val="EMPRESA"/>
      <sheetName val="NOMINA 1"/>
      <sheetName val="Cálculo"/>
      <sheetName val="Datos"/>
      <sheetName val="GENERALIDADES_"/>
      <sheetName val="DATOS CONTRATO"/>
      <sheetName val="Info-Portaf"/>
      <sheetName val="precios-básicos2002"/>
      <sheetName val="ITEMS"/>
      <sheetName val="MC SF GAVIONES"/>
      <sheetName val="PPTO"/>
      <sheetName val="Actual Data (MAP)"/>
      <sheetName val="Actual Data (STX)"/>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LIQUIDA-NOMINA"/>
      <sheetName val="EMPRESA"/>
      <sheetName val="NOMINA 1"/>
      <sheetName val="CUMPLIMIEN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sheetData sheetId="50"/>
      <sheetData sheetId="5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PRESUPUESTO"/>
      <sheetName val="Prog__y_Control_ECOBRAS_V1"/>
      <sheetName val="TARIFAS"/>
      <sheetName val="ANEXO 7"/>
      <sheetName val="CODCONST"/>
      <sheetName val="item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PRESUPUESTAL"/>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TABLAS"/>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CALC PROD MENSUAL"/>
      <sheetName val="CIC-NOV"/>
      <sheetName val="base de diseño"/>
      <sheetName val="experiencia especifica"/>
      <sheetName val="experiencia general"/>
      <sheetName val="FORMULARIO N° 14"/>
      <sheetName val="FORMULARIO N°7"/>
      <sheetName val="contrato en ejecución"/>
      <sheetName val="Calculo capacidad residual"/>
      <sheetName val="10_HS"/>
      <sheetName val="ELECTRICO"/>
      <sheetName val="Vuelta"/>
      <sheetName val="EMPRESA"/>
      <sheetName val="DATOS CONTRATO"/>
      <sheetName val="LIQ-NOM"/>
      <sheetName val="NOMINA-1"/>
      <sheetName val="LISTA_CÓDIGOS"/>
      <sheetName val="BASE_APU"/>
      <sheetName val="MANO_DE_OBRA"/>
      <sheetName val="TARIFAS"/>
      <sheetName val="1"/>
      <sheetName val="Info-Portaf"/>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COMPARATIVO"/>
      <sheetName val="AMO"/>
      <sheetName val="MAT"/>
      <sheetName val="items"/>
      <sheetName val="Items y Materiales"/>
      <sheetName val=" F1-IVA PLENO"/>
      <sheetName val="Items_y_Materiales"/>
      <sheetName val="_F1-IVA_PLENO"/>
      <sheetName val="experiencia_especifica"/>
      <sheetName val="experiencia_general"/>
      <sheetName val="FORMULARIO_N°_14"/>
      <sheetName val="FORMULARIO_N°7"/>
      <sheetName val="contrato_en_ejecución"/>
      <sheetName val="Calculo_capacidad_residual"/>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Indicadores Gestión"/>
      <sheetName val="Indicadores de Impacto"/>
      <sheetName val="Indicadores de Producto"/>
      <sheetName val="Listado"/>
      <sheetName val="7422CW00"/>
      <sheetName val="Hoja1"/>
      <sheetName val="TARIFAS-JORNAL-DIST"/>
      <sheetName val="LISTA_CÓDIGOS1"/>
      <sheetName val="BASE_APU1"/>
      <sheetName val="MANO_DE_OBRA1"/>
      <sheetName val="PLAN_DE_INVERSION_ANTICIPO"/>
      <sheetName val="inv_mensual"/>
      <sheetName val="borrador_flujo_inv"/>
      <sheetName val="A. P. U."/>
      <sheetName val="Presupuesto_Via_distribuidora"/>
      <sheetName val="BASES"/>
      <sheetName val="RECURSOS"/>
      <sheetName val="INDICE"/>
      <sheetName val="Base_de_Diseño"/>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3271 G1 Presupuestos de Pozos-P"/>
      <sheetName val="Aspecto General Obras"/>
      <sheetName val="PR 1"/>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sheetData sheetId="33">
        <row r="1">
          <cell r="A1">
            <v>0</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row r="1">
          <cell r="A1">
            <v>0</v>
          </cell>
        </row>
      </sheetData>
      <sheetData sheetId="47"/>
      <sheetData sheetId="48"/>
      <sheetData sheetId="49" refreshError="1"/>
      <sheetData sheetId="50"/>
      <sheetData sheetId="51"/>
      <sheetData sheetId="52" refreshError="1"/>
      <sheetData sheetId="53" refreshError="1"/>
      <sheetData sheetId="54">
        <row r="1">
          <cell r="A1">
            <v>0</v>
          </cell>
        </row>
      </sheetData>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ow r="1">
          <cell r="A1" t="str">
            <v>CODIGO</v>
          </cell>
        </row>
      </sheetData>
      <sheetData sheetId="74">
        <row r="1">
          <cell r="A1" t="str">
            <v>CODIGO</v>
          </cell>
        </row>
      </sheetData>
      <sheetData sheetId="75"/>
      <sheetData sheetId="76"/>
      <sheetData sheetId="77"/>
      <sheetData sheetId="78"/>
      <sheetData sheetId="79">
        <row r="1">
          <cell r="A1" t="str">
            <v>CODIGO</v>
          </cell>
        </row>
      </sheetData>
      <sheetData sheetId="80">
        <row r="1">
          <cell r="A1">
            <v>0</v>
          </cell>
        </row>
      </sheetData>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row r="2">
          <cell r="A2" t="str">
            <v>MUNICIPIO DE SONSON ANTIOQUIA</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1">
          <cell r="A1">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row r="1">
          <cell r="A1">
            <v>0</v>
          </cell>
        </row>
      </sheetData>
      <sheetData sheetId="153"/>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1">
          <cell r="A1" t="str">
            <v>CODIGO</v>
          </cell>
        </row>
      </sheetData>
      <sheetData sheetId="186"/>
      <sheetData sheetId="187"/>
      <sheetData sheetId="188"/>
      <sheetData sheetId="189"/>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row r="1">
          <cell r="A1">
            <v>0</v>
          </cell>
        </row>
      </sheetData>
      <sheetData sheetId="207"/>
      <sheetData sheetId="208"/>
      <sheetData sheetId="209">
        <row r="2">
          <cell r="A2" t="str">
            <v>MUNICIPIO DE SONSON ANTIOQUIA</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1">
          <cell r="A1">
            <v>0</v>
          </cell>
        </row>
      </sheetData>
      <sheetData sheetId="228"/>
      <sheetData sheetId="229"/>
      <sheetData sheetId="230">
        <row r="2">
          <cell r="A2" t="str">
            <v>MUNICIPIO DE SONSON ANTIOQUIA</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1">
          <cell r="A1">
            <v>0</v>
          </cell>
        </row>
      </sheetData>
      <sheetData sheetId="252"/>
      <sheetData sheetId="253"/>
      <sheetData sheetId="254">
        <row r="2">
          <cell r="A2" t="str">
            <v>MUNICIPIO DE SONSON ANTIOQUIA</v>
          </cell>
        </row>
      </sheetData>
      <sheetData sheetId="255"/>
      <sheetData sheetId="256"/>
      <sheetData sheetId="257"/>
      <sheetData sheetId="258"/>
      <sheetData sheetId="259"/>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Indicadores Gestión"/>
      <sheetName val="PR-04"/>
      <sheetName val="tipo_recurso"/>
      <sheetName val="Listado"/>
      <sheetName val="tipos_entidad"/>
      <sheetName val="Unidades"/>
      <sheetName val="APU"/>
      <sheetName val="días habiles 2015"/>
      <sheetName val="INS"/>
      <sheetName val="Ppto"/>
      <sheetName val="Plan auditoría"/>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320.1"/>
      <sheetName val="330.2"/>
      <sheetName val="700.1"/>
      <sheetName val="220.1"/>
      <sheetName val="330.1"/>
      <sheetName val="640.1.2"/>
      <sheetName val="673.1"/>
      <sheetName val="673.2"/>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PLAN DE INVERSION ANTICIPO"/>
      <sheetName val="inv mensual"/>
      <sheetName val="borrador flujo inv"/>
      <sheetName val="social-ambiental"/>
      <sheetName val="AU"/>
      <sheetName val="FIBRA_ÓPTICA"/>
      <sheetName val="Análisis_de_precios"/>
      <sheetName val="2103mar%20_xls"/>
      <sheetName val="M_Obra"/>
      <sheetName val="Distanc"/>
      <sheetName val="Ejecutado$"/>
      <sheetName val="Programado$"/>
      <sheetName val="basicos"/>
      <sheetName val="Actual Data (MAP)"/>
      <sheetName val="Actual Data (STX)"/>
      <sheetName val="INV"/>
      <sheetName val="AASHTO"/>
      <sheetName val="Cuadro de áreas y volmúmenes"/>
      <sheetName val="Generales"/>
      <sheetName val="MANTENIMIENTO"/>
      <sheetName val="Tabla"/>
      <sheetName val="CONTRATO"/>
      <sheetName val="DAT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ow r="2">
          <cell r="A2" t="str">
            <v>INVÍAS - TERRITORIAL CORDOBA - GRUPO 3</v>
          </cell>
        </row>
      </sheetData>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ow r="2">
          <cell r="A2" t="str">
            <v>INVÍAS - TERRITORIAL CORDOBA - GRUPO 3</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2">
          <cell r="A2">
            <v>0</v>
          </cell>
        </row>
      </sheetData>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 val="todos"/>
      <sheetName val="LISTADO"/>
      <sheetName val="Form5 _Pág_ 2"/>
      <sheetName val="Form5 _Pág_ 1"/>
      <sheetName val="SUMINISTRO PARA INFORME"/>
      <sheetName val="Análisis de preci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Insumos"/>
      <sheetName val="EQUIPO"/>
      <sheetName val="Cuadrillas"/>
      <sheetName val="Equ"/>
      <sheetName val="Trans"/>
      <sheetName val="Salarios"/>
      <sheetName val="MATERIAL"/>
      <sheetName val="Res-Accide-10"/>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 val="Acta%20No%204.xlsx"/>
      <sheetName val="[Acta No 4.xlsx]__cceficient_17"/>
      <sheetName val="[Acta No 4.xlsx]__cceficient_16"/>
      <sheetName val="[Acta No 4.xlsx]__cceficient_19"/>
      <sheetName val="[Acta No 4.xlsx]__cceficient_18"/>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 val="Cronograma%20descansos%20%20-%2"/>
      <sheetName val="_Cronograma_descansos____Tra_17"/>
      <sheetName val="_Cronograma_descansos____Tra_16"/>
      <sheetName val="_Cronograma_descansos____Tra_19"/>
      <sheetName val="_Cronograma_descansos____Tra_18"/>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1"/>
      <sheetName val="[a  aaInformación]__cceficie_10"/>
      <sheetName val="[a  aaInformación]__cceficie_12"/>
      <sheetName val="[a  aaInformación]__cceficie_13"/>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REF"/>
      <sheetName val="Datos"/>
      <sheetName val="Jornal"/>
      <sheetName val="Formulario N° 4"/>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INFORME SEMANAL"/>
      <sheetName val="AVANCE SEMANAL"/>
      <sheetName val="CLIMA mes"/>
      <sheetName val="REG FOTO"/>
      <sheetName val="SISOMA"/>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NARIÑ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Estructura"/>
      <sheetName val="CONTRATO"/>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Hoja 1 "/>
      <sheetName val="1"/>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 val="Itemes Renovación"/>
      <sheetName val="PRESUPUESTAL"/>
    </sheetNames>
    <sheetDataSet>
      <sheetData sheetId="0"/>
      <sheetData sheetId="1"/>
      <sheetData sheetId="2"/>
      <sheetData sheetId="3"/>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PxQ Cantidades"/>
      <sheetName val="BASE_01"/>
      <sheetName val="RESUMEN_CONFIS"/>
      <sheetName val="CANT OBRA"/>
      <sheetName val="Form5 _Pág_ 1"/>
      <sheetName val="Tablas"/>
      <sheetName val="OBRAS SES"/>
      <sheetName val="ESTADO RED"/>
      <sheetName val="CARRETERAS"/>
      <sheetName val="GENERALIDADES "/>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Distanc"/>
      <sheetName val="Insum"/>
      <sheetName val="PROPUESTA ECONOMICA"/>
      <sheetName val="LISTA DE MÁQUINAS"/>
      <sheetName val="MATERIALES"/>
      <sheetName val="MAQUINARIA"/>
      <sheetName val="APU CONCRETO 4000 PSI "/>
      <sheetName val="APUS"/>
      <sheetName val="APUS ELEC"/>
      <sheetName val="APUS HIDRAULICOS"/>
      <sheetName val="9,1"/>
      <sheetName val="1.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MC SF GAVION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5094-2003"/>
      <sheetName val="INSUMOS"/>
      <sheetName val="Hoja3"/>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BASE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A1" t="str">
            <v>Empresa: CONSORCIO MUSEO DE ARTE</v>
          </cell>
        </row>
      </sheetData>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refreshError="1"/>
      <sheetData sheetId="93" refreshError="1"/>
      <sheetData sheetId="9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TARIFAS"/>
      <sheetName val="RECURSOS"/>
      <sheetName val="Bases_2A"/>
      <sheetName val="Petroq_"/>
      <sheetName val="Serv_Ind_"/>
      <sheetName val="Manto,_Otros"/>
      <sheetName val="CANT OBRA"/>
      <sheetName val="LOC"/>
      <sheetName val="Hoja3"/>
      <sheetName val="steel"/>
      <sheetName val="L cod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ow r="20">
          <cell r="C20">
            <v>2265.5</v>
          </cell>
        </row>
      </sheetData>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Lp"/>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REC-COD,"/>
      <sheetName val="2,2,6,1 Pilotes 0,30"/>
      <sheetName val="062"/>
      <sheetName val="LISTA DE PRECIOS"/>
      <sheetName val="Listado"/>
      <sheetName val="5. ELECTRICO"/>
      <sheetName val="A.P.U"/>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inst"/>
      <sheetName val="PREACTA_61"/>
      <sheetName val="A_P_U1"/>
      <sheetName val="PREACTA_6"/>
      <sheetName val="A_P_U"/>
      <sheetName val="APU NO PREVISTO"/>
      <sheetName val="PPTA (3)"/>
      <sheetName val="PPTA (2)"/>
      <sheetName val="PPTA"/>
      <sheetName val="SALARIOS"/>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Requisición1"/>
      <sheetName val="PERSONAL"/>
      <sheetName val="Tarifa MT"/>
      <sheetName val="Bajadas"/>
      <sheetName val="PREACTA Y CONTRATISTAS"/>
      <sheetName val="Proveedores y acreedores"/>
      <sheetName val="c2_5y2_613"/>
      <sheetName val="PREACTA_62"/>
      <sheetName val="TABLA_20082"/>
      <sheetName val="c2_5y2_612"/>
      <sheetName val="TABLA_20081"/>
      <sheetName val="c2_5y2_611"/>
      <sheetName val="TABLA_2008"/>
      <sheetName val="PLAN DE INVERSION ANTICIPO"/>
      <sheetName val="inv mensual"/>
      <sheetName val="borrador flujo inv"/>
      <sheetName val="social-ambiental"/>
      <sheetName val="AU"/>
      <sheetName val="BALANCE"/>
      <sheetName val="ITEMS NO REVISTOS"/>
      <sheetName val="APU ELECTRICOS"/>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NARIÑO"/>
      <sheetName val="7.1.8.1.1"/>
      <sheetName val="mdo"/>
      <sheetName val="equip"/>
      <sheetName val="mat"/>
      <sheetName val="CIRCUITOS CODENSA"/>
      <sheetName val="BASE"/>
      <sheetName val="CURVA"/>
      <sheetName val="DEST. MEDIOS"/>
      <sheetName val="COMBUASF"/>
      <sheetName val="BALCRUDO"/>
      <sheetName val="CARGASPROC."/>
      <sheetName val="G L P  FINAL"/>
      <sheetName val="Bases 2A"/>
      <sheetName val="EMPRESA"/>
      <sheetName val="ESTADO_RED_TEC14"/>
      <sheetName val="PUNITARIOS_PARA_241201_2S14"/>
      <sheetName val="PR_114"/>
      <sheetName val="PREACTA_1014"/>
      <sheetName val="PREACTA_914"/>
      <sheetName val="c2_5y2_614"/>
      <sheetName val="PREACTA_63"/>
      <sheetName val="TABLA_20083"/>
      <sheetName val="materiales"/>
      <sheetName val="otro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ONT_ADI"/>
      <sheetName val="costos oficina"/>
      <sheetName val="costos campamento"/>
      <sheetName val="días habiles 2015"/>
      <sheetName val="ACTA MODIFICACIÓN CIVIL"/>
      <sheetName val="CHINCHINA FINAL . A CEROS"/>
      <sheetName val="Memoria de calculo"/>
      <sheetName val="TABLAS"/>
      <sheetName val="CRA_MODI1"/>
      <sheetName val="K16+000_AL_K18+5001"/>
      <sheetName val="K23+200_AL_K24+7001"/>
      <sheetName val="k18+500_AL_K23+0501"/>
      <sheetName val="Presupuesto_PUENTE1"/>
      <sheetName val="VOLUMENES_(4)1"/>
      <sheetName val="VOLUMENES_(4SA)1"/>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media geometrica"/>
      <sheetName val="DATOS CONTRATO"/>
      <sheetName val="@RISK - Correlaciones"/>
      <sheetName val="Acta"/>
      <sheetName val="devdics"/>
      <sheetName val="Input"/>
      <sheetName val="bd100-45-p1"/>
      <sheetName val="PTAR ANDES"/>
      <sheetName val="mi"/>
      <sheetName val="Conto economico"/>
      <sheetName val="M.Obra"/>
      <sheetName val="gpi_526"/>
      <sheetName val="vea_374"/>
      <sheetName val="Tarifa_MT"/>
      <sheetName val="Proveedores_y_acreedores"/>
      <sheetName val="5__ELECTRICO"/>
      <sheetName val="PROBLEMA"/>
      <sheetName val="ORITO 02 "/>
      <sheetName val="RECURSOS"/>
      <sheetName val="APU"/>
      <sheetName val="INDICE"/>
      <sheetName val="Poblacion"/>
      <sheetName val="7422cw00"/>
      <sheetName val="ITEMS_NO_REVISTOS"/>
      <sheetName val="APU_ELECTRICOS"/>
      <sheetName val="Estado Resumen"/>
      <sheetName val="glvc"/>
      <sheetName val="PREACTA_Y_CONTRATISTAS"/>
      <sheetName val="PUNITARIOS_PARA_241201_2S_xls"/>
      <sheetName val="MATERIAL"/>
      <sheetName val="CUMPLIMIENTO"/>
      <sheetName val="precios-básicos2002"/>
      <sheetName val="gpi_5262"/>
      <sheetName val="vea_3742"/>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gpi_5261"/>
      <sheetName val="vea_3741"/>
      <sheetName val="Tarifa_MT1"/>
      <sheetName val="PREACTA_Y_CONTRATISTAS1"/>
      <sheetName val="5__ELECTRICO1"/>
      <sheetName val="7_1_8_1_11"/>
      <sheetName val="Cuadr_1"/>
      <sheetName val="PUNITARIOS_PARA_241201_2S_xls1"/>
      <sheetName val="OBRAS_SES1"/>
      <sheetName val="7_1_8_1_13"/>
      <sheetName val="5__ELECTRICO3"/>
      <sheetName val="Tarifa_MT3"/>
      <sheetName val="PREACTA_Y_CONTRATISTAS3"/>
      <sheetName val="gpi_5263"/>
      <sheetName val="vea_3743"/>
      <sheetName val="Cuadr_3"/>
      <sheetName val="PUNITARIOS_PARA_241201_2S_xls3"/>
      <sheetName val="OBRAS_SES3"/>
      <sheetName val="Index"/>
      <sheetName val="PR_119"/>
      <sheetName val="PUNITARIOS_PARA_241201_2S19"/>
      <sheetName val="ESTADO_RED_TEC19"/>
      <sheetName val="PREACTA_1019"/>
      <sheetName val="PREACTA_919"/>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CRA_MODI9"/>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c2_5y2_615"/>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CRA_MODI7"/>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5__ELECTRICO4"/>
      <sheetName val="CRA_MODI8"/>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CRA_MODI10"/>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 control"/>
      <sheetName val="Mine variance - tree"/>
      <sheetName val="EVA"/>
      <sheetName val="AIU"/>
      <sheetName val="Program"/>
      <sheetName val="for 6"/>
      <sheetName val="for_6"/>
      <sheetName val="Viabilida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ow r="48">
          <cell r="E48">
            <v>0</v>
          </cell>
        </row>
      </sheetData>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ow r="48">
          <cell r="E48">
            <v>0</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row r="48">
          <cell r="E48">
            <v>0</v>
          </cell>
        </row>
      </sheetData>
      <sheetData sheetId="146">
        <row r="48">
          <cell r="E48">
            <v>0</v>
          </cell>
        </row>
      </sheetData>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row r="48">
          <cell r="E48">
            <v>0</v>
          </cell>
        </row>
      </sheetData>
      <sheetData sheetId="158">
        <row r="48">
          <cell r="E48">
            <v>0</v>
          </cell>
        </row>
      </sheetData>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row r="48">
          <cell r="E48">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refreshError="1"/>
      <sheetData sheetId="226" refreshError="1"/>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row r="48">
          <cell r="E48">
            <v>0</v>
          </cell>
        </row>
      </sheetData>
      <sheetData sheetId="241">
        <row r="48">
          <cell r="E48">
            <v>0</v>
          </cell>
        </row>
      </sheetData>
      <sheetData sheetId="242"/>
      <sheetData sheetId="243"/>
      <sheetData sheetId="244"/>
      <sheetData sheetId="245"/>
      <sheetData sheetId="246"/>
      <sheetData sheetId="247">
        <row r="48">
          <cell r="E48">
            <v>0</v>
          </cell>
        </row>
      </sheetData>
      <sheetData sheetId="248"/>
      <sheetData sheetId="249"/>
      <sheetData sheetId="250"/>
      <sheetData sheetId="251"/>
      <sheetData sheetId="252"/>
      <sheetData sheetId="253"/>
      <sheetData sheetId="254"/>
      <sheetData sheetId="255"/>
      <sheetData sheetId="256"/>
      <sheetData sheetId="257"/>
      <sheetData sheetId="258"/>
      <sheetData sheetId="259">
        <row r="48">
          <cell r="E48">
            <v>0</v>
          </cell>
        </row>
      </sheetData>
      <sheetData sheetId="260">
        <row r="48">
          <cell r="E48">
            <v>0</v>
          </cell>
        </row>
      </sheetData>
      <sheetData sheetId="261"/>
      <sheetData sheetId="262"/>
      <sheetData sheetId="263"/>
      <sheetData sheetId="264"/>
      <sheetData sheetId="265"/>
      <sheetData sheetId="266"/>
      <sheetData sheetId="267"/>
      <sheetData sheetId="268"/>
      <sheetData sheetId="269"/>
      <sheetData sheetId="270"/>
      <sheetData sheetId="271"/>
      <sheetData sheetId="272">
        <row r="48">
          <cell r="E48">
            <v>0</v>
          </cell>
        </row>
      </sheetData>
      <sheetData sheetId="273">
        <row r="48">
          <cell r="E48">
            <v>0</v>
          </cell>
        </row>
      </sheetData>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ow r="48">
          <cell r="E48">
            <v>0</v>
          </cell>
        </row>
      </sheetData>
      <sheetData sheetId="288">
        <row r="48">
          <cell r="E48">
            <v>0</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48">
          <cell r="E48">
            <v>0</v>
          </cell>
        </row>
      </sheetData>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ow r="48">
          <cell r="E48">
            <v>0</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ow r="48">
          <cell r="E48">
            <v>0</v>
          </cell>
        </row>
      </sheetData>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sheetData sheetId="348"/>
      <sheetData sheetId="349"/>
      <sheetData sheetId="350" refreshError="1"/>
      <sheetData sheetId="351"/>
      <sheetData sheetId="352">
        <row r="48">
          <cell r="E48">
            <v>0</v>
          </cell>
        </row>
      </sheetData>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sheetData sheetId="422"/>
      <sheetData sheetId="423"/>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sheetData sheetId="6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Unitarios"/>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LOC"/>
      <sheetName val="Insumos"/>
      <sheetName val="Presup Av 1o de mayo con 73a "/>
      <sheetName val="PREC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P3_2004"/>
      <sheetName val="FORMATO PRESUPUESTO"/>
      <sheetName val="Datos-Gráfica"/>
      <sheetName val="Unitarios"/>
      <sheetName val="CANT OBRA"/>
      <sheetName val="LISTA DE PRECIOS"/>
      <sheetName val="PARAFISCALES"/>
      <sheetName val="A. Profesi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9"/>
      <sheetName val="[A MInformes M]__cceficiente__2"/>
      <sheetName val="[A MInformes M]__cceficiente__4"/>
      <sheetName val="[A MInformes M]__cceficiente__3"/>
      <sheetName val="[A MInformes M]__cceficiente__5"/>
      <sheetName val="[A MInformes M]__cceficiente__6"/>
      <sheetName val="[A MInformes M]__cceficiente__8"/>
      <sheetName val="[A MInformes M]__cceficiente__7"/>
      <sheetName val="[A MInformes M]__cceficiente_11"/>
      <sheetName val="[A MInformes M]__cceficiente_10"/>
      <sheetName val="[A MInformes M]__cceficiente_12"/>
      <sheetName val="[A MInformes M]__cceficiente_13"/>
      <sheetName val="CUADRILLAS"/>
      <sheetName val="[A MInformes M]__cceficiente_14"/>
      <sheetName val="[A MInformes M]__cceficiente_15"/>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246"/>
  <sheetViews>
    <sheetView showGridLines="0" tabSelected="1" view="pageBreakPreview" zoomScale="50" zoomScaleNormal="55" zoomScaleSheetLayoutView="100" zoomScalePageLayoutView="70" workbookViewId="0">
      <selection activeCell="I21" sqref="I21"/>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2:12">
      <c r="B1" s="204" t="s">
        <v>0</v>
      </c>
      <c r="C1" s="204"/>
      <c r="D1" s="204"/>
      <c r="E1" s="204"/>
      <c r="F1" s="204"/>
      <c r="G1" s="204"/>
    </row>
    <row r="2" spans="2:12">
      <c r="B2" s="204" t="s">
        <v>1</v>
      </c>
      <c r="C2" s="204"/>
      <c r="D2" s="204"/>
      <c r="E2" s="204"/>
    </row>
    <row r="3" spans="2:12" ht="15" thickBot="1">
      <c r="B3" s="6"/>
      <c r="C3" s="7"/>
      <c r="D3" s="6"/>
      <c r="E3" s="7"/>
    </row>
    <row r="4" spans="2:12" ht="16" thickTop="1" thickBot="1">
      <c r="B4" s="205"/>
      <c r="C4" s="206"/>
      <c r="D4" s="206"/>
      <c r="E4" s="206"/>
      <c r="F4" s="206"/>
      <c r="G4" s="206"/>
      <c r="H4" s="206"/>
      <c r="I4" s="206"/>
      <c r="J4" s="206"/>
      <c r="K4" s="206"/>
      <c r="L4" s="207"/>
    </row>
    <row r="5" spans="2:12" ht="31.5" customHeight="1" thickTop="1">
      <c r="B5" s="3"/>
      <c r="C5" s="208" t="s">
        <v>2</v>
      </c>
      <c r="D5" s="209"/>
      <c r="E5" s="209"/>
      <c r="F5" s="209"/>
      <c r="G5" s="209"/>
      <c r="H5" s="209"/>
      <c r="I5" s="209"/>
      <c r="J5" s="209"/>
      <c r="K5" s="210"/>
      <c r="L5" s="4"/>
    </row>
    <row r="6" spans="2:12">
      <c r="B6" s="8"/>
      <c r="C6" s="211" t="s">
        <v>3</v>
      </c>
      <c r="D6" s="211"/>
      <c r="E6" s="211"/>
      <c r="F6" s="211"/>
      <c r="G6" s="211"/>
      <c r="H6" s="211"/>
      <c r="I6" s="211"/>
      <c r="J6" s="211"/>
      <c r="K6" s="212"/>
      <c r="L6" s="4"/>
    </row>
    <row r="7" spans="2:12" s="2" customFormat="1">
      <c r="B7" s="9"/>
      <c r="C7" s="196" t="s">
        <v>4</v>
      </c>
      <c r="D7" s="197"/>
      <c r="E7" s="197"/>
      <c r="F7" s="197"/>
      <c r="G7" s="197"/>
      <c r="H7" s="197"/>
      <c r="I7" s="197"/>
      <c r="J7" s="197"/>
      <c r="K7" s="198"/>
      <c r="L7" s="10"/>
    </row>
    <row r="8" spans="2:12">
      <c r="B8" s="8"/>
      <c r="C8" s="196"/>
      <c r="D8" s="197"/>
      <c r="E8" s="197"/>
      <c r="F8" s="197"/>
      <c r="G8" s="197"/>
      <c r="H8" s="197"/>
      <c r="I8" s="197"/>
      <c r="J8" s="197"/>
      <c r="K8" s="198"/>
      <c r="L8" s="4"/>
    </row>
    <row r="9" spans="2:12" ht="34.5" customHeight="1">
      <c r="B9" s="8"/>
      <c r="C9" s="199" t="s">
        <v>5</v>
      </c>
      <c r="D9" s="200"/>
      <c r="E9" s="200"/>
      <c r="F9" s="200"/>
      <c r="G9" s="200"/>
      <c r="H9" s="200"/>
      <c r="I9" s="200"/>
      <c r="J9" s="200"/>
      <c r="K9" s="201"/>
      <c r="L9" s="4"/>
    </row>
    <row r="10" spans="2:12" ht="30" customHeight="1" thickBot="1">
      <c r="B10" s="3"/>
      <c r="C10" s="178" t="s">
        <v>188</v>
      </c>
      <c r="D10" s="179"/>
      <c r="E10" s="179"/>
      <c r="F10" s="179"/>
      <c r="G10" s="179"/>
      <c r="H10" s="179"/>
      <c r="I10" s="179"/>
      <c r="J10" s="179"/>
      <c r="K10" s="180"/>
      <c r="L10" s="4"/>
    </row>
    <row r="11" spans="2:12" ht="30" customHeight="1">
      <c r="B11" s="3"/>
      <c r="C11" s="193" t="s">
        <v>6</v>
      </c>
      <c r="D11" s="187" t="s">
        <v>7</v>
      </c>
      <c r="E11" s="195" t="s">
        <v>8</v>
      </c>
      <c r="F11" s="195"/>
      <c r="G11" s="193" t="s">
        <v>9</v>
      </c>
      <c r="H11" s="187" t="s">
        <v>10</v>
      </c>
      <c r="I11" s="187" t="s">
        <v>11</v>
      </c>
      <c r="J11" s="189" t="s">
        <v>12</v>
      </c>
      <c r="K11" s="191" t="s">
        <v>13</v>
      </c>
      <c r="L11" s="4"/>
    </row>
    <row r="12" spans="2:12" ht="30" customHeight="1" thickBot="1">
      <c r="B12" s="3"/>
      <c r="C12" s="194"/>
      <c r="D12" s="188"/>
      <c r="E12" s="11" t="s">
        <v>14</v>
      </c>
      <c r="F12" s="11" t="s">
        <v>15</v>
      </c>
      <c r="G12" s="194"/>
      <c r="H12" s="188"/>
      <c r="I12" s="188"/>
      <c r="J12" s="190"/>
      <c r="K12" s="192"/>
      <c r="L12" s="4"/>
    </row>
    <row r="13" spans="2:12" ht="30" customHeight="1" thickBot="1">
      <c r="B13" s="3"/>
      <c r="C13" s="12" t="s">
        <v>91</v>
      </c>
      <c r="D13" s="13"/>
      <c r="E13" s="13"/>
      <c r="F13" s="13"/>
      <c r="G13" s="13"/>
      <c r="H13" s="13"/>
      <c r="I13" s="13"/>
      <c r="J13" s="13"/>
      <c r="K13" s="14"/>
      <c r="L13" s="4"/>
    </row>
    <row r="14" spans="2:12" ht="30" customHeight="1" thickBot="1">
      <c r="B14" s="3"/>
      <c r="C14" s="12" t="s">
        <v>92</v>
      </c>
      <c r="D14" s="13"/>
      <c r="E14" s="13"/>
      <c r="F14" s="13"/>
      <c r="G14" s="13"/>
      <c r="H14" s="13"/>
      <c r="I14" s="13"/>
      <c r="J14" s="13"/>
      <c r="K14" s="14"/>
      <c r="L14" s="4"/>
    </row>
    <row r="15" spans="2:12" ht="30" customHeight="1">
      <c r="B15" s="3"/>
      <c r="C15" s="15">
        <v>1.1000000000000001</v>
      </c>
      <c r="D15" s="16"/>
      <c r="E15" s="16"/>
      <c r="F15" s="16"/>
      <c r="G15" s="17" t="s">
        <v>93</v>
      </c>
      <c r="H15" s="16" t="s">
        <v>94</v>
      </c>
      <c r="I15" s="18">
        <v>232.95610000000002</v>
      </c>
      <c r="J15" s="19">
        <v>54409.37641925129</v>
      </c>
      <c r="K15" s="20">
        <f>I15*J15</f>
        <v>12674996.134060746</v>
      </c>
      <c r="L15" s="4"/>
    </row>
    <row r="16" spans="2:12" ht="30" customHeight="1">
      <c r="B16" s="3"/>
      <c r="C16" s="15">
        <v>1.2</v>
      </c>
      <c r="D16" s="16"/>
      <c r="E16" s="16"/>
      <c r="F16" s="16"/>
      <c r="G16" s="17" t="s">
        <v>95</v>
      </c>
      <c r="H16" s="16" t="s">
        <v>94</v>
      </c>
      <c r="I16" s="18">
        <v>44.4</v>
      </c>
      <c r="J16" s="19">
        <v>50216.567532454246</v>
      </c>
      <c r="K16" s="20">
        <f t="shared" ref="K16:K17" si="0">I16*J16</f>
        <v>2229615.5984409684</v>
      </c>
      <c r="L16" s="4"/>
    </row>
    <row r="17" spans="2:12" ht="30" customHeight="1">
      <c r="B17" s="3"/>
      <c r="C17" s="15">
        <v>1.3</v>
      </c>
      <c r="D17" s="16"/>
      <c r="E17" s="16"/>
      <c r="F17" s="16"/>
      <c r="G17" s="17" t="s">
        <v>96</v>
      </c>
      <c r="H17" s="16" t="s">
        <v>94</v>
      </c>
      <c r="I17" s="18">
        <v>6</v>
      </c>
      <c r="J17" s="19">
        <v>56311.208691793538</v>
      </c>
      <c r="K17" s="20">
        <f t="shared" si="0"/>
        <v>337867.2521507612</v>
      </c>
      <c r="L17" s="4"/>
    </row>
    <row r="18" spans="2:12" ht="30" customHeight="1" thickBot="1">
      <c r="B18" s="3"/>
      <c r="C18" s="21" t="s">
        <v>16</v>
      </c>
      <c r="D18" s="22"/>
      <c r="E18" s="22"/>
      <c r="F18" s="22"/>
      <c r="G18" s="23"/>
      <c r="H18" s="22"/>
      <c r="I18" s="18"/>
      <c r="J18" s="24"/>
      <c r="K18" s="25">
        <f>SUM(K15:K17)</f>
        <v>15242478.984652476</v>
      </c>
      <c r="L18" s="4"/>
    </row>
    <row r="19" spans="2:12" ht="30" customHeight="1" thickBot="1">
      <c r="B19" s="3"/>
      <c r="C19" s="12" t="s">
        <v>97</v>
      </c>
      <c r="D19" s="13"/>
      <c r="E19" s="13"/>
      <c r="F19" s="13"/>
      <c r="G19" s="13"/>
      <c r="H19" s="13"/>
      <c r="I19" s="13"/>
      <c r="J19" s="13"/>
      <c r="K19" s="14"/>
      <c r="L19" s="4"/>
    </row>
    <row r="20" spans="2:12" ht="30" customHeight="1">
      <c r="B20" s="3"/>
      <c r="C20" s="15">
        <v>2.1</v>
      </c>
      <c r="D20" s="16"/>
      <c r="E20" s="16"/>
      <c r="F20" s="16"/>
      <c r="G20" s="26" t="s">
        <v>98</v>
      </c>
      <c r="H20" s="16" t="s">
        <v>99</v>
      </c>
      <c r="I20" s="18">
        <v>8.5949999999999989</v>
      </c>
      <c r="J20" s="19">
        <v>169884.16087520716</v>
      </c>
      <c r="K20" s="20">
        <f t="shared" ref="K20:K21" si="1">I20*J20</f>
        <v>1460154.3627224055</v>
      </c>
      <c r="L20" s="4"/>
    </row>
    <row r="21" spans="2:12" ht="30" customHeight="1">
      <c r="B21" s="3"/>
      <c r="C21" s="15">
        <v>2.2000000000000002</v>
      </c>
      <c r="D21" s="16"/>
      <c r="E21" s="16"/>
      <c r="F21" s="16"/>
      <c r="G21" s="26" t="s">
        <v>100</v>
      </c>
      <c r="H21" s="16" t="s">
        <v>99</v>
      </c>
      <c r="I21" s="18">
        <v>10</v>
      </c>
      <c r="J21" s="19">
        <v>193280.56982227409</v>
      </c>
      <c r="K21" s="20">
        <f t="shared" si="1"/>
        <v>1932805.698222741</v>
      </c>
      <c r="L21" s="4"/>
    </row>
    <row r="22" spans="2:12" ht="30" customHeight="1" thickBot="1">
      <c r="B22" s="3"/>
      <c r="C22" s="21" t="s">
        <v>16</v>
      </c>
      <c r="D22" s="28"/>
      <c r="E22" s="29"/>
      <c r="F22" s="28"/>
      <c r="G22" s="28"/>
      <c r="H22" s="28"/>
      <c r="I22" s="18"/>
      <c r="J22" s="28"/>
      <c r="K22" s="25">
        <f>SUM(K20:K21)</f>
        <v>3392960.0609451467</v>
      </c>
      <c r="L22" s="4"/>
    </row>
    <row r="23" spans="2:12" ht="30" customHeight="1" thickBot="1">
      <c r="B23" s="3"/>
      <c r="C23" s="12" t="s">
        <v>101</v>
      </c>
      <c r="D23" s="13"/>
      <c r="E23" s="13"/>
      <c r="F23" s="13"/>
      <c r="G23" s="13"/>
      <c r="H23" s="13"/>
      <c r="I23" s="13"/>
      <c r="J23" s="13"/>
      <c r="K23" s="14"/>
      <c r="L23" s="4"/>
    </row>
    <row r="24" spans="2:12" ht="30" customHeight="1">
      <c r="B24" s="3"/>
      <c r="C24" s="15">
        <v>3.1</v>
      </c>
      <c r="D24" s="30"/>
      <c r="E24" s="30"/>
      <c r="F24" s="30"/>
      <c r="G24" s="31" t="s">
        <v>102</v>
      </c>
      <c r="H24" s="30" t="s">
        <v>99</v>
      </c>
      <c r="I24" s="18">
        <v>10.799999999999999</v>
      </c>
      <c r="J24" s="19">
        <v>1246707.9341359031</v>
      </c>
      <c r="K24" s="20">
        <f t="shared" ref="K24:K28" si="2">I24*J24</f>
        <v>13464445.688667752</v>
      </c>
      <c r="L24" s="4"/>
    </row>
    <row r="25" spans="2:12" ht="30" customHeight="1">
      <c r="B25" s="3"/>
      <c r="C25" s="15">
        <v>3.2</v>
      </c>
      <c r="D25" s="32"/>
      <c r="E25" s="32"/>
      <c r="F25" s="32"/>
      <c r="G25" s="31" t="s">
        <v>103</v>
      </c>
      <c r="H25" s="30" t="s">
        <v>99</v>
      </c>
      <c r="I25" s="18">
        <v>7.919999999999999</v>
      </c>
      <c r="J25" s="19">
        <v>1291082.4582380438</v>
      </c>
      <c r="K25" s="20">
        <f t="shared" si="2"/>
        <v>10225373.069245305</v>
      </c>
      <c r="L25" s="4"/>
    </row>
    <row r="26" spans="2:12" ht="30" customHeight="1">
      <c r="B26" s="3"/>
      <c r="C26" s="15">
        <v>3.3</v>
      </c>
      <c r="D26" s="30"/>
      <c r="E26" s="30"/>
      <c r="F26" s="30"/>
      <c r="G26" s="31" t="s">
        <v>104</v>
      </c>
      <c r="H26" s="30" t="s">
        <v>99</v>
      </c>
      <c r="I26" s="18">
        <v>4.32</v>
      </c>
      <c r="J26" s="19">
        <v>1770908.2757060151</v>
      </c>
      <c r="K26" s="20">
        <f t="shared" si="2"/>
        <v>7650323.7510499852</v>
      </c>
      <c r="L26" s="4"/>
    </row>
    <row r="27" spans="2:12" ht="30" customHeight="1">
      <c r="B27" s="3"/>
      <c r="C27" s="15">
        <v>3.4</v>
      </c>
      <c r="D27" s="27"/>
      <c r="E27" s="27"/>
      <c r="F27" s="27"/>
      <c r="G27" s="33" t="s">
        <v>105</v>
      </c>
      <c r="H27" s="27" t="s">
        <v>99</v>
      </c>
      <c r="I27" s="18">
        <v>7.919999999999999</v>
      </c>
      <c r="J27" s="19">
        <v>1824833.7327718351</v>
      </c>
      <c r="K27" s="20">
        <f t="shared" si="2"/>
        <v>14452683.163552932</v>
      </c>
      <c r="L27" s="4"/>
    </row>
    <row r="28" spans="2:12" ht="30" customHeight="1">
      <c r="B28" s="3"/>
      <c r="C28" s="15">
        <v>3.5</v>
      </c>
      <c r="D28" s="30"/>
      <c r="E28" s="30"/>
      <c r="F28" s="30"/>
      <c r="G28" s="31" t="s">
        <v>106</v>
      </c>
      <c r="H28" s="30" t="s">
        <v>107</v>
      </c>
      <c r="I28" s="18">
        <v>1165.615</v>
      </c>
      <c r="J28" s="34">
        <v>15676.022625468715</v>
      </c>
      <c r="K28" s="20">
        <f t="shared" si="2"/>
        <v>18272207.112585716</v>
      </c>
      <c r="L28" s="4"/>
    </row>
    <row r="29" spans="2:12" ht="30" customHeight="1" thickBot="1">
      <c r="B29" s="3"/>
      <c r="C29" s="35" t="s">
        <v>16</v>
      </c>
      <c r="D29" s="36"/>
      <c r="E29" s="36"/>
      <c r="F29" s="36"/>
      <c r="G29" s="37"/>
      <c r="H29" s="36"/>
      <c r="I29" s="18"/>
      <c r="J29" s="38"/>
      <c r="K29" s="39">
        <f>SUM(K24:K28)</f>
        <v>64065032.785101689</v>
      </c>
      <c r="L29" s="4"/>
    </row>
    <row r="30" spans="2:12" ht="30" customHeight="1" thickBot="1">
      <c r="B30" s="3"/>
      <c r="C30" s="12" t="s">
        <v>108</v>
      </c>
      <c r="D30" s="13"/>
      <c r="E30" s="13"/>
      <c r="F30" s="13"/>
      <c r="G30" s="13"/>
      <c r="H30" s="13"/>
      <c r="I30" s="13"/>
      <c r="J30" s="13"/>
      <c r="K30" s="14"/>
      <c r="L30" s="4"/>
    </row>
    <row r="31" spans="2:12" ht="30" customHeight="1">
      <c r="B31" s="3"/>
      <c r="C31" s="15">
        <v>4.0999999999999996</v>
      </c>
      <c r="D31" s="30"/>
      <c r="E31" s="30"/>
      <c r="F31" s="30"/>
      <c r="G31" s="31" t="s">
        <v>109</v>
      </c>
      <c r="H31" s="30" t="s">
        <v>94</v>
      </c>
      <c r="I31" s="18">
        <v>30</v>
      </c>
      <c r="J31" s="19">
        <v>99023.525466930805</v>
      </c>
      <c r="K31" s="20">
        <f t="shared" ref="K31:K32" si="3">I31*J31</f>
        <v>2970705.7640079241</v>
      </c>
      <c r="L31" s="4"/>
    </row>
    <row r="32" spans="2:12" ht="30" customHeight="1">
      <c r="B32" s="3"/>
      <c r="C32" s="15">
        <v>4.2</v>
      </c>
      <c r="D32" s="30"/>
      <c r="E32" s="30"/>
      <c r="F32" s="30"/>
      <c r="G32" s="31" t="s">
        <v>110</v>
      </c>
      <c r="H32" s="30" t="s">
        <v>94</v>
      </c>
      <c r="I32" s="18">
        <v>60</v>
      </c>
      <c r="J32" s="19">
        <v>63909.354768452686</v>
      </c>
      <c r="K32" s="20">
        <f t="shared" si="3"/>
        <v>3834561.2861071611</v>
      </c>
      <c r="L32" s="4"/>
    </row>
    <row r="33" spans="2:12" ht="30" customHeight="1" thickBot="1">
      <c r="B33" s="3"/>
      <c r="C33" s="21" t="s">
        <v>16</v>
      </c>
      <c r="D33" s="40"/>
      <c r="E33" s="40"/>
      <c r="F33" s="40"/>
      <c r="G33" s="41"/>
      <c r="H33" s="42"/>
      <c r="I33" s="18"/>
      <c r="J33" s="24"/>
      <c r="K33" s="25">
        <f>SUM(K31:K32)</f>
        <v>6805267.0501150852</v>
      </c>
      <c r="L33" s="4"/>
    </row>
    <row r="34" spans="2:12" ht="30" customHeight="1" thickBot="1">
      <c r="B34" s="3"/>
      <c r="C34" s="12" t="s">
        <v>111</v>
      </c>
      <c r="D34" s="13"/>
      <c r="E34" s="13"/>
      <c r="F34" s="13"/>
      <c r="G34" s="13"/>
      <c r="H34" s="13"/>
      <c r="I34" s="13"/>
      <c r="J34" s="13"/>
      <c r="K34" s="14"/>
      <c r="L34" s="4"/>
    </row>
    <row r="35" spans="2:12" ht="30" customHeight="1">
      <c r="B35" s="3"/>
      <c r="C35" s="15">
        <v>5.0999999999999996</v>
      </c>
      <c r="D35" s="30"/>
      <c r="E35" s="30"/>
      <c r="F35" s="30"/>
      <c r="G35" s="31" t="s">
        <v>112</v>
      </c>
      <c r="H35" s="30" t="s">
        <v>94</v>
      </c>
      <c r="I35" s="18">
        <v>144</v>
      </c>
      <c r="J35" s="19">
        <v>108413.08205006059</v>
      </c>
      <c r="K35" s="20">
        <f t="shared" ref="K35:K42" si="4">I35*J35</f>
        <v>15611483.815208726</v>
      </c>
      <c r="L35" s="4"/>
    </row>
    <row r="36" spans="2:12" ht="30" customHeight="1">
      <c r="B36" s="3"/>
      <c r="C36" s="15">
        <v>5.2</v>
      </c>
      <c r="D36" s="30"/>
      <c r="E36" s="30"/>
      <c r="F36" s="30"/>
      <c r="G36" s="31" t="s">
        <v>113</v>
      </c>
      <c r="H36" s="30" t="s">
        <v>94</v>
      </c>
      <c r="I36" s="18">
        <v>144</v>
      </c>
      <c r="J36" s="19">
        <v>143096.3708278125</v>
      </c>
      <c r="K36" s="20">
        <f t="shared" si="4"/>
        <v>20605877.399204999</v>
      </c>
      <c r="L36" s="4"/>
    </row>
    <row r="37" spans="2:12" ht="30" customHeight="1">
      <c r="B37" s="3"/>
      <c r="C37" s="15">
        <v>5.3</v>
      </c>
      <c r="D37" s="30"/>
      <c r="E37" s="30"/>
      <c r="F37" s="30"/>
      <c r="G37" s="31" t="s">
        <v>114</v>
      </c>
      <c r="H37" s="30" t="s">
        <v>115</v>
      </c>
      <c r="I37" s="18">
        <v>5.3999999999999995</v>
      </c>
      <c r="J37" s="19">
        <v>31767.802673343755</v>
      </c>
      <c r="K37" s="20">
        <f t="shared" si="4"/>
        <v>171546.13443605625</v>
      </c>
      <c r="L37" s="4"/>
    </row>
    <row r="38" spans="2:12" ht="30" customHeight="1">
      <c r="B38" s="3"/>
      <c r="C38" s="15">
        <v>5.4</v>
      </c>
      <c r="D38" s="30"/>
      <c r="E38" s="30"/>
      <c r="F38" s="30"/>
      <c r="G38" s="31" t="s">
        <v>116</v>
      </c>
      <c r="H38" s="30" t="s">
        <v>94</v>
      </c>
      <c r="I38" s="18">
        <v>60</v>
      </c>
      <c r="J38" s="19">
        <v>122130.42900752785</v>
      </c>
      <c r="K38" s="20">
        <f t="shared" si="4"/>
        <v>7327825.7404516712</v>
      </c>
      <c r="L38" s="4"/>
    </row>
    <row r="39" spans="2:12" ht="30" customHeight="1">
      <c r="B39" s="3"/>
      <c r="C39" s="15">
        <v>5.5</v>
      </c>
      <c r="D39" s="30"/>
      <c r="E39" s="30"/>
      <c r="F39" s="30"/>
      <c r="G39" s="31" t="s">
        <v>117</v>
      </c>
      <c r="H39" s="30" t="s">
        <v>94</v>
      </c>
      <c r="I39" s="18">
        <v>175.55</v>
      </c>
      <c r="J39" s="19">
        <v>128514.38909118752</v>
      </c>
      <c r="K39" s="20">
        <f t="shared" si="4"/>
        <v>22560701.00495797</v>
      </c>
      <c r="L39" s="4"/>
    </row>
    <row r="40" spans="2:12" ht="30" customHeight="1">
      <c r="B40" s="3"/>
      <c r="C40" s="15">
        <v>5.6</v>
      </c>
      <c r="D40" s="30"/>
      <c r="E40" s="30"/>
      <c r="F40" s="30"/>
      <c r="G40" s="31" t="s">
        <v>118</v>
      </c>
      <c r="H40" s="30" t="s">
        <v>94</v>
      </c>
      <c r="I40" s="18">
        <v>465</v>
      </c>
      <c r="J40" s="19">
        <v>41465.555731566965</v>
      </c>
      <c r="K40" s="20">
        <f t="shared" si="4"/>
        <v>19281483.415178638</v>
      </c>
      <c r="L40" s="4"/>
    </row>
    <row r="41" spans="2:12" ht="30" customHeight="1">
      <c r="B41" s="3"/>
      <c r="C41" s="15">
        <v>5.7</v>
      </c>
      <c r="D41" s="30"/>
      <c r="E41" s="30"/>
      <c r="F41" s="30"/>
      <c r="G41" s="31" t="s">
        <v>119</v>
      </c>
      <c r="H41" s="30" t="s">
        <v>94</v>
      </c>
      <c r="I41" s="18">
        <v>98</v>
      </c>
      <c r="J41" s="19">
        <v>41561.751916990186</v>
      </c>
      <c r="K41" s="20">
        <f t="shared" si="4"/>
        <v>4073051.6878650384</v>
      </c>
      <c r="L41" s="4"/>
    </row>
    <row r="42" spans="2:12" ht="30" customHeight="1">
      <c r="B42" s="3"/>
      <c r="C42" s="15">
        <v>5.8</v>
      </c>
      <c r="D42" s="30"/>
      <c r="E42" s="30"/>
      <c r="F42" s="30"/>
      <c r="G42" s="31" t="s">
        <v>120</v>
      </c>
      <c r="H42" s="30" t="s">
        <v>94</v>
      </c>
      <c r="I42" s="18">
        <v>319</v>
      </c>
      <c r="J42" s="19">
        <v>25300.319840377237</v>
      </c>
      <c r="K42" s="20">
        <f t="shared" si="4"/>
        <v>8070802.0290803388</v>
      </c>
      <c r="L42" s="4"/>
    </row>
    <row r="43" spans="2:12" ht="30" customHeight="1" thickBot="1">
      <c r="B43" s="3"/>
      <c r="C43" s="21" t="s">
        <v>16</v>
      </c>
      <c r="D43" s="40"/>
      <c r="E43" s="40"/>
      <c r="F43" s="40"/>
      <c r="G43" s="43"/>
      <c r="H43" s="42"/>
      <c r="I43" s="18"/>
      <c r="J43" s="24"/>
      <c r="K43" s="25">
        <f>SUM(K35:K42)</f>
        <v>97702771.226383448</v>
      </c>
      <c r="L43" s="4"/>
    </row>
    <row r="44" spans="2:12" ht="30" customHeight="1" thickBot="1">
      <c r="B44" s="3"/>
      <c r="C44" s="12" t="s">
        <v>121</v>
      </c>
      <c r="D44" s="13"/>
      <c r="E44" s="13"/>
      <c r="F44" s="13"/>
      <c r="G44" s="13"/>
      <c r="H44" s="13"/>
      <c r="I44" s="13"/>
      <c r="J44" s="13"/>
      <c r="K44" s="14"/>
      <c r="L44" s="4"/>
    </row>
    <row r="45" spans="2:12" ht="30" customHeight="1">
      <c r="B45" s="3"/>
      <c r="C45" s="15">
        <v>6.1</v>
      </c>
      <c r="D45" s="30"/>
      <c r="E45" s="30"/>
      <c r="F45" s="30"/>
      <c r="G45" s="31" t="s">
        <v>122</v>
      </c>
      <c r="H45" s="30" t="s">
        <v>123</v>
      </c>
      <c r="I45" s="18">
        <v>1</v>
      </c>
      <c r="J45" s="19">
        <v>587536.44253545546</v>
      </c>
      <c r="K45" s="20">
        <f t="shared" ref="K45:K59" si="5">I45*J45</f>
        <v>587536.44253545546</v>
      </c>
      <c r="L45" s="4"/>
    </row>
    <row r="46" spans="2:12" ht="30" customHeight="1">
      <c r="B46" s="3"/>
      <c r="C46" s="15">
        <v>6.2</v>
      </c>
      <c r="D46" s="30"/>
      <c r="E46" s="30"/>
      <c r="F46" s="30"/>
      <c r="G46" s="31" t="s">
        <v>124</v>
      </c>
      <c r="H46" s="30" t="s">
        <v>123</v>
      </c>
      <c r="I46" s="18">
        <v>32</v>
      </c>
      <c r="J46" s="19">
        <v>408486.21129135008</v>
      </c>
      <c r="K46" s="20">
        <f t="shared" ref="K46:K52" si="6">I46*J46</f>
        <v>13071558.761323202</v>
      </c>
      <c r="L46" s="4"/>
    </row>
    <row r="47" spans="2:12" ht="30" customHeight="1">
      <c r="B47" s="3"/>
      <c r="C47" s="15">
        <v>6.3</v>
      </c>
      <c r="D47" s="30"/>
      <c r="E47" s="30"/>
      <c r="F47" s="30"/>
      <c r="G47" s="31" t="s">
        <v>125</v>
      </c>
      <c r="H47" s="30" t="s">
        <v>123</v>
      </c>
      <c r="I47" s="18">
        <v>18</v>
      </c>
      <c r="J47" s="19">
        <v>90971.444604375021</v>
      </c>
      <c r="K47" s="20">
        <f t="shared" si="6"/>
        <v>1637486.0028787504</v>
      </c>
      <c r="L47" s="4"/>
    </row>
    <row r="48" spans="2:12" ht="30" customHeight="1">
      <c r="B48" s="3"/>
      <c r="C48" s="15">
        <v>6.4</v>
      </c>
      <c r="D48" s="30"/>
      <c r="E48" s="30"/>
      <c r="F48" s="30"/>
      <c r="G48" s="31" t="s">
        <v>126</v>
      </c>
      <c r="H48" s="30" t="s">
        <v>123</v>
      </c>
      <c r="I48" s="18">
        <v>6</v>
      </c>
      <c r="J48" s="19">
        <v>235510.0488084094</v>
      </c>
      <c r="K48" s="20">
        <f t="shared" si="6"/>
        <v>1413060.2928504564</v>
      </c>
      <c r="L48" s="4"/>
    </row>
    <row r="49" spans="2:12" ht="30" customHeight="1">
      <c r="B49" s="3"/>
      <c r="C49" s="15">
        <v>6.5</v>
      </c>
      <c r="D49" s="30"/>
      <c r="E49" s="30"/>
      <c r="F49" s="30"/>
      <c r="G49" s="31" t="s">
        <v>127</v>
      </c>
      <c r="H49" s="30" t="s">
        <v>123</v>
      </c>
      <c r="I49" s="18">
        <v>24</v>
      </c>
      <c r="J49" s="19">
        <v>230177.11806000001</v>
      </c>
      <c r="K49" s="20">
        <f t="shared" si="6"/>
        <v>5524250.8334400002</v>
      </c>
      <c r="L49" s="4"/>
    </row>
    <row r="50" spans="2:12" ht="30" customHeight="1">
      <c r="B50" s="3"/>
      <c r="C50" s="15">
        <v>6.6</v>
      </c>
      <c r="D50" s="30"/>
      <c r="E50" s="30"/>
      <c r="F50" s="30"/>
      <c r="G50" s="31" t="s">
        <v>128</v>
      </c>
      <c r="H50" s="30" t="s">
        <v>123</v>
      </c>
      <c r="I50" s="18">
        <v>10</v>
      </c>
      <c r="J50" s="19">
        <v>370770.0037723913</v>
      </c>
      <c r="K50" s="20">
        <f t="shared" si="6"/>
        <v>3707700.0377239129</v>
      </c>
      <c r="L50" s="4"/>
    </row>
    <row r="51" spans="2:12" ht="30" customHeight="1">
      <c r="B51" s="3"/>
      <c r="C51" s="15">
        <v>6.7</v>
      </c>
      <c r="D51" s="30"/>
      <c r="E51" s="30"/>
      <c r="F51" s="30"/>
      <c r="G51" s="31" t="s">
        <v>129</v>
      </c>
      <c r="H51" s="30" t="s">
        <v>123</v>
      </c>
      <c r="I51" s="18">
        <v>10</v>
      </c>
      <c r="J51" s="19">
        <v>325223.70494777249</v>
      </c>
      <c r="K51" s="20">
        <f t="shared" si="6"/>
        <v>3252237.0494777248</v>
      </c>
      <c r="L51" s="4"/>
    </row>
    <row r="52" spans="2:12" ht="30" customHeight="1">
      <c r="B52" s="3"/>
      <c r="C52" s="15">
        <v>6.8</v>
      </c>
      <c r="D52" s="30"/>
      <c r="E52" s="30"/>
      <c r="F52" s="30"/>
      <c r="G52" s="31" t="s">
        <v>130</v>
      </c>
      <c r="H52" s="30" t="s">
        <v>123</v>
      </c>
      <c r="I52" s="18">
        <v>6</v>
      </c>
      <c r="J52" s="19">
        <v>362806.94914649258</v>
      </c>
      <c r="K52" s="20">
        <f t="shared" si="6"/>
        <v>2176841.6948789554</v>
      </c>
      <c r="L52" s="4"/>
    </row>
    <row r="53" spans="2:12" ht="30" customHeight="1">
      <c r="B53" s="3"/>
      <c r="C53" s="15">
        <v>6.9</v>
      </c>
      <c r="D53" s="30"/>
      <c r="E53" s="30"/>
      <c r="F53" s="30"/>
      <c r="G53" s="31" t="s">
        <v>131</v>
      </c>
      <c r="H53" s="30" t="s">
        <v>123</v>
      </c>
      <c r="I53" s="18">
        <v>24</v>
      </c>
      <c r="J53" s="19">
        <v>171679.20834357003</v>
      </c>
      <c r="K53" s="20">
        <f t="shared" si="5"/>
        <v>4120301.000245681</v>
      </c>
      <c r="L53" s="4"/>
    </row>
    <row r="54" spans="2:12" ht="30" customHeight="1">
      <c r="B54" s="3"/>
      <c r="C54" s="156">
        <v>6.1</v>
      </c>
      <c r="D54" s="30"/>
      <c r="E54" s="30"/>
      <c r="F54" s="30"/>
      <c r="G54" s="31" t="s">
        <v>132</v>
      </c>
      <c r="H54" s="30" t="s">
        <v>123</v>
      </c>
      <c r="I54" s="18">
        <v>12</v>
      </c>
      <c r="J54" s="19">
        <v>297250.35786882008</v>
      </c>
      <c r="K54" s="20">
        <f t="shared" si="5"/>
        <v>3567004.294425841</v>
      </c>
      <c r="L54" s="4"/>
    </row>
    <row r="55" spans="2:12" ht="30" customHeight="1">
      <c r="B55" s="3"/>
      <c r="C55" s="15">
        <v>6.11</v>
      </c>
      <c r="D55" s="30"/>
      <c r="E55" s="30"/>
      <c r="F55" s="30"/>
      <c r="G55" s="31" t="s">
        <v>133</v>
      </c>
      <c r="H55" s="30" t="s">
        <v>123</v>
      </c>
      <c r="I55" s="18">
        <v>3</v>
      </c>
      <c r="J55" s="19">
        <v>11409618.234245962</v>
      </c>
      <c r="K55" s="20">
        <f t="shared" si="5"/>
        <v>34228854.702737883</v>
      </c>
      <c r="L55" s="4"/>
    </row>
    <row r="56" spans="2:12" ht="30" customHeight="1">
      <c r="B56" s="3"/>
      <c r="C56" s="156">
        <v>6.12</v>
      </c>
      <c r="D56" s="30"/>
      <c r="E56" s="30"/>
      <c r="F56" s="30"/>
      <c r="G56" s="31" t="s">
        <v>134</v>
      </c>
      <c r="H56" s="30" t="s">
        <v>123</v>
      </c>
      <c r="I56" s="18">
        <v>3</v>
      </c>
      <c r="J56" s="19">
        <v>563562.41640434554</v>
      </c>
      <c r="K56" s="20">
        <f t="shared" si="5"/>
        <v>1690687.2492130366</v>
      </c>
      <c r="L56" s="4"/>
    </row>
    <row r="57" spans="2:12" ht="30" customHeight="1">
      <c r="B57" s="3"/>
      <c r="C57" s="15">
        <v>6.13</v>
      </c>
      <c r="D57" s="30"/>
      <c r="E57" s="30"/>
      <c r="F57" s="30"/>
      <c r="G57" s="31" t="s">
        <v>135</v>
      </c>
      <c r="H57" s="30" t="s">
        <v>123</v>
      </c>
      <c r="I57" s="18">
        <v>32</v>
      </c>
      <c r="J57" s="19">
        <v>402747.96559293335</v>
      </c>
      <c r="K57" s="20">
        <f t="shared" si="5"/>
        <v>12887934.898973867</v>
      </c>
      <c r="L57" s="4"/>
    </row>
    <row r="58" spans="2:12" ht="30" customHeight="1">
      <c r="B58" s="3"/>
      <c r="C58" s="156">
        <v>6.14</v>
      </c>
      <c r="D58" s="30"/>
      <c r="E58" s="30"/>
      <c r="F58" s="30"/>
      <c r="G58" s="31" t="s">
        <v>136</v>
      </c>
      <c r="H58" s="30" t="s">
        <v>115</v>
      </c>
      <c r="I58" s="18">
        <v>80</v>
      </c>
      <c r="J58" s="19">
        <v>35814.638379881253</v>
      </c>
      <c r="K58" s="20">
        <f t="shared" si="5"/>
        <v>2865171.0703905001</v>
      </c>
      <c r="L58" s="4"/>
    </row>
    <row r="59" spans="2:12" ht="30" customHeight="1">
      <c r="B59" s="3"/>
      <c r="C59" s="15">
        <v>6.15</v>
      </c>
      <c r="D59" s="30"/>
      <c r="E59" s="30"/>
      <c r="F59" s="30"/>
      <c r="G59" s="31" t="s">
        <v>137</v>
      </c>
      <c r="H59" s="30" t="s">
        <v>123</v>
      </c>
      <c r="I59" s="18">
        <v>2</v>
      </c>
      <c r="J59" s="19">
        <v>5238000</v>
      </c>
      <c r="K59" s="20">
        <f t="shared" si="5"/>
        <v>10476000</v>
      </c>
      <c r="L59" s="4"/>
    </row>
    <row r="60" spans="2:12" ht="30" customHeight="1" thickBot="1">
      <c r="B60" s="3"/>
      <c r="C60" s="21" t="s">
        <v>16</v>
      </c>
      <c r="D60" s="40"/>
      <c r="E60" s="40"/>
      <c r="F60" s="40"/>
      <c r="G60" s="43"/>
      <c r="H60" s="42"/>
      <c r="I60" s="18"/>
      <c r="J60" s="24"/>
      <c r="K60" s="25">
        <f>SUM(K45:K59)</f>
        <v>101206624.33109528</v>
      </c>
      <c r="L60" s="4"/>
    </row>
    <row r="61" spans="2:12" ht="30" customHeight="1" thickBot="1">
      <c r="B61" s="3"/>
      <c r="C61" s="12" t="s">
        <v>138</v>
      </c>
      <c r="D61" s="13"/>
      <c r="E61" s="13"/>
      <c r="F61" s="13"/>
      <c r="G61" s="13"/>
      <c r="H61" s="13"/>
      <c r="I61" s="13"/>
      <c r="J61" s="13"/>
      <c r="K61" s="14"/>
      <c r="L61" s="4"/>
    </row>
    <row r="62" spans="2:12" ht="30" customHeight="1">
      <c r="B62" s="3"/>
      <c r="C62" s="15">
        <v>7.1</v>
      </c>
      <c r="D62" s="30"/>
      <c r="E62" s="30"/>
      <c r="F62" s="30"/>
      <c r="G62" s="31" t="s">
        <v>139</v>
      </c>
      <c r="H62" s="30" t="s">
        <v>123</v>
      </c>
      <c r="I62" s="18">
        <v>6</v>
      </c>
      <c r="J62" s="19">
        <v>2735917.3145193751</v>
      </c>
      <c r="K62" s="20">
        <f t="shared" ref="K62:K76" si="7">I62*J62</f>
        <v>16415503.88711625</v>
      </c>
      <c r="L62" s="4"/>
    </row>
    <row r="63" spans="2:12" ht="30" customHeight="1">
      <c r="B63" s="3"/>
      <c r="C63" s="15">
        <v>7.2</v>
      </c>
      <c r="D63" s="30"/>
      <c r="E63" s="30"/>
      <c r="F63" s="30"/>
      <c r="G63" s="31" t="s">
        <v>140</v>
      </c>
      <c r="H63" s="30" t="s">
        <v>123</v>
      </c>
      <c r="I63" s="18">
        <v>6</v>
      </c>
      <c r="J63" s="19">
        <v>2437136.7579810559</v>
      </c>
      <c r="K63" s="20">
        <f t="shared" si="7"/>
        <v>14622820.547886334</v>
      </c>
      <c r="L63" s="4"/>
    </row>
    <row r="64" spans="2:12" ht="30" customHeight="1">
      <c r="B64" s="3"/>
      <c r="C64" s="15">
        <v>7.3</v>
      </c>
      <c r="D64" s="30"/>
      <c r="E64" s="30"/>
      <c r="F64" s="30"/>
      <c r="G64" s="31" t="s">
        <v>141</v>
      </c>
      <c r="H64" s="30" t="s">
        <v>123</v>
      </c>
      <c r="I64" s="18">
        <v>2</v>
      </c>
      <c r="J64" s="19">
        <v>2422643.1733884378</v>
      </c>
      <c r="K64" s="20">
        <f t="shared" si="7"/>
        <v>4845286.3467768757</v>
      </c>
      <c r="L64" s="4"/>
    </row>
    <row r="65" spans="2:12" ht="30" customHeight="1">
      <c r="B65" s="3"/>
      <c r="C65" s="15">
        <v>7.4</v>
      </c>
      <c r="D65" s="30"/>
      <c r="E65" s="30"/>
      <c r="F65" s="30"/>
      <c r="G65" s="31" t="s">
        <v>142</v>
      </c>
      <c r="H65" s="30" t="s">
        <v>94</v>
      </c>
      <c r="I65" s="18">
        <v>6.3</v>
      </c>
      <c r="J65" s="19">
        <v>1405138.92452091</v>
      </c>
      <c r="K65" s="20">
        <f t="shared" si="7"/>
        <v>8852375.2244817335</v>
      </c>
      <c r="L65" s="4"/>
    </row>
    <row r="66" spans="2:12" ht="30" customHeight="1">
      <c r="B66" s="3"/>
      <c r="C66" s="15">
        <v>7.5</v>
      </c>
      <c r="D66" s="30"/>
      <c r="E66" s="30"/>
      <c r="F66" s="30"/>
      <c r="G66" s="31" t="s">
        <v>143</v>
      </c>
      <c r="H66" s="30" t="s">
        <v>115</v>
      </c>
      <c r="I66" s="18">
        <v>40</v>
      </c>
      <c r="J66" s="19">
        <v>24847.149457575011</v>
      </c>
      <c r="K66" s="20">
        <f t="shared" si="7"/>
        <v>993885.97830300045</v>
      </c>
      <c r="L66" s="4"/>
    </row>
    <row r="67" spans="2:12" ht="30" customHeight="1">
      <c r="B67" s="3"/>
      <c r="C67" s="15">
        <v>7.6</v>
      </c>
      <c r="D67" s="30"/>
      <c r="E67" s="30"/>
      <c r="F67" s="30"/>
      <c r="G67" s="31" t="s">
        <v>144</v>
      </c>
      <c r="H67" s="30" t="s">
        <v>115</v>
      </c>
      <c r="I67" s="18">
        <v>15</v>
      </c>
      <c r="J67" s="19">
        <v>73028.244386025021</v>
      </c>
      <c r="K67" s="20">
        <f t="shared" si="7"/>
        <v>1095423.6657903753</v>
      </c>
      <c r="L67" s="4"/>
    </row>
    <row r="68" spans="2:12" ht="30" customHeight="1">
      <c r="B68" s="3"/>
      <c r="C68" s="15">
        <v>7.7</v>
      </c>
      <c r="D68" s="30"/>
      <c r="E68" s="30"/>
      <c r="F68" s="30"/>
      <c r="G68" s="31" t="s">
        <v>145</v>
      </c>
      <c r="H68" s="30" t="s">
        <v>115</v>
      </c>
      <c r="I68" s="18">
        <v>18</v>
      </c>
      <c r="J68" s="19">
        <v>108034.33266202502</v>
      </c>
      <c r="K68" s="20">
        <f t="shared" si="7"/>
        <v>1944617.9879164502</v>
      </c>
      <c r="L68" s="4"/>
    </row>
    <row r="69" spans="2:12" ht="30" customHeight="1">
      <c r="B69" s="3"/>
      <c r="C69" s="15">
        <v>7.8</v>
      </c>
      <c r="D69" s="30"/>
      <c r="E69" s="30"/>
      <c r="F69" s="30"/>
      <c r="G69" s="31" t="s">
        <v>146</v>
      </c>
      <c r="H69" s="30" t="s">
        <v>123</v>
      </c>
      <c r="I69" s="18">
        <v>4</v>
      </c>
      <c r="J69" s="19">
        <v>179925.1488345938</v>
      </c>
      <c r="K69" s="20">
        <f t="shared" si="7"/>
        <v>719700.59533837519</v>
      </c>
      <c r="L69" s="4"/>
    </row>
    <row r="70" spans="2:12" ht="30" customHeight="1">
      <c r="B70" s="3"/>
      <c r="C70" s="15">
        <v>7.9</v>
      </c>
      <c r="D70" s="30"/>
      <c r="E70" s="30"/>
      <c r="F70" s="30"/>
      <c r="G70" s="31" t="s">
        <v>147</v>
      </c>
      <c r="H70" s="30" t="s">
        <v>123</v>
      </c>
      <c r="I70" s="18">
        <v>2</v>
      </c>
      <c r="J70" s="19">
        <v>265985.48883459379</v>
      </c>
      <c r="K70" s="20">
        <f t="shared" si="7"/>
        <v>531970.97766918759</v>
      </c>
      <c r="L70" s="4"/>
    </row>
    <row r="71" spans="2:12" ht="30" customHeight="1">
      <c r="B71" s="3"/>
      <c r="C71" s="156">
        <v>7.1</v>
      </c>
      <c r="D71" s="30"/>
      <c r="E71" s="30"/>
      <c r="F71" s="30"/>
      <c r="G71" s="31" t="s">
        <v>148</v>
      </c>
      <c r="H71" s="30" t="s">
        <v>123</v>
      </c>
      <c r="I71" s="18">
        <v>4</v>
      </c>
      <c r="J71" s="19">
        <v>2092381.0111630154</v>
      </c>
      <c r="K71" s="20">
        <f t="shared" si="7"/>
        <v>8369524.0446520615</v>
      </c>
      <c r="L71" s="4"/>
    </row>
    <row r="72" spans="2:12" ht="30" customHeight="1">
      <c r="B72" s="3"/>
      <c r="C72" s="15">
        <v>7.11</v>
      </c>
      <c r="D72" s="30"/>
      <c r="E72" s="30"/>
      <c r="F72" s="30"/>
      <c r="G72" s="31" t="s">
        <v>149</v>
      </c>
      <c r="H72" s="30" t="s">
        <v>123</v>
      </c>
      <c r="I72" s="18">
        <v>1</v>
      </c>
      <c r="J72" s="19">
        <v>2562102.5795471254</v>
      </c>
      <c r="K72" s="20">
        <f t="shared" si="7"/>
        <v>2562102.5795471254</v>
      </c>
      <c r="L72" s="4"/>
    </row>
    <row r="73" spans="2:12" ht="30" customHeight="1">
      <c r="B73" s="3"/>
      <c r="C73" s="156">
        <v>7.12</v>
      </c>
      <c r="D73" s="30"/>
      <c r="E73" s="30"/>
      <c r="F73" s="30"/>
      <c r="G73" s="31" t="s">
        <v>150</v>
      </c>
      <c r="H73" s="30" t="s">
        <v>123</v>
      </c>
      <c r="I73" s="18">
        <v>1</v>
      </c>
      <c r="J73" s="19">
        <v>1214270.7376296094</v>
      </c>
      <c r="K73" s="20">
        <f t="shared" si="7"/>
        <v>1214270.7376296094</v>
      </c>
      <c r="L73" s="4"/>
    </row>
    <row r="74" spans="2:12" ht="30" customHeight="1">
      <c r="B74" s="3"/>
      <c r="C74" s="15">
        <v>7.13</v>
      </c>
      <c r="D74" s="30"/>
      <c r="E74" s="30"/>
      <c r="F74" s="30"/>
      <c r="G74" s="31" t="s">
        <v>151</v>
      </c>
      <c r="H74" s="30" t="s">
        <v>123</v>
      </c>
      <c r="I74" s="18">
        <v>1</v>
      </c>
      <c r="J74" s="19">
        <v>4792619.33558226</v>
      </c>
      <c r="K74" s="20">
        <f t="shared" si="7"/>
        <v>4792619.33558226</v>
      </c>
      <c r="L74" s="4"/>
    </row>
    <row r="75" spans="2:12" ht="30" customHeight="1">
      <c r="B75" s="3"/>
      <c r="C75" s="156">
        <v>7.14</v>
      </c>
      <c r="D75" s="30"/>
      <c r="E75" s="30"/>
      <c r="F75" s="30"/>
      <c r="G75" s="31" t="s">
        <v>152</v>
      </c>
      <c r="H75" s="30" t="s">
        <v>115</v>
      </c>
      <c r="I75" s="18">
        <v>10</v>
      </c>
      <c r="J75" s="19">
        <v>190258.17765032031</v>
      </c>
      <c r="K75" s="20">
        <f t="shared" si="7"/>
        <v>1902581.7765032032</v>
      </c>
      <c r="L75" s="4"/>
    </row>
    <row r="76" spans="2:12" ht="30" customHeight="1">
      <c r="B76" s="3"/>
      <c r="C76" s="15">
        <v>7.15</v>
      </c>
      <c r="D76" s="30"/>
      <c r="E76" s="30"/>
      <c r="F76" s="30"/>
      <c r="G76" s="31" t="s">
        <v>153</v>
      </c>
      <c r="H76" s="30" t="s">
        <v>123</v>
      </c>
      <c r="I76" s="18">
        <v>3</v>
      </c>
      <c r="J76" s="19">
        <v>1494525.0709696505</v>
      </c>
      <c r="K76" s="20">
        <f t="shared" si="7"/>
        <v>4483575.2129089516</v>
      </c>
      <c r="L76" s="4"/>
    </row>
    <row r="77" spans="2:12" ht="30" customHeight="1" thickBot="1">
      <c r="B77" s="3"/>
      <c r="C77" s="21" t="s">
        <v>16</v>
      </c>
      <c r="D77" s="40"/>
      <c r="E77" s="40"/>
      <c r="F77" s="40"/>
      <c r="G77" s="43"/>
      <c r="H77" s="42"/>
      <c r="I77" s="18"/>
      <c r="J77" s="24"/>
      <c r="K77" s="25">
        <f>SUM(K62:K76)</f>
        <v>73346258.898101777</v>
      </c>
      <c r="L77" s="4"/>
    </row>
    <row r="78" spans="2:12" ht="30" customHeight="1" thickBot="1">
      <c r="B78" s="3"/>
      <c r="C78" s="12" t="s">
        <v>154</v>
      </c>
      <c r="D78" s="13"/>
      <c r="E78" s="13"/>
      <c r="F78" s="13"/>
      <c r="G78" s="13"/>
      <c r="H78" s="13"/>
      <c r="I78" s="13"/>
      <c r="J78" s="13"/>
      <c r="K78" s="14"/>
      <c r="L78" s="4"/>
    </row>
    <row r="79" spans="2:12" ht="30" customHeight="1">
      <c r="B79" s="3"/>
      <c r="C79" s="15">
        <v>8.1</v>
      </c>
      <c r="D79" s="16"/>
      <c r="E79" s="16"/>
      <c r="F79" s="16"/>
      <c r="G79" s="26" t="s">
        <v>155</v>
      </c>
      <c r="H79" s="16" t="s">
        <v>156</v>
      </c>
      <c r="I79" s="18">
        <v>1</v>
      </c>
      <c r="J79" s="19">
        <v>192234600.00000003</v>
      </c>
      <c r="K79" s="20">
        <f t="shared" ref="K79:K80" si="8">I79*J79</f>
        <v>192234600.00000003</v>
      </c>
      <c r="L79" s="4"/>
    </row>
    <row r="80" spans="2:12" ht="30" customHeight="1">
      <c r="B80" s="3"/>
      <c r="C80" s="15">
        <v>8.1999999999999993</v>
      </c>
      <c r="D80" s="16"/>
      <c r="E80" s="16"/>
      <c r="F80" s="16"/>
      <c r="G80" s="26" t="s">
        <v>157</v>
      </c>
      <c r="H80" s="16" t="s">
        <v>156</v>
      </c>
      <c r="I80" s="18">
        <v>1</v>
      </c>
      <c r="J80" s="19">
        <v>28138536.000000004</v>
      </c>
      <c r="K80" s="20">
        <f t="shared" si="8"/>
        <v>28138536.000000004</v>
      </c>
      <c r="L80" s="4"/>
    </row>
    <row r="81" spans="2:12" ht="30" customHeight="1" thickBot="1">
      <c r="B81" s="3"/>
      <c r="C81" s="21" t="s">
        <v>16</v>
      </c>
      <c r="D81" s="28"/>
      <c r="E81" s="29"/>
      <c r="F81" s="28"/>
      <c r="G81" s="28"/>
      <c r="H81" s="28"/>
      <c r="I81" s="18"/>
      <c r="J81" s="28"/>
      <c r="K81" s="25">
        <f>SUM(K79:K80)</f>
        <v>220373136.00000003</v>
      </c>
      <c r="L81" s="4"/>
    </row>
    <row r="82" spans="2:12" ht="30" customHeight="1" thickBot="1">
      <c r="B82" s="3"/>
      <c r="C82" s="12" t="s">
        <v>158</v>
      </c>
      <c r="D82" s="13"/>
      <c r="E82" s="13"/>
      <c r="F82" s="13"/>
      <c r="G82" s="13"/>
      <c r="H82" s="13"/>
      <c r="I82" s="13"/>
      <c r="J82" s="13"/>
      <c r="K82" s="14"/>
      <c r="L82" s="4"/>
    </row>
    <row r="83" spans="2:12" ht="30" customHeight="1">
      <c r="B83" s="3"/>
      <c r="C83" s="15">
        <v>9.1</v>
      </c>
      <c r="D83" s="16"/>
      <c r="E83" s="16"/>
      <c r="F83" s="16"/>
      <c r="G83" s="17" t="s">
        <v>159</v>
      </c>
      <c r="H83" s="16" t="s">
        <v>94</v>
      </c>
      <c r="I83" s="18">
        <v>30</v>
      </c>
      <c r="J83" s="19">
        <v>453101.72105993313</v>
      </c>
      <c r="K83" s="20">
        <f>I83*J83</f>
        <v>13593051.631797994</v>
      </c>
      <c r="L83" s="4"/>
    </row>
    <row r="84" spans="2:12" ht="30" customHeight="1">
      <c r="B84" s="3"/>
      <c r="C84" s="15">
        <v>9.1999999999999993</v>
      </c>
      <c r="D84" s="16"/>
      <c r="E84" s="16"/>
      <c r="F84" s="16"/>
      <c r="G84" s="17" t="s">
        <v>160</v>
      </c>
      <c r="H84" s="16" t="s">
        <v>123</v>
      </c>
      <c r="I84" s="18">
        <v>7</v>
      </c>
      <c r="J84" s="19">
        <v>1493926.6625563502</v>
      </c>
      <c r="K84" s="20">
        <f t="shared" ref="K84:K85" si="9">I84*J84</f>
        <v>10457486.637894452</v>
      </c>
      <c r="L84" s="4"/>
    </row>
    <row r="85" spans="2:12" ht="30" customHeight="1">
      <c r="B85" s="3"/>
      <c r="C85" s="15">
        <v>9.3000000000000007</v>
      </c>
      <c r="D85" s="16"/>
      <c r="E85" s="16"/>
      <c r="F85" s="16"/>
      <c r="G85" s="17" t="s">
        <v>161</v>
      </c>
      <c r="H85" s="16" t="s">
        <v>94</v>
      </c>
      <c r="I85" s="18">
        <v>22</v>
      </c>
      <c r="J85" s="19">
        <v>1037022.4649859661</v>
      </c>
      <c r="K85" s="20">
        <f t="shared" si="9"/>
        <v>22814494.229691256</v>
      </c>
      <c r="L85" s="4"/>
    </row>
    <row r="86" spans="2:12" ht="30" customHeight="1" thickBot="1">
      <c r="B86" s="3"/>
      <c r="C86" s="21" t="s">
        <v>16</v>
      </c>
      <c r="D86" s="22"/>
      <c r="E86" s="22"/>
      <c r="F86" s="22"/>
      <c r="G86" s="23"/>
      <c r="H86" s="22"/>
      <c r="I86" s="18"/>
      <c r="J86" s="24"/>
      <c r="K86" s="25">
        <f>SUM(K83:K85)</f>
        <v>46865032.499383703</v>
      </c>
      <c r="L86" s="4"/>
    </row>
    <row r="87" spans="2:12" s="44" customFormat="1" ht="30" customHeight="1" thickBot="1">
      <c r="B87" s="45"/>
      <c r="C87" s="181" t="s">
        <v>162</v>
      </c>
      <c r="D87" s="182"/>
      <c r="E87" s="182"/>
      <c r="F87" s="182"/>
      <c r="G87" s="182"/>
      <c r="H87" s="182"/>
      <c r="I87" s="182"/>
      <c r="J87" s="183"/>
      <c r="K87" s="46">
        <f>K18+K22+K29+K33+K43+K60+K77+K81+K86</f>
        <v>628999561.83577859</v>
      </c>
      <c r="L87" s="47"/>
    </row>
    <row r="88" spans="2:12" s="44" customFormat="1" ht="30" customHeight="1" thickBot="1">
      <c r="B88" s="45"/>
      <c r="C88" s="48"/>
      <c r="D88" s="48"/>
      <c r="E88" s="48"/>
      <c r="F88" s="48"/>
      <c r="G88" s="48"/>
      <c r="H88" s="48"/>
      <c r="I88" s="48"/>
      <c r="J88" s="48"/>
      <c r="K88" s="48"/>
      <c r="L88" s="47"/>
    </row>
    <row r="89" spans="2:12" ht="30" customHeight="1" thickBot="1">
      <c r="B89" s="3"/>
      <c r="C89" s="12" t="s">
        <v>164</v>
      </c>
      <c r="D89" s="13"/>
      <c r="E89" s="13"/>
      <c r="F89" s="13"/>
      <c r="G89" s="13"/>
      <c r="H89" s="13"/>
      <c r="I89" s="13"/>
      <c r="J89" s="13"/>
      <c r="K89" s="14"/>
      <c r="L89" s="4"/>
    </row>
    <row r="90" spans="2:12" ht="30" customHeight="1" thickBot="1">
      <c r="B90" s="3"/>
      <c r="C90" s="12" t="s">
        <v>92</v>
      </c>
      <c r="D90" s="13"/>
      <c r="E90" s="13"/>
      <c r="F90" s="13"/>
      <c r="G90" s="13"/>
      <c r="H90" s="13"/>
      <c r="I90" s="13"/>
      <c r="J90" s="13"/>
      <c r="K90" s="14"/>
      <c r="L90" s="4"/>
    </row>
    <row r="91" spans="2:12" ht="30" customHeight="1">
      <c r="B91" s="3"/>
      <c r="C91" s="15">
        <v>1.1000000000000001</v>
      </c>
      <c r="D91" s="16"/>
      <c r="E91" s="16"/>
      <c r="F91" s="16"/>
      <c r="G91" s="17" t="s">
        <v>166</v>
      </c>
      <c r="H91" s="16" t="s">
        <v>115</v>
      </c>
      <c r="I91" s="18">
        <v>35.6</v>
      </c>
      <c r="J91" s="19">
        <v>58665.429028406259</v>
      </c>
      <c r="K91" s="20">
        <f>I91*J91</f>
        <v>2088489.273411263</v>
      </c>
      <c r="L91" s="4"/>
    </row>
    <row r="92" spans="2:12" ht="30" customHeight="1">
      <c r="B92" s="3"/>
      <c r="C92" s="15">
        <v>1.2</v>
      </c>
      <c r="D92" s="16"/>
      <c r="E92" s="16"/>
      <c r="F92" s="16"/>
      <c r="G92" s="17" t="s">
        <v>93</v>
      </c>
      <c r="H92" s="16" t="s">
        <v>94</v>
      </c>
      <c r="I92" s="18">
        <v>224</v>
      </c>
      <c r="J92" s="19">
        <v>54409.37641925129</v>
      </c>
      <c r="K92" s="20">
        <f t="shared" ref="K92:K93" si="10">I92*J92</f>
        <v>12187700.317912288</v>
      </c>
      <c r="L92" s="4"/>
    </row>
    <row r="93" spans="2:12" ht="30" customHeight="1">
      <c r="B93" s="3"/>
      <c r="C93" s="15">
        <v>1.3</v>
      </c>
      <c r="D93" s="16"/>
      <c r="E93" s="16"/>
      <c r="F93" s="16"/>
      <c r="G93" s="17" t="s">
        <v>167</v>
      </c>
      <c r="H93" s="16" t="s">
        <v>94</v>
      </c>
      <c r="I93" s="18">
        <v>42.14</v>
      </c>
      <c r="J93" s="19">
        <v>24268.914778755359</v>
      </c>
      <c r="K93" s="20">
        <f t="shared" si="10"/>
        <v>1022692.0687767508</v>
      </c>
      <c r="L93" s="4"/>
    </row>
    <row r="94" spans="2:12" ht="30" customHeight="1">
      <c r="B94" s="3"/>
      <c r="C94" s="15">
        <v>1.4</v>
      </c>
      <c r="D94" s="16"/>
      <c r="E94" s="16"/>
      <c r="F94" s="16"/>
      <c r="G94" s="17" t="s">
        <v>95</v>
      </c>
      <c r="H94" s="16" t="s">
        <v>94</v>
      </c>
      <c r="I94" s="18">
        <v>232.95610000000002</v>
      </c>
      <c r="J94" s="19">
        <v>50216.567532454246</v>
      </c>
      <c r="K94" s="20">
        <f t="shared" ref="K94:K95" si="11">I94*J94</f>
        <v>11698255.727747167</v>
      </c>
      <c r="L94" s="4"/>
    </row>
    <row r="95" spans="2:12" ht="30" customHeight="1">
      <c r="B95" s="3"/>
      <c r="C95" s="15">
        <v>1.5</v>
      </c>
      <c r="D95" s="16"/>
      <c r="E95" s="16"/>
      <c r="F95" s="16"/>
      <c r="G95" s="17" t="s">
        <v>168</v>
      </c>
      <c r="H95" s="16" t="s">
        <v>94</v>
      </c>
      <c r="I95" s="18"/>
      <c r="J95" s="19">
        <v>23823.426833785088</v>
      </c>
      <c r="K95" s="20">
        <f t="shared" si="11"/>
        <v>0</v>
      </c>
      <c r="L95" s="4"/>
    </row>
    <row r="96" spans="2:12" ht="30" customHeight="1">
      <c r="B96" s="3"/>
      <c r="C96" s="15">
        <v>1.6</v>
      </c>
      <c r="D96" s="16"/>
      <c r="E96" s="16"/>
      <c r="F96" s="16"/>
      <c r="G96" s="17" t="s">
        <v>169</v>
      </c>
      <c r="H96" s="16" t="s">
        <v>123</v>
      </c>
      <c r="I96" s="18">
        <v>7</v>
      </c>
      <c r="J96" s="19">
        <v>129184.47212077472</v>
      </c>
      <c r="K96" s="20">
        <f t="shared" ref="K96:K99" si="12">I96*J96</f>
        <v>904291.30484542309</v>
      </c>
      <c r="L96" s="4"/>
    </row>
    <row r="97" spans="2:12" ht="30" customHeight="1">
      <c r="B97" s="3"/>
      <c r="C97" s="15">
        <v>1.7</v>
      </c>
      <c r="D97" s="16"/>
      <c r="E97" s="16"/>
      <c r="F97" s="16"/>
      <c r="G97" s="17" t="s">
        <v>170</v>
      </c>
      <c r="H97" s="16" t="s">
        <v>94</v>
      </c>
      <c r="I97" s="18">
        <v>15</v>
      </c>
      <c r="J97" s="19">
        <v>96894.477041597711</v>
      </c>
      <c r="K97" s="20">
        <f t="shared" si="12"/>
        <v>1453417.1556239657</v>
      </c>
      <c r="L97" s="4"/>
    </row>
    <row r="98" spans="2:12" ht="30" customHeight="1">
      <c r="B98" s="3"/>
      <c r="C98" s="15">
        <v>1.8</v>
      </c>
      <c r="D98" s="16"/>
      <c r="E98" s="16"/>
      <c r="F98" s="16"/>
      <c r="G98" s="17" t="s">
        <v>171</v>
      </c>
      <c r="H98" s="16" t="s">
        <v>123</v>
      </c>
      <c r="I98" s="18">
        <v>6</v>
      </c>
      <c r="J98" s="19">
        <v>220860.4990883774</v>
      </c>
      <c r="K98" s="20">
        <f t="shared" si="12"/>
        <v>1325162.9945302643</v>
      </c>
      <c r="L98" s="4"/>
    </row>
    <row r="99" spans="2:12" ht="30" customHeight="1">
      <c r="B99" s="3"/>
      <c r="C99" s="15">
        <v>1.9</v>
      </c>
      <c r="D99" s="16"/>
      <c r="E99" s="16"/>
      <c r="F99" s="16"/>
      <c r="G99" s="17" t="s">
        <v>96</v>
      </c>
      <c r="H99" s="16" t="s">
        <v>94</v>
      </c>
      <c r="I99" s="18">
        <v>278</v>
      </c>
      <c r="J99" s="19">
        <v>56311.208691793538</v>
      </c>
      <c r="K99" s="20">
        <f t="shared" si="12"/>
        <v>15654516.016318604</v>
      </c>
      <c r="L99" s="4"/>
    </row>
    <row r="100" spans="2:12" ht="30" customHeight="1">
      <c r="B100" s="3"/>
      <c r="C100" s="156">
        <v>1.1000000000000001</v>
      </c>
      <c r="D100" s="16"/>
      <c r="E100" s="16"/>
      <c r="F100" s="16"/>
      <c r="G100" s="17" t="s">
        <v>185</v>
      </c>
      <c r="H100" s="16" t="s">
        <v>99</v>
      </c>
      <c r="I100" s="18">
        <v>5.87</v>
      </c>
      <c r="J100" s="19">
        <v>834058.28978999995</v>
      </c>
      <c r="K100" s="20">
        <f t="shared" ref="K100:K101" si="13">I100*J100</f>
        <v>4895922.1610672995</v>
      </c>
      <c r="L100" s="4"/>
    </row>
    <row r="101" spans="2:12" ht="30" customHeight="1">
      <c r="B101" s="3"/>
      <c r="C101" s="15">
        <v>1.1100000000000001</v>
      </c>
      <c r="D101" s="16"/>
      <c r="E101" s="16"/>
      <c r="F101" s="16"/>
      <c r="G101" s="17" t="s">
        <v>186</v>
      </c>
      <c r="H101" s="16" t="s">
        <v>99</v>
      </c>
      <c r="I101" s="18">
        <v>7.8</v>
      </c>
      <c r="J101" s="19">
        <v>834058.28978999995</v>
      </c>
      <c r="K101" s="20">
        <f t="shared" si="13"/>
        <v>6505654.6603619996</v>
      </c>
      <c r="L101" s="4"/>
    </row>
    <row r="102" spans="2:12" ht="30" customHeight="1" thickBot="1">
      <c r="B102" s="3"/>
      <c r="C102" s="21" t="s">
        <v>16</v>
      </c>
      <c r="D102" s="22"/>
      <c r="E102" s="22"/>
      <c r="F102" s="22"/>
      <c r="G102" s="23"/>
      <c r="H102" s="22"/>
      <c r="I102" s="18"/>
      <c r="J102" s="24"/>
      <c r="K102" s="25">
        <f>SUM(K91:K101)</f>
        <v>57736101.680595025</v>
      </c>
      <c r="L102" s="4"/>
    </row>
    <row r="103" spans="2:12" ht="30" customHeight="1" thickBot="1">
      <c r="B103" s="3"/>
      <c r="C103" s="12" t="s">
        <v>97</v>
      </c>
      <c r="D103" s="13"/>
      <c r="E103" s="13"/>
      <c r="F103" s="13"/>
      <c r="G103" s="13"/>
      <c r="H103" s="13"/>
      <c r="I103" s="13"/>
      <c r="J103" s="13"/>
      <c r="K103" s="14"/>
      <c r="L103" s="4"/>
    </row>
    <row r="104" spans="2:12" ht="30" customHeight="1">
      <c r="B104" s="3"/>
      <c r="C104" s="15">
        <v>2.1</v>
      </c>
      <c r="D104" s="16"/>
      <c r="E104" s="16"/>
      <c r="F104" s="16"/>
      <c r="G104" s="26" t="s">
        <v>98</v>
      </c>
      <c r="H104" s="16" t="s">
        <v>99</v>
      </c>
      <c r="I104" s="18">
        <v>56.021840000000005</v>
      </c>
      <c r="J104" s="19">
        <v>169884.16087520716</v>
      </c>
      <c r="K104" s="20">
        <f t="shared" ref="K104:K105" si="14">I104*J104</f>
        <v>9517223.2790851165</v>
      </c>
      <c r="L104" s="4"/>
    </row>
    <row r="105" spans="2:12" ht="30" customHeight="1">
      <c r="B105" s="3"/>
      <c r="C105" s="15">
        <v>2.2000000000000002</v>
      </c>
      <c r="D105" s="16"/>
      <c r="E105" s="16"/>
      <c r="F105" s="16"/>
      <c r="G105" s="26" t="s">
        <v>100</v>
      </c>
      <c r="H105" s="16" t="s">
        <v>99</v>
      </c>
      <c r="I105" s="18">
        <v>56.02</v>
      </c>
      <c r="J105" s="19">
        <v>193280.56982227409</v>
      </c>
      <c r="K105" s="20">
        <f t="shared" si="14"/>
        <v>10827577.521443795</v>
      </c>
      <c r="L105" s="4"/>
    </row>
    <row r="106" spans="2:12" ht="30" customHeight="1" thickBot="1">
      <c r="B106" s="3"/>
      <c r="C106" s="21" t="s">
        <v>16</v>
      </c>
      <c r="D106" s="28"/>
      <c r="E106" s="29"/>
      <c r="F106" s="28"/>
      <c r="G106" s="28"/>
      <c r="H106" s="28"/>
      <c r="I106" s="18"/>
      <c r="J106" s="28"/>
      <c r="K106" s="25">
        <f>SUM(K104:K105)</f>
        <v>20344800.800528914</v>
      </c>
      <c r="L106" s="4"/>
    </row>
    <row r="107" spans="2:12" ht="30" customHeight="1" thickBot="1">
      <c r="B107" s="3"/>
      <c r="C107" s="12" t="s">
        <v>101</v>
      </c>
      <c r="D107" s="13"/>
      <c r="E107" s="13"/>
      <c r="F107" s="13"/>
      <c r="G107" s="13"/>
      <c r="H107" s="13"/>
      <c r="I107" s="13"/>
      <c r="J107" s="13"/>
      <c r="K107" s="14"/>
      <c r="L107" s="4"/>
    </row>
    <row r="108" spans="2:12" ht="30" customHeight="1">
      <c r="B108" s="3"/>
      <c r="C108" s="15">
        <v>3.1</v>
      </c>
      <c r="D108" s="30"/>
      <c r="E108" s="30"/>
      <c r="F108" s="30"/>
      <c r="G108" s="31" t="s">
        <v>102</v>
      </c>
      <c r="H108" s="30" t="s">
        <v>99</v>
      </c>
      <c r="I108" s="18">
        <v>3.0720000000000001</v>
      </c>
      <c r="J108" s="19">
        <v>1246707.9341359031</v>
      </c>
      <c r="K108" s="20">
        <f t="shared" ref="K108:K112" si="15">I108*J108</f>
        <v>3829886.7736654948</v>
      </c>
      <c r="L108" s="4"/>
    </row>
    <row r="109" spans="2:12" ht="30" customHeight="1">
      <c r="B109" s="3"/>
      <c r="C109" s="15">
        <v>3.2</v>
      </c>
      <c r="D109" s="32"/>
      <c r="E109" s="32"/>
      <c r="F109" s="32"/>
      <c r="G109" s="31" t="s">
        <v>103</v>
      </c>
      <c r="H109" s="30" t="s">
        <v>99</v>
      </c>
      <c r="I109" s="18">
        <v>9.1349</v>
      </c>
      <c r="J109" s="19">
        <v>1291082.4582380438</v>
      </c>
      <c r="K109" s="20">
        <f t="shared" si="15"/>
        <v>11793909.147758707</v>
      </c>
      <c r="L109" s="4"/>
    </row>
    <row r="110" spans="2:12" ht="30" customHeight="1">
      <c r="B110" s="3"/>
      <c r="C110" s="15">
        <v>3.3</v>
      </c>
      <c r="D110" s="30"/>
      <c r="E110" s="30"/>
      <c r="F110" s="30"/>
      <c r="G110" s="31" t="s">
        <v>104</v>
      </c>
      <c r="H110" s="30" t="s">
        <v>99</v>
      </c>
      <c r="I110" s="18">
        <v>2.3961999999999999</v>
      </c>
      <c r="J110" s="19">
        <v>1770908.2757060151</v>
      </c>
      <c r="K110" s="20">
        <f t="shared" si="15"/>
        <v>4243450.4102467531</v>
      </c>
      <c r="L110" s="4"/>
    </row>
    <row r="111" spans="2:12" ht="30" customHeight="1">
      <c r="B111" s="3"/>
      <c r="C111" s="15">
        <v>3.4</v>
      </c>
      <c r="D111" s="27"/>
      <c r="E111" s="27"/>
      <c r="F111" s="27"/>
      <c r="G111" s="33" t="s">
        <v>105</v>
      </c>
      <c r="H111" s="27" t="s">
        <v>99</v>
      </c>
      <c r="I111" s="18">
        <v>5.0698499999999997</v>
      </c>
      <c r="J111" s="19">
        <v>1824833.7327718351</v>
      </c>
      <c r="K111" s="20">
        <f t="shared" si="15"/>
        <v>9251633.3000932876</v>
      </c>
      <c r="L111" s="4"/>
    </row>
    <row r="112" spans="2:12" ht="30" customHeight="1">
      <c r="B112" s="3"/>
      <c r="C112" s="15">
        <v>3.5</v>
      </c>
      <c r="D112" s="30"/>
      <c r="E112" s="30"/>
      <c r="F112" s="30"/>
      <c r="G112" s="31" t="s">
        <v>106</v>
      </c>
      <c r="H112" s="30" t="s">
        <v>107</v>
      </c>
      <c r="I112" s="18">
        <v>1961.17</v>
      </c>
      <c r="J112" s="34">
        <v>15676.022625468715</v>
      </c>
      <c r="K112" s="20">
        <f t="shared" si="15"/>
        <v>30743345.292390481</v>
      </c>
      <c r="L112" s="4"/>
    </row>
    <row r="113" spans="2:12" ht="30" customHeight="1" thickBot="1">
      <c r="B113" s="3"/>
      <c r="C113" s="35" t="s">
        <v>16</v>
      </c>
      <c r="D113" s="36"/>
      <c r="E113" s="36"/>
      <c r="F113" s="36"/>
      <c r="G113" s="37"/>
      <c r="H113" s="36"/>
      <c r="I113" s="18"/>
      <c r="J113" s="38"/>
      <c r="K113" s="39">
        <f>SUM(K108:K112)</f>
        <v>59862224.924154721</v>
      </c>
      <c r="L113" s="4"/>
    </row>
    <row r="114" spans="2:12" ht="30" customHeight="1" thickBot="1">
      <c r="B114" s="3"/>
      <c r="C114" s="12" t="s">
        <v>108</v>
      </c>
      <c r="D114" s="13"/>
      <c r="E114" s="13"/>
      <c r="F114" s="13"/>
      <c r="G114" s="13"/>
      <c r="H114" s="13"/>
      <c r="I114" s="13"/>
      <c r="J114" s="13"/>
      <c r="K114" s="14"/>
      <c r="L114" s="4"/>
    </row>
    <row r="115" spans="2:12" ht="30" customHeight="1">
      <c r="B115" s="3"/>
      <c r="C115" s="15">
        <v>4.0999999999999996</v>
      </c>
      <c r="D115" s="30"/>
      <c r="E115" s="30"/>
      <c r="F115" s="30"/>
      <c r="G115" s="31" t="s">
        <v>109</v>
      </c>
      <c r="H115" s="30" t="s">
        <v>94</v>
      </c>
      <c r="I115" s="18">
        <v>223.21</v>
      </c>
      <c r="J115" s="19">
        <v>99023.525466930805</v>
      </c>
      <c r="K115" s="20">
        <f t="shared" ref="K115:K116" si="16">I115*J115</f>
        <v>22103041.119473625</v>
      </c>
      <c r="L115" s="4"/>
    </row>
    <row r="116" spans="2:12" ht="30" customHeight="1">
      <c r="B116" s="3"/>
      <c r="C116" s="15">
        <v>4.2</v>
      </c>
      <c r="D116" s="30"/>
      <c r="E116" s="30"/>
      <c r="F116" s="30"/>
      <c r="G116" s="31" t="s">
        <v>110</v>
      </c>
      <c r="H116" s="30" t="s">
        <v>94</v>
      </c>
      <c r="I116" s="18">
        <v>400.42</v>
      </c>
      <c r="J116" s="19">
        <v>63909.354768452686</v>
      </c>
      <c r="K116" s="20">
        <f t="shared" si="16"/>
        <v>25590583.836383827</v>
      </c>
      <c r="L116" s="4"/>
    </row>
    <row r="117" spans="2:12" ht="30" customHeight="1" thickBot="1">
      <c r="B117" s="3"/>
      <c r="C117" s="21" t="s">
        <v>16</v>
      </c>
      <c r="D117" s="40"/>
      <c r="E117" s="40"/>
      <c r="F117" s="40"/>
      <c r="G117" s="41"/>
      <c r="H117" s="42"/>
      <c r="I117" s="18"/>
      <c r="J117" s="24"/>
      <c r="K117" s="25">
        <f>SUM(K115:K116)</f>
        <v>47693624.955857456</v>
      </c>
      <c r="L117" s="4"/>
    </row>
    <row r="118" spans="2:12" ht="30" customHeight="1" thickBot="1">
      <c r="B118" s="3"/>
      <c r="C118" s="12" t="s">
        <v>111</v>
      </c>
      <c r="D118" s="13"/>
      <c r="E118" s="13"/>
      <c r="F118" s="13"/>
      <c r="G118" s="13"/>
      <c r="H118" s="13"/>
      <c r="I118" s="13"/>
      <c r="J118" s="13"/>
      <c r="K118" s="14"/>
      <c r="L118" s="4"/>
    </row>
    <row r="119" spans="2:12" ht="30" customHeight="1">
      <c r="B119" s="3"/>
      <c r="C119" s="15">
        <v>5.0999999999999996</v>
      </c>
      <c r="D119" s="30"/>
      <c r="E119" s="30"/>
      <c r="F119" s="30"/>
      <c r="G119" s="31" t="s">
        <v>112</v>
      </c>
      <c r="H119" s="30" t="s">
        <v>94</v>
      </c>
      <c r="I119" s="18">
        <v>232.95610000000002</v>
      </c>
      <c r="J119" s="19">
        <v>108413.08205006059</v>
      </c>
      <c r="K119" s="20">
        <f t="shared" ref="K119:K126" si="17">I119*J119</f>
        <v>25255488.783362124</v>
      </c>
      <c r="L119" s="4"/>
    </row>
    <row r="120" spans="2:12" ht="30" customHeight="1">
      <c r="B120" s="3"/>
      <c r="C120" s="15">
        <v>5.2</v>
      </c>
      <c r="D120" s="30"/>
      <c r="E120" s="30"/>
      <c r="F120" s="30"/>
      <c r="G120" s="31" t="s">
        <v>113</v>
      </c>
      <c r="H120" s="30" t="s">
        <v>94</v>
      </c>
      <c r="I120" s="18">
        <v>317.85000000000002</v>
      </c>
      <c r="J120" s="19">
        <v>143096.3708278125</v>
      </c>
      <c r="K120" s="20">
        <f t="shared" si="17"/>
        <v>45483181.467620209</v>
      </c>
      <c r="L120" s="4"/>
    </row>
    <row r="121" spans="2:12" ht="30" customHeight="1">
      <c r="B121" s="3"/>
      <c r="C121" s="15">
        <v>5.3</v>
      </c>
      <c r="D121" s="30"/>
      <c r="E121" s="30"/>
      <c r="F121" s="30"/>
      <c r="G121" s="31" t="s">
        <v>114</v>
      </c>
      <c r="H121" s="30" t="s">
        <v>115</v>
      </c>
      <c r="I121" s="18">
        <v>193.41</v>
      </c>
      <c r="J121" s="19">
        <v>31767.802673343755</v>
      </c>
      <c r="K121" s="20">
        <f t="shared" si="17"/>
        <v>6144210.7150514154</v>
      </c>
      <c r="L121" s="4"/>
    </row>
    <row r="122" spans="2:12" ht="30" customHeight="1">
      <c r="B122" s="3"/>
      <c r="C122" s="15">
        <v>5.4</v>
      </c>
      <c r="D122" s="30"/>
      <c r="E122" s="30"/>
      <c r="F122" s="30"/>
      <c r="G122" s="31" t="s">
        <v>116</v>
      </c>
      <c r="H122" s="30" t="s">
        <v>94</v>
      </c>
      <c r="I122" s="18">
        <v>232.95610000000002</v>
      </c>
      <c r="J122" s="19">
        <v>122130.42900752785</v>
      </c>
      <c r="K122" s="20">
        <f t="shared" si="17"/>
        <v>28451028.432920564</v>
      </c>
      <c r="L122" s="4"/>
    </row>
    <row r="123" spans="2:12" ht="30" customHeight="1">
      <c r="B123" s="3"/>
      <c r="C123" s="15">
        <v>5.5</v>
      </c>
      <c r="D123" s="30"/>
      <c r="E123" s="30"/>
      <c r="F123" s="30"/>
      <c r="G123" s="31" t="s">
        <v>117</v>
      </c>
      <c r="H123" s="30" t="s">
        <v>94</v>
      </c>
      <c r="I123" s="18">
        <v>175.55</v>
      </c>
      <c r="J123" s="19">
        <v>128514.38909118752</v>
      </c>
      <c r="K123" s="20">
        <f t="shared" si="17"/>
        <v>22560701.00495797</v>
      </c>
      <c r="L123" s="4"/>
    </row>
    <row r="124" spans="2:12" ht="30" customHeight="1">
      <c r="B124" s="3"/>
      <c r="C124" s="15">
        <v>5.6</v>
      </c>
      <c r="D124" s="30"/>
      <c r="E124" s="30"/>
      <c r="F124" s="30"/>
      <c r="G124" s="31" t="s">
        <v>118</v>
      </c>
      <c r="H124" s="30" t="s">
        <v>94</v>
      </c>
      <c r="I124" s="18">
        <v>319.17</v>
      </c>
      <c r="J124" s="19">
        <v>41465.555731566965</v>
      </c>
      <c r="K124" s="20">
        <f t="shared" si="17"/>
        <v>13234561.422844229</v>
      </c>
      <c r="L124" s="4"/>
    </row>
    <row r="125" spans="2:12" ht="30" customHeight="1">
      <c r="B125" s="3"/>
      <c r="C125" s="15">
        <v>5.7</v>
      </c>
      <c r="D125" s="30"/>
      <c r="E125" s="30"/>
      <c r="F125" s="30"/>
      <c r="G125" s="31" t="s">
        <v>119</v>
      </c>
      <c r="H125" s="30" t="s">
        <v>94</v>
      </c>
      <c r="I125" s="18">
        <v>75.67</v>
      </c>
      <c r="J125" s="19">
        <v>41561.751916990186</v>
      </c>
      <c r="K125" s="20">
        <f t="shared" si="17"/>
        <v>3144977.7675586473</v>
      </c>
      <c r="L125" s="4"/>
    </row>
    <row r="126" spans="2:12" ht="30" customHeight="1">
      <c r="B126" s="3"/>
      <c r="C126" s="15">
        <v>5.8</v>
      </c>
      <c r="D126" s="30"/>
      <c r="E126" s="30"/>
      <c r="F126" s="30"/>
      <c r="G126" s="31" t="s">
        <v>120</v>
      </c>
      <c r="H126" s="30" t="s">
        <v>94</v>
      </c>
      <c r="I126" s="18">
        <v>319.17</v>
      </c>
      <c r="J126" s="19">
        <v>25300.319840377237</v>
      </c>
      <c r="K126" s="20">
        <f t="shared" si="17"/>
        <v>8075103.0834532026</v>
      </c>
      <c r="L126" s="4"/>
    </row>
    <row r="127" spans="2:12" ht="30" customHeight="1" thickBot="1">
      <c r="B127" s="3"/>
      <c r="C127" s="21" t="s">
        <v>16</v>
      </c>
      <c r="D127" s="40"/>
      <c r="E127" s="40"/>
      <c r="F127" s="40"/>
      <c r="G127" s="43"/>
      <c r="H127" s="42"/>
      <c r="I127" s="18"/>
      <c r="J127" s="24"/>
      <c r="K127" s="25">
        <f>SUM(K119:K126)</f>
        <v>152349252.67776835</v>
      </c>
      <c r="L127" s="4"/>
    </row>
    <row r="128" spans="2:12" ht="30" customHeight="1" thickBot="1">
      <c r="B128" s="3"/>
      <c r="C128" s="12" t="s">
        <v>121</v>
      </c>
      <c r="D128" s="13"/>
      <c r="E128" s="13"/>
      <c r="F128" s="13"/>
      <c r="G128" s="13"/>
      <c r="H128" s="13"/>
      <c r="I128" s="13"/>
      <c r="J128" s="13"/>
      <c r="K128" s="14"/>
      <c r="L128" s="4"/>
    </row>
    <row r="129" spans="2:12" ht="30" customHeight="1">
      <c r="B129" s="3"/>
      <c r="C129" s="15">
        <v>6.1</v>
      </c>
      <c r="D129" s="30"/>
      <c r="E129" s="30"/>
      <c r="F129" s="30"/>
      <c r="G129" s="31" t="s">
        <v>122</v>
      </c>
      <c r="H129" s="30" t="s">
        <v>123</v>
      </c>
      <c r="I129" s="18">
        <v>1</v>
      </c>
      <c r="J129" s="19">
        <v>587536.44253545546</v>
      </c>
      <c r="K129" s="20">
        <f t="shared" ref="K129:K142" si="18">I129*J129</f>
        <v>587536.44253545546</v>
      </c>
      <c r="L129" s="4"/>
    </row>
    <row r="130" spans="2:12" ht="30" customHeight="1">
      <c r="B130" s="3"/>
      <c r="C130" s="15">
        <v>6.2</v>
      </c>
      <c r="D130" s="30"/>
      <c r="E130" s="30"/>
      <c r="F130" s="30"/>
      <c r="G130" s="31" t="s">
        <v>124</v>
      </c>
      <c r="H130" s="30" t="s">
        <v>123</v>
      </c>
      <c r="I130" s="18">
        <v>32</v>
      </c>
      <c r="J130" s="19">
        <v>408486.21129135008</v>
      </c>
      <c r="K130" s="20">
        <f t="shared" si="18"/>
        <v>13071558.761323202</v>
      </c>
      <c r="L130" s="4"/>
    </row>
    <row r="131" spans="2:12" ht="30" customHeight="1">
      <c r="B131" s="3"/>
      <c r="C131" s="15">
        <v>6.3</v>
      </c>
      <c r="D131" s="30"/>
      <c r="E131" s="30"/>
      <c r="F131" s="30"/>
      <c r="G131" s="31" t="s">
        <v>125</v>
      </c>
      <c r="H131" s="30" t="s">
        <v>123</v>
      </c>
      <c r="I131" s="18">
        <v>18</v>
      </c>
      <c r="J131" s="19">
        <v>90971.444604375021</v>
      </c>
      <c r="K131" s="20">
        <f t="shared" si="18"/>
        <v>1637486.0028787504</v>
      </c>
      <c r="L131" s="4"/>
    </row>
    <row r="132" spans="2:12" ht="30" customHeight="1">
      <c r="B132" s="3"/>
      <c r="C132" s="15">
        <v>6.4</v>
      </c>
      <c r="D132" s="30"/>
      <c r="E132" s="30"/>
      <c r="F132" s="30"/>
      <c r="G132" s="31" t="s">
        <v>126</v>
      </c>
      <c r="H132" s="30" t="s">
        <v>123</v>
      </c>
      <c r="I132" s="18">
        <v>6</v>
      </c>
      <c r="J132" s="19">
        <v>235510.0488084094</v>
      </c>
      <c r="K132" s="20">
        <f t="shared" si="18"/>
        <v>1413060.2928504564</v>
      </c>
      <c r="L132" s="4"/>
    </row>
    <row r="133" spans="2:12" ht="30" customHeight="1">
      <c r="B133" s="3"/>
      <c r="C133" s="15">
        <v>6.5</v>
      </c>
      <c r="D133" s="30"/>
      <c r="E133" s="30"/>
      <c r="F133" s="30"/>
      <c r="G133" s="31" t="s">
        <v>127</v>
      </c>
      <c r="H133" s="30" t="s">
        <v>123</v>
      </c>
      <c r="I133" s="18">
        <v>24</v>
      </c>
      <c r="J133" s="19">
        <v>230177.11806000001</v>
      </c>
      <c r="K133" s="20">
        <f t="shared" si="18"/>
        <v>5524250.8334400002</v>
      </c>
      <c r="L133" s="4"/>
    </row>
    <row r="134" spans="2:12" ht="30" customHeight="1">
      <c r="B134" s="3"/>
      <c r="C134" s="15">
        <v>6.6</v>
      </c>
      <c r="D134" s="30"/>
      <c r="E134" s="30"/>
      <c r="F134" s="30"/>
      <c r="G134" s="31" t="s">
        <v>128</v>
      </c>
      <c r="H134" s="30" t="s">
        <v>123</v>
      </c>
      <c r="I134" s="18">
        <v>10</v>
      </c>
      <c r="J134" s="19">
        <v>370770.0037723913</v>
      </c>
      <c r="K134" s="20">
        <f t="shared" si="18"/>
        <v>3707700.0377239129</v>
      </c>
      <c r="L134" s="4"/>
    </row>
    <row r="135" spans="2:12" ht="30" customHeight="1">
      <c r="B135" s="3"/>
      <c r="C135" s="15">
        <v>6.7</v>
      </c>
      <c r="D135" s="30"/>
      <c r="E135" s="30"/>
      <c r="F135" s="30"/>
      <c r="G135" s="31" t="s">
        <v>129</v>
      </c>
      <c r="H135" s="30" t="s">
        <v>123</v>
      </c>
      <c r="I135" s="18">
        <v>10</v>
      </c>
      <c r="J135" s="19">
        <v>325223.70494777249</v>
      </c>
      <c r="K135" s="20">
        <f t="shared" si="18"/>
        <v>3252237.0494777248</v>
      </c>
      <c r="L135" s="4"/>
    </row>
    <row r="136" spans="2:12" ht="30" customHeight="1">
      <c r="B136" s="3"/>
      <c r="C136" s="15">
        <v>6.8</v>
      </c>
      <c r="D136" s="30"/>
      <c r="E136" s="30"/>
      <c r="F136" s="30"/>
      <c r="G136" s="31" t="s">
        <v>130</v>
      </c>
      <c r="H136" s="30" t="s">
        <v>123</v>
      </c>
      <c r="I136" s="18">
        <v>6</v>
      </c>
      <c r="J136" s="19">
        <v>362806.94914649258</v>
      </c>
      <c r="K136" s="20">
        <f t="shared" si="18"/>
        <v>2176841.6948789554</v>
      </c>
      <c r="L136" s="4"/>
    </row>
    <row r="137" spans="2:12" ht="30" customHeight="1">
      <c r="B137" s="3"/>
      <c r="C137" s="15">
        <v>6.9</v>
      </c>
      <c r="D137" s="30"/>
      <c r="E137" s="30"/>
      <c r="F137" s="30"/>
      <c r="G137" s="31" t="s">
        <v>131</v>
      </c>
      <c r="H137" s="30" t="s">
        <v>123</v>
      </c>
      <c r="I137" s="18">
        <v>24</v>
      </c>
      <c r="J137" s="19">
        <v>171679.20834357003</v>
      </c>
      <c r="K137" s="20">
        <f t="shared" si="18"/>
        <v>4120301.000245681</v>
      </c>
      <c r="L137" s="4"/>
    </row>
    <row r="138" spans="2:12" ht="30" customHeight="1">
      <c r="B138" s="3"/>
      <c r="C138" s="156">
        <v>6.1</v>
      </c>
      <c r="D138" s="30"/>
      <c r="E138" s="30"/>
      <c r="F138" s="30"/>
      <c r="G138" s="31" t="s">
        <v>132</v>
      </c>
      <c r="H138" s="30" t="s">
        <v>123</v>
      </c>
      <c r="I138" s="18">
        <v>12</v>
      </c>
      <c r="J138" s="19">
        <v>297250.35786882008</v>
      </c>
      <c r="K138" s="20">
        <f t="shared" si="18"/>
        <v>3567004.294425841</v>
      </c>
      <c r="L138" s="4"/>
    </row>
    <row r="139" spans="2:12" ht="30" customHeight="1">
      <c r="B139" s="3"/>
      <c r="C139" s="15">
        <v>6.11</v>
      </c>
      <c r="D139" s="30"/>
      <c r="E139" s="30"/>
      <c r="F139" s="30"/>
      <c r="G139" s="31" t="s">
        <v>133</v>
      </c>
      <c r="H139" s="30" t="s">
        <v>123</v>
      </c>
      <c r="I139" s="18">
        <v>3</v>
      </c>
      <c r="J139" s="19">
        <v>11409618.234245962</v>
      </c>
      <c r="K139" s="20">
        <f t="shared" si="18"/>
        <v>34228854.702737883</v>
      </c>
      <c r="L139" s="4"/>
    </row>
    <row r="140" spans="2:12" ht="30" customHeight="1">
      <c r="B140" s="3"/>
      <c r="C140" s="156">
        <v>6.12</v>
      </c>
      <c r="D140" s="30"/>
      <c r="E140" s="30"/>
      <c r="F140" s="30"/>
      <c r="G140" s="31" t="s">
        <v>134</v>
      </c>
      <c r="H140" s="30" t="s">
        <v>123</v>
      </c>
      <c r="I140" s="18">
        <v>3</v>
      </c>
      <c r="J140" s="19">
        <v>563562.41640434554</v>
      </c>
      <c r="K140" s="20">
        <f t="shared" si="18"/>
        <v>1690687.2492130366</v>
      </c>
      <c r="L140" s="4"/>
    </row>
    <row r="141" spans="2:12" ht="30" customHeight="1">
      <c r="B141" s="3"/>
      <c r="C141" s="15">
        <v>6.13</v>
      </c>
      <c r="D141" s="30"/>
      <c r="E141" s="30"/>
      <c r="F141" s="30"/>
      <c r="G141" s="31" t="s">
        <v>135</v>
      </c>
      <c r="H141" s="30" t="s">
        <v>123</v>
      </c>
      <c r="I141" s="18">
        <v>32</v>
      </c>
      <c r="J141" s="19">
        <v>402747.96559293335</v>
      </c>
      <c r="K141" s="20">
        <f t="shared" si="18"/>
        <v>12887934.898973867</v>
      </c>
      <c r="L141" s="4"/>
    </row>
    <row r="142" spans="2:12" ht="30" customHeight="1">
      <c r="B142" s="3"/>
      <c r="C142" s="156">
        <v>6.14</v>
      </c>
      <c r="D142" s="30"/>
      <c r="E142" s="30"/>
      <c r="F142" s="30"/>
      <c r="G142" s="31" t="s">
        <v>136</v>
      </c>
      <c r="H142" s="30" t="s">
        <v>115</v>
      </c>
      <c r="I142" s="18">
        <v>80</v>
      </c>
      <c r="J142" s="19">
        <v>35814.638379881253</v>
      </c>
      <c r="K142" s="20">
        <f t="shared" si="18"/>
        <v>2865171.0703905001</v>
      </c>
      <c r="L142" s="4"/>
    </row>
    <row r="143" spans="2:12" ht="30" customHeight="1" thickBot="1">
      <c r="B143" s="3"/>
      <c r="C143" s="21" t="s">
        <v>16</v>
      </c>
      <c r="D143" s="40"/>
      <c r="E143" s="40"/>
      <c r="F143" s="40"/>
      <c r="G143" s="43"/>
      <c r="H143" s="42"/>
      <c r="I143" s="18"/>
      <c r="J143" s="24"/>
      <c r="K143" s="25">
        <f>SUM(K129:K142)</f>
        <v>90730624.331095278</v>
      </c>
      <c r="L143" s="4"/>
    </row>
    <row r="144" spans="2:12" ht="30" customHeight="1" thickBot="1">
      <c r="B144" s="3"/>
      <c r="C144" s="12" t="s">
        <v>138</v>
      </c>
      <c r="D144" s="13"/>
      <c r="E144" s="13"/>
      <c r="F144" s="13"/>
      <c r="G144" s="13"/>
      <c r="H144" s="13"/>
      <c r="I144" s="13"/>
      <c r="J144" s="13"/>
      <c r="K144" s="14"/>
      <c r="L144" s="4"/>
    </row>
    <row r="145" spans="2:12" ht="30" customHeight="1">
      <c r="B145" s="3"/>
      <c r="C145" s="15">
        <v>7.1</v>
      </c>
      <c r="D145" s="30"/>
      <c r="E145" s="30"/>
      <c r="F145" s="30"/>
      <c r="G145" s="31" t="s">
        <v>139</v>
      </c>
      <c r="H145" s="30" t="s">
        <v>123</v>
      </c>
      <c r="I145" s="18">
        <v>6</v>
      </c>
      <c r="J145" s="19">
        <v>2735917.3145193751</v>
      </c>
      <c r="K145" s="20">
        <f t="shared" ref="K145:K159" si="19">I145*J145</f>
        <v>16415503.88711625</v>
      </c>
      <c r="L145" s="4"/>
    </row>
    <row r="146" spans="2:12" ht="30" customHeight="1">
      <c r="B146" s="3"/>
      <c r="C146" s="15">
        <v>7.2</v>
      </c>
      <c r="D146" s="30"/>
      <c r="E146" s="30"/>
      <c r="F146" s="30"/>
      <c r="G146" s="31" t="s">
        <v>140</v>
      </c>
      <c r="H146" s="30" t="s">
        <v>123</v>
      </c>
      <c r="I146" s="18">
        <v>6</v>
      </c>
      <c r="J146" s="19">
        <v>2437136.7579810559</v>
      </c>
      <c r="K146" s="20">
        <f t="shared" si="19"/>
        <v>14622820.547886334</v>
      </c>
      <c r="L146" s="4"/>
    </row>
    <row r="147" spans="2:12" ht="30" customHeight="1">
      <c r="B147" s="3"/>
      <c r="C147" s="15">
        <v>7.3</v>
      </c>
      <c r="D147" s="30"/>
      <c r="E147" s="30"/>
      <c r="F147" s="30"/>
      <c r="G147" s="31" t="s">
        <v>141</v>
      </c>
      <c r="H147" s="30" t="s">
        <v>123</v>
      </c>
      <c r="I147" s="18">
        <v>2</v>
      </c>
      <c r="J147" s="19">
        <v>2422643.1733884378</v>
      </c>
      <c r="K147" s="20">
        <f t="shared" si="19"/>
        <v>4845286.3467768757</v>
      </c>
      <c r="L147" s="4"/>
    </row>
    <row r="148" spans="2:12" ht="30" customHeight="1">
      <c r="B148" s="3"/>
      <c r="C148" s="15">
        <v>7.4</v>
      </c>
      <c r="D148" s="30"/>
      <c r="E148" s="30"/>
      <c r="F148" s="30"/>
      <c r="G148" s="31" t="s">
        <v>142</v>
      </c>
      <c r="H148" s="30" t="s">
        <v>94</v>
      </c>
      <c r="I148" s="18">
        <v>6.3</v>
      </c>
      <c r="J148" s="19">
        <v>1405138.92452091</v>
      </c>
      <c r="K148" s="20">
        <f t="shared" si="19"/>
        <v>8852375.2244817335</v>
      </c>
      <c r="L148" s="4"/>
    </row>
    <row r="149" spans="2:12" ht="30" customHeight="1">
      <c r="B149" s="3"/>
      <c r="C149" s="15">
        <v>7.5</v>
      </c>
      <c r="D149" s="30"/>
      <c r="E149" s="30"/>
      <c r="F149" s="30"/>
      <c r="G149" s="31" t="s">
        <v>143</v>
      </c>
      <c r="H149" s="30" t="s">
        <v>115</v>
      </c>
      <c r="I149" s="18">
        <v>80</v>
      </c>
      <c r="J149" s="19">
        <v>24847.149457575011</v>
      </c>
      <c r="K149" s="20">
        <f t="shared" si="19"/>
        <v>1987771.9566060009</v>
      </c>
      <c r="L149" s="4"/>
    </row>
    <row r="150" spans="2:12" ht="30" customHeight="1">
      <c r="B150" s="3"/>
      <c r="C150" s="15">
        <v>7.6</v>
      </c>
      <c r="D150" s="30"/>
      <c r="E150" s="30"/>
      <c r="F150" s="30"/>
      <c r="G150" s="31" t="s">
        <v>144</v>
      </c>
      <c r="H150" s="30" t="s">
        <v>115</v>
      </c>
      <c r="I150" s="18">
        <v>15</v>
      </c>
      <c r="J150" s="19">
        <v>73028.244386025021</v>
      </c>
      <c r="K150" s="20">
        <f t="shared" si="19"/>
        <v>1095423.6657903753</v>
      </c>
      <c r="L150" s="4"/>
    </row>
    <row r="151" spans="2:12" ht="30" customHeight="1">
      <c r="B151" s="3"/>
      <c r="C151" s="15">
        <v>7.7</v>
      </c>
      <c r="D151" s="30"/>
      <c r="E151" s="30"/>
      <c r="F151" s="30"/>
      <c r="G151" s="31" t="s">
        <v>145</v>
      </c>
      <c r="H151" s="30" t="s">
        <v>115</v>
      </c>
      <c r="I151" s="18">
        <v>18</v>
      </c>
      <c r="J151" s="19">
        <v>108034.33266202502</v>
      </c>
      <c r="K151" s="20">
        <f t="shared" si="19"/>
        <v>1944617.9879164502</v>
      </c>
      <c r="L151" s="4"/>
    </row>
    <row r="152" spans="2:12" ht="30" customHeight="1">
      <c r="B152" s="3"/>
      <c r="C152" s="15">
        <v>7.8</v>
      </c>
      <c r="D152" s="30"/>
      <c r="E152" s="30"/>
      <c r="F152" s="30"/>
      <c r="G152" s="31" t="s">
        <v>146</v>
      </c>
      <c r="H152" s="30" t="s">
        <v>123</v>
      </c>
      <c r="I152" s="18">
        <v>4</v>
      </c>
      <c r="J152" s="19">
        <v>179925.1488345938</v>
      </c>
      <c r="K152" s="20">
        <f t="shared" si="19"/>
        <v>719700.59533837519</v>
      </c>
      <c r="L152" s="4"/>
    </row>
    <row r="153" spans="2:12" ht="30" customHeight="1">
      <c r="B153" s="3"/>
      <c r="C153" s="15">
        <v>7.9</v>
      </c>
      <c r="D153" s="30"/>
      <c r="E153" s="30"/>
      <c r="F153" s="30"/>
      <c r="G153" s="31" t="s">
        <v>147</v>
      </c>
      <c r="H153" s="30" t="s">
        <v>123</v>
      </c>
      <c r="I153" s="18">
        <v>2</v>
      </c>
      <c r="J153" s="19">
        <v>265985.48883459379</v>
      </c>
      <c r="K153" s="20">
        <f t="shared" si="19"/>
        <v>531970.97766918759</v>
      </c>
      <c r="L153" s="4"/>
    </row>
    <row r="154" spans="2:12" ht="30" customHeight="1">
      <c r="B154" s="3"/>
      <c r="C154" s="156">
        <v>7.1</v>
      </c>
      <c r="D154" s="30"/>
      <c r="E154" s="30"/>
      <c r="F154" s="30"/>
      <c r="G154" s="31" t="s">
        <v>148</v>
      </c>
      <c r="H154" s="30" t="s">
        <v>123</v>
      </c>
      <c r="I154" s="18">
        <v>3</v>
      </c>
      <c r="J154" s="19">
        <v>2092381.0111630154</v>
      </c>
      <c r="K154" s="20">
        <f t="shared" si="19"/>
        <v>6277143.0334890466</v>
      </c>
      <c r="L154" s="4"/>
    </row>
    <row r="155" spans="2:12" ht="30" customHeight="1">
      <c r="B155" s="3"/>
      <c r="C155" s="15">
        <v>7.11</v>
      </c>
      <c r="D155" s="30"/>
      <c r="E155" s="30"/>
      <c r="F155" s="30"/>
      <c r="G155" s="31" t="s">
        <v>149</v>
      </c>
      <c r="H155" s="30" t="s">
        <v>123</v>
      </c>
      <c r="I155" s="18">
        <v>1</v>
      </c>
      <c r="J155" s="19">
        <v>2562102.5795471254</v>
      </c>
      <c r="K155" s="20">
        <f t="shared" si="19"/>
        <v>2562102.5795471254</v>
      </c>
      <c r="L155" s="4"/>
    </row>
    <row r="156" spans="2:12" ht="30" customHeight="1">
      <c r="B156" s="3"/>
      <c r="C156" s="156">
        <v>7.12</v>
      </c>
      <c r="D156" s="30"/>
      <c r="E156" s="30"/>
      <c r="F156" s="30"/>
      <c r="G156" s="31" t="s">
        <v>150</v>
      </c>
      <c r="H156" s="30" t="s">
        <v>123</v>
      </c>
      <c r="I156" s="18">
        <v>1</v>
      </c>
      <c r="J156" s="19">
        <v>1214270.7376296094</v>
      </c>
      <c r="K156" s="20">
        <f t="shared" si="19"/>
        <v>1214270.7376296094</v>
      </c>
      <c r="L156" s="4"/>
    </row>
    <row r="157" spans="2:12" ht="30" customHeight="1">
      <c r="B157" s="3"/>
      <c r="C157" s="15">
        <v>7.13</v>
      </c>
      <c r="D157" s="30"/>
      <c r="E157" s="30"/>
      <c r="F157" s="30"/>
      <c r="G157" s="31" t="s">
        <v>151</v>
      </c>
      <c r="H157" s="30" t="s">
        <v>123</v>
      </c>
      <c r="I157" s="18">
        <v>1</v>
      </c>
      <c r="J157" s="19">
        <v>4792619.33558226</v>
      </c>
      <c r="K157" s="20">
        <f t="shared" si="19"/>
        <v>4792619.33558226</v>
      </c>
      <c r="L157" s="4"/>
    </row>
    <row r="158" spans="2:12" ht="30" customHeight="1">
      <c r="B158" s="3"/>
      <c r="C158" s="156">
        <v>7.14</v>
      </c>
      <c r="D158" s="30"/>
      <c r="E158" s="30"/>
      <c r="F158" s="30"/>
      <c r="G158" s="31" t="s">
        <v>152</v>
      </c>
      <c r="H158" s="30" t="s">
        <v>115</v>
      </c>
      <c r="I158" s="18">
        <v>25</v>
      </c>
      <c r="J158" s="19">
        <v>190258.17765032031</v>
      </c>
      <c r="K158" s="20">
        <f t="shared" si="19"/>
        <v>4756454.4412580077</v>
      </c>
      <c r="L158" s="4"/>
    </row>
    <row r="159" spans="2:12" ht="30" customHeight="1">
      <c r="B159" s="3"/>
      <c r="C159" s="15">
        <v>7.15</v>
      </c>
      <c r="D159" s="30"/>
      <c r="E159" s="30"/>
      <c r="F159" s="30"/>
      <c r="G159" s="31" t="s">
        <v>153</v>
      </c>
      <c r="H159" s="30" t="s">
        <v>123</v>
      </c>
      <c r="I159" s="18">
        <v>3</v>
      </c>
      <c r="J159" s="19">
        <v>1494525.0709696505</v>
      </c>
      <c r="K159" s="20">
        <f t="shared" si="19"/>
        <v>4483575.2129089516</v>
      </c>
      <c r="L159" s="4"/>
    </row>
    <row r="160" spans="2:12" ht="30" customHeight="1" thickBot="1">
      <c r="B160" s="3"/>
      <c r="C160" s="21" t="s">
        <v>16</v>
      </c>
      <c r="D160" s="40"/>
      <c r="E160" s="40"/>
      <c r="F160" s="40"/>
      <c r="G160" s="43"/>
      <c r="H160" s="42"/>
      <c r="I160" s="18"/>
      <c r="J160" s="24"/>
      <c r="K160" s="25">
        <f>SUM(K145:K159)</f>
        <v>75101636.529996574</v>
      </c>
      <c r="L160" s="4"/>
    </row>
    <row r="161" spans="2:12" ht="30" customHeight="1" thickBot="1">
      <c r="B161" s="3"/>
      <c r="C161" s="12" t="s">
        <v>154</v>
      </c>
      <c r="D161" s="13"/>
      <c r="E161" s="13"/>
      <c r="F161" s="13"/>
      <c r="G161" s="13"/>
      <c r="H161" s="13"/>
      <c r="I161" s="13"/>
      <c r="J161" s="13"/>
      <c r="K161" s="14"/>
      <c r="L161" s="4"/>
    </row>
    <row r="162" spans="2:12" ht="30" customHeight="1">
      <c r="B162" s="3"/>
      <c r="C162" s="15">
        <v>8.1</v>
      </c>
      <c r="D162" s="16"/>
      <c r="E162" s="16"/>
      <c r="F162" s="16"/>
      <c r="G162" s="26" t="s">
        <v>187</v>
      </c>
      <c r="H162" s="16" t="s">
        <v>94</v>
      </c>
      <c r="I162" s="18">
        <v>232.95610000000002</v>
      </c>
      <c r="J162" s="19">
        <v>165231.88501500001</v>
      </c>
      <c r="K162" s="20">
        <f t="shared" ref="K162:K163" si="20">I162*J162</f>
        <v>38491775.52874285</v>
      </c>
      <c r="L162" s="4"/>
    </row>
    <row r="163" spans="2:12" ht="30" customHeight="1">
      <c r="B163" s="3"/>
      <c r="C163" s="15">
        <v>8.1999999999999993</v>
      </c>
      <c r="D163" s="16"/>
      <c r="E163" s="16"/>
      <c r="F163" s="16"/>
      <c r="G163" s="26" t="s">
        <v>172</v>
      </c>
      <c r="H163" s="16" t="s">
        <v>173</v>
      </c>
      <c r="I163" s="18">
        <v>978</v>
      </c>
      <c r="J163" s="19">
        <v>37080.504072416006</v>
      </c>
      <c r="K163" s="20">
        <f t="shared" si="20"/>
        <v>36264732.982822858</v>
      </c>
      <c r="L163" s="4"/>
    </row>
    <row r="164" spans="2:12" ht="30" customHeight="1" thickBot="1">
      <c r="B164" s="3"/>
      <c r="C164" s="21" t="s">
        <v>16</v>
      </c>
      <c r="D164" s="28"/>
      <c r="E164" s="29"/>
      <c r="F164" s="28"/>
      <c r="G164" s="28"/>
      <c r="H164" s="28"/>
      <c r="I164" s="18"/>
      <c r="J164" s="28"/>
      <c r="K164" s="25">
        <f>SUM(K162:K163)</f>
        <v>74756508.511565715</v>
      </c>
      <c r="L164" s="4"/>
    </row>
    <row r="165" spans="2:12" ht="30" customHeight="1" thickBot="1">
      <c r="B165" s="3"/>
      <c r="C165" s="12" t="s">
        <v>158</v>
      </c>
      <c r="D165" s="13"/>
      <c r="E165" s="13"/>
      <c r="F165" s="13"/>
      <c r="G165" s="13"/>
      <c r="H165" s="13"/>
      <c r="I165" s="13"/>
      <c r="J165" s="13"/>
      <c r="K165" s="14"/>
      <c r="L165" s="4"/>
    </row>
    <row r="166" spans="2:12" ht="30" customHeight="1">
      <c r="B166" s="3"/>
      <c r="C166" s="15">
        <v>9.1</v>
      </c>
      <c r="D166" s="16"/>
      <c r="E166" s="16"/>
      <c r="F166" s="16"/>
      <c r="G166" s="17" t="s">
        <v>159</v>
      </c>
      <c r="H166" s="16" t="s">
        <v>94</v>
      </c>
      <c r="I166" s="18">
        <v>30</v>
      </c>
      <c r="J166" s="19">
        <v>453101.72105993313</v>
      </c>
      <c r="K166" s="20">
        <f>I166*J166</f>
        <v>13593051.631797994</v>
      </c>
      <c r="L166" s="4"/>
    </row>
    <row r="167" spans="2:12" ht="30" customHeight="1">
      <c r="B167" s="3"/>
      <c r="C167" s="15">
        <v>9.1999999999999993</v>
      </c>
      <c r="D167" s="16"/>
      <c r="E167" s="16"/>
      <c r="F167" s="16"/>
      <c r="G167" s="17" t="s">
        <v>160</v>
      </c>
      <c r="H167" s="16" t="s">
        <v>123</v>
      </c>
      <c r="I167" s="18">
        <v>7</v>
      </c>
      <c r="J167" s="19">
        <v>1493926.6625563502</v>
      </c>
      <c r="K167" s="20">
        <f t="shared" ref="K167:K168" si="21">I167*J167</f>
        <v>10457486.637894452</v>
      </c>
      <c r="L167" s="4"/>
    </row>
    <row r="168" spans="2:12" ht="30" customHeight="1">
      <c r="B168" s="3"/>
      <c r="C168" s="15">
        <v>9.3000000000000007</v>
      </c>
      <c r="D168" s="16"/>
      <c r="E168" s="16"/>
      <c r="F168" s="16"/>
      <c r="G168" s="17" t="s">
        <v>161</v>
      </c>
      <c r="H168" s="16" t="s">
        <v>94</v>
      </c>
      <c r="I168" s="18">
        <v>22</v>
      </c>
      <c r="J168" s="19">
        <v>1037022.4649859661</v>
      </c>
      <c r="K168" s="20">
        <f t="shared" si="21"/>
        <v>22814494.229691256</v>
      </c>
      <c r="L168" s="4"/>
    </row>
    <row r="169" spans="2:12" ht="30" customHeight="1" thickBot="1">
      <c r="B169" s="3"/>
      <c r="C169" s="21" t="s">
        <v>16</v>
      </c>
      <c r="D169" s="22"/>
      <c r="E169" s="22"/>
      <c r="F169" s="22"/>
      <c r="G169" s="23"/>
      <c r="H169" s="22"/>
      <c r="I169" s="18"/>
      <c r="J169" s="24"/>
      <c r="K169" s="25">
        <f>SUM(K166:K168)</f>
        <v>46865032.499383703</v>
      </c>
      <c r="L169" s="4"/>
    </row>
    <row r="170" spans="2:12" ht="30" customHeight="1" thickBot="1">
      <c r="B170" s="3"/>
      <c r="C170" s="12" t="s">
        <v>174</v>
      </c>
      <c r="D170" s="13"/>
      <c r="E170" s="13"/>
      <c r="F170" s="13"/>
      <c r="G170" s="13"/>
      <c r="H170" s="13"/>
      <c r="I170" s="13"/>
      <c r="J170" s="13"/>
      <c r="K170" s="14"/>
      <c r="L170" s="4"/>
    </row>
    <row r="171" spans="2:12" ht="30" customHeight="1">
      <c r="B171" s="3"/>
      <c r="C171" s="15">
        <v>10.1</v>
      </c>
      <c r="D171" s="16"/>
      <c r="E171" s="16"/>
      <c r="F171" s="16"/>
      <c r="G171" s="17" t="s">
        <v>175</v>
      </c>
      <c r="H171" s="16" t="s">
        <v>99</v>
      </c>
      <c r="I171" s="18">
        <v>4.7</v>
      </c>
      <c r="J171" s="19">
        <v>2001681.2790304187</v>
      </c>
      <c r="K171" s="20">
        <f>I171*J171</f>
        <v>9407902.0114429686</v>
      </c>
      <c r="L171" s="4"/>
    </row>
    <row r="172" spans="2:12" ht="30" customHeight="1">
      <c r="B172" s="3"/>
      <c r="C172" s="15">
        <v>10.199999999999999</v>
      </c>
      <c r="D172" s="16"/>
      <c r="E172" s="16"/>
      <c r="F172" s="16"/>
      <c r="G172" s="17" t="s">
        <v>106</v>
      </c>
      <c r="H172" s="16" t="s">
        <v>107</v>
      </c>
      <c r="I172" s="18">
        <v>408</v>
      </c>
      <c r="J172" s="19">
        <v>15676.022625468715</v>
      </c>
      <c r="K172" s="20">
        <f t="shared" ref="K172:K174" si="22">I172*J172</f>
        <v>6395817.2311912356</v>
      </c>
      <c r="L172" s="4"/>
    </row>
    <row r="173" spans="2:12" ht="30" customHeight="1">
      <c r="B173" s="3"/>
      <c r="C173" s="15">
        <v>10.3</v>
      </c>
      <c r="D173" s="16"/>
      <c r="E173" s="16"/>
      <c r="F173" s="16"/>
      <c r="G173" s="17" t="s">
        <v>110</v>
      </c>
      <c r="H173" s="16" t="s">
        <v>94</v>
      </c>
      <c r="I173" s="18">
        <v>46</v>
      </c>
      <c r="J173" s="19">
        <v>63909.354768452686</v>
      </c>
      <c r="K173" s="20">
        <f t="shared" ref="K173" si="23">I173*J173</f>
        <v>2939830.3193488237</v>
      </c>
      <c r="L173" s="4"/>
    </row>
    <row r="174" spans="2:12" ht="30" customHeight="1">
      <c r="B174" s="3"/>
      <c r="C174" s="15">
        <v>10.4</v>
      </c>
      <c r="D174" s="16"/>
      <c r="E174" s="16"/>
      <c r="F174" s="16"/>
      <c r="G174" s="17" t="s">
        <v>176</v>
      </c>
      <c r="H174" s="16" t="s">
        <v>115</v>
      </c>
      <c r="I174" s="18">
        <v>10</v>
      </c>
      <c r="J174" s="19">
        <v>678344.43344137119</v>
      </c>
      <c r="K174" s="20">
        <f t="shared" si="22"/>
        <v>6783444.3344137119</v>
      </c>
      <c r="L174" s="4"/>
    </row>
    <row r="175" spans="2:12" ht="30" customHeight="1" thickBot="1">
      <c r="B175" s="3"/>
      <c r="C175" s="21" t="s">
        <v>16</v>
      </c>
      <c r="D175" s="22"/>
      <c r="E175" s="22"/>
      <c r="F175" s="22"/>
      <c r="G175" s="23"/>
      <c r="H175" s="22"/>
      <c r="I175" s="18"/>
      <c r="J175" s="24"/>
      <c r="K175" s="25">
        <f>SUM(K171:K174)</f>
        <v>25526993.896396738</v>
      </c>
      <c r="L175" s="4"/>
    </row>
    <row r="176" spans="2:12" s="44" customFormat="1" ht="30" customHeight="1" thickBot="1">
      <c r="B176" s="45"/>
      <c r="C176" s="181" t="s">
        <v>165</v>
      </c>
      <c r="D176" s="182"/>
      <c r="E176" s="182"/>
      <c r="F176" s="182"/>
      <c r="G176" s="182"/>
      <c r="H176" s="182"/>
      <c r="I176" s="182"/>
      <c r="J176" s="183"/>
      <c r="K176" s="46">
        <f>K102+K106+K113+K117+K127+K143+K160+K164+K169+K175</f>
        <v>650966800.80734241</v>
      </c>
      <c r="L176" s="47"/>
    </row>
    <row r="177" spans="2:12" s="44" customFormat="1" ht="30" customHeight="1" thickBot="1">
      <c r="B177" s="45"/>
      <c r="C177" s="48"/>
      <c r="D177" s="48"/>
      <c r="E177" s="48"/>
      <c r="F177" s="48"/>
      <c r="G177" s="48"/>
      <c r="H177" s="48"/>
      <c r="I177" s="48"/>
      <c r="J177" s="48"/>
      <c r="K177" s="48"/>
      <c r="L177" s="47"/>
    </row>
    <row r="178" spans="2:12" ht="30" customHeight="1" thickBot="1">
      <c r="B178" s="3"/>
      <c r="C178" s="12" t="s">
        <v>177</v>
      </c>
      <c r="D178" s="13"/>
      <c r="E178" s="13"/>
      <c r="F178" s="13"/>
      <c r="G178" s="13"/>
      <c r="H178" s="13"/>
      <c r="I178" s="13"/>
      <c r="J178" s="13"/>
      <c r="K178" s="14"/>
      <c r="L178" s="4"/>
    </row>
    <row r="179" spans="2:12" ht="30" customHeight="1" thickBot="1">
      <c r="B179" s="3"/>
      <c r="C179" s="12" t="s">
        <v>92</v>
      </c>
      <c r="D179" s="13"/>
      <c r="E179" s="13"/>
      <c r="F179" s="13"/>
      <c r="G179" s="13"/>
      <c r="H179" s="13"/>
      <c r="I179" s="13"/>
      <c r="J179" s="13"/>
      <c r="K179" s="14"/>
      <c r="L179" s="4"/>
    </row>
    <row r="180" spans="2:12" ht="30" customHeight="1">
      <c r="B180" s="3"/>
      <c r="C180" s="15">
        <v>1.1000000000000001</v>
      </c>
      <c r="D180" s="16"/>
      <c r="E180" s="16"/>
      <c r="F180" s="16"/>
      <c r="G180" s="17" t="s">
        <v>93</v>
      </c>
      <c r="H180" s="16" t="s">
        <v>94</v>
      </c>
      <c r="I180" s="18">
        <v>145.04000000000002</v>
      </c>
      <c r="J180" s="19">
        <v>54409.37641925129</v>
      </c>
      <c r="K180" s="20">
        <f>I180*J180</f>
        <v>7891535.9558482086</v>
      </c>
      <c r="L180" s="4"/>
    </row>
    <row r="181" spans="2:12" ht="30" customHeight="1">
      <c r="B181" s="3"/>
      <c r="C181" s="15">
        <v>1.2</v>
      </c>
      <c r="D181" s="16"/>
      <c r="E181" s="16"/>
      <c r="F181" s="16"/>
      <c r="G181" s="17" t="s">
        <v>167</v>
      </c>
      <c r="H181" s="16" t="s">
        <v>94</v>
      </c>
      <c r="I181" s="18">
        <v>165</v>
      </c>
      <c r="J181" s="19">
        <v>24268.914778755359</v>
      </c>
      <c r="K181" s="20">
        <f t="shared" ref="K181" si="24">I181*J181</f>
        <v>4004370.9384946343</v>
      </c>
      <c r="L181" s="4"/>
    </row>
    <row r="182" spans="2:12" ht="30" customHeight="1" thickBot="1">
      <c r="B182" s="3"/>
      <c r="C182" s="21" t="s">
        <v>16</v>
      </c>
      <c r="D182" s="22"/>
      <c r="E182" s="22"/>
      <c r="F182" s="22"/>
      <c r="G182" s="23"/>
      <c r="H182" s="22"/>
      <c r="I182" s="18"/>
      <c r="J182" s="24"/>
      <c r="K182" s="25">
        <f>SUM(K180:K181)</f>
        <v>11895906.894342843</v>
      </c>
      <c r="L182" s="4"/>
    </row>
    <row r="183" spans="2:12" ht="30" customHeight="1" thickBot="1">
      <c r="B183" s="3"/>
      <c r="C183" s="12" t="s">
        <v>179</v>
      </c>
      <c r="D183" s="13"/>
      <c r="E183" s="13"/>
      <c r="F183" s="13"/>
      <c r="G183" s="13"/>
      <c r="H183" s="13"/>
      <c r="I183" s="13"/>
      <c r="J183" s="13"/>
      <c r="K183" s="14"/>
      <c r="L183" s="4"/>
    </row>
    <row r="184" spans="2:12" ht="30" customHeight="1">
      <c r="B184" s="3"/>
      <c r="C184" s="15">
        <v>2.1</v>
      </c>
      <c r="D184" s="30"/>
      <c r="E184" s="30"/>
      <c r="F184" s="30"/>
      <c r="G184" s="31" t="s">
        <v>112</v>
      </c>
      <c r="H184" s="30" t="s">
        <v>94</v>
      </c>
      <c r="I184" s="18">
        <v>322</v>
      </c>
      <c r="J184" s="19">
        <v>108413.08205006059</v>
      </c>
      <c r="K184" s="20">
        <f t="shared" ref="K184:K191" si="25">I184*J184</f>
        <v>34909012.420119509</v>
      </c>
      <c r="L184" s="4"/>
    </row>
    <row r="185" spans="2:12" ht="30" customHeight="1">
      <c r="B185" s="3"/>
      <c r="C185" s="15">
        <v>2.2000000000000002</v>
      </c>
      <c r="D185" s="30"/>
      <c r="E185" s="30"/>
      <c r="F185" s="30"/>
      <c r="G185" s="31" t="s">
        <v>113</v>
      </c>
      <c r="H185" s="30" t="s">
        <v>94</v>
      </c>
      <c r="I185" s="18">
        <v>322</v>
      </c>
      <c r="J185" s="19">
        <v>143096.3708278125</v>
      </c>
      <c r="K185" s="20">
        <f t="shared" si="25"/>
        <v>46077031.406555623</v>
      </c>
      <c r="L185" s="4"/>
    </row>
    <row r="186" spans="2:12" ht="30" customHeight="1">
      <c r="B186" s="3"/>
      <c r="C186" s="15">
        <v>2.2999999999999998</v>
      </c>
      <c r="D186" s="30"/>
      <c r="E186" s="30"/>
      <c r="F186" s="30"/>
      <c r="G186" s="31" t="s">
        <v>114</v>
      </c>
      <c r="H186" s="30" t="s">
        <v>115</v>
      </c>
      <c r="I186" s="18">
        <v>80</v>
      </c>
      <c r="J186" s="19">
        <v>31767.802673343755</v>
      </c>
      <c r="K186" s="20">
        <f t="shared" si="25"/>
        <v>2541424.2138675004</v>
      </c>
      <c r="L186" s="4"/>
    </row>
    <row r="187" spans="2:12" ht="30" customHeight="1">
      <c r="B187" s="3"/>
      <c r="C187" s="15">
        <v>2.4</v>
      </c>
      <c r="D187" s="30"/>
      <c r="E187" s="30"/>
      <c r="F187" s="30"/>
      <c r="G187" s="31" t="s">
        <v>116</v>
      </c>
      <c r="H187" s="30" t="s">
        <v>94</v>
      </c>
      <c r="I187" s="18">
        <v>145.04000000000002</v>
      </c>
      <c r="J187" s="19">
        <v>122130.42900752785</v>
      </c>
      <c r="K187" s="20">
        <f t="shared" si="25"/>
        <v>17713797.423251841</v>
      </c>
      <c r="L187" s="4"/>
    </row>
    <row r="188" spans="2:12" ht="30" customHeight="1">
      <c r="B188" s="3"/>
      <c r="C188" s="15">
        <v>2.5</v>
      </c>
      <c r="D188" s="30"/>
      <c r="E188" s="30"/>
      <c r="F188" s="30"/>
      <c r="G188" s="31" t="s">
        <v>117</v>
      </c>
      <c r="H188" s="30" t="s">
        <v>94</v>
      </c>
      <c r="I188" s="18">
        <v>35</v>
      </c>
      <c r="J188" s="19">
        <v>128514.38909118752</v>
      </c>
      <c r="K188" s="20">
        <f t="shared" si="25"/>
        <v>4498003.6181915635</v>
      </c>
      <c r="L188" s="4"/>
    </row>
    <row r="189" spans="2:12" ht="30" customHeight="1">
      <c r="B189" s="3"/>
      <c r="C189" s="15">
        <v>2.6</v>
      </c>
      <c r="D189" s="30"/>
      <c r="E189" s="30"/>
      <c r="F189" s="30"/>
      <c r="G189" s="31" t="s">
        <v>118</v>
      </c>
      <c r="H189" s="30" t="s">
        <v>94</v>
      </c>
      <c r="I189" s="18">
        <v>160</v>
      </c>
      <c r="J189" s="19">
        <v>41465.555731566965</v>
      </c>
      <c r="K189" s="20">
        <f t="shared" si="25"/>
        <v>6634488.9170507146</v>
      </c>
      <c r="L189" s="4"/>
    </row>
    <row r="190" spans="2:12" ht="30" customHeight="1">
      <c r="B190" s="3"/>
      <c r="C190" s="15">
        <v>2.7</v>
      </c>
      <c r="D190" s="30"/>
      <c r="E190" s="30"/>
      <c r="F190" s="30"/>
      <c r="G190" s="31" t="s">
        <v>119</v>
      </c>
      <c r="H190" s="30" t="s">
        <v>94</v>
      </c>
      <c r="I190" s="18">
        <v>160</v>
      </c>
      <c r="J190" s="19">
        <v>41561.751916990186</v>
      </c>
      <c r="K190" s="20">
        <f t="shared" si="25"/>
        <v>6649880.3067184296</v>
      </c>
      <c r="L190" s="4"/>
    </row>
    <row r="191" spans="2:12" ht="30" customHeight="1">
      <c r="B191" s="3"/>
      <c r="C191" s="15">
        <v>2.8</v>
      </c>
      <c r="D191" s="30"/>
      <c r="E191" s="30"/>
      <c r="F191" s="30"/>
      <c r="G191" s="31" t="s">
        <v>120</v>
      </c>
      <c r="H191" s="30" t="s">
        <v>94</v>
      </c>
      <c r="I191" s="18">
        <v>245</v>
      </c>
      <c r="J191" s="19">
        <v>25300.319840377237</v>
      </c>
      <c r="K191" s="20">
        <f t="shared" si="25"/>
        <v>6198578.3608924234</v>
      </c>
      <c r="L191" s="4"/>
    </row>
    <row r="192" spans="2:12" ht="30" customHeight="1" thickBot="1">
      <c r="B192" s="3"/>
      <c r="C192" s="21" t="s">
        <v>16</v>
      </c>
      <c r="D192" s="40"/>
      <c r="E192" s="40"/>
      <c r="F192" s="40"/>
      <c r="G192" s="43"/>
      <c r="H192" s="42"/>
      <c r="I192" s="18"/>
      <c r="J192" s="24"/>
      <c r="K192" s="25">
        <f>SUM(K184:K191)</f>
        <v>125222216.66664761</v>
      </c>
      <c r="L192" s="4"/>
    </row>
    <row r="193" spans="2:12" ht="30" customHeight="1" thickBot="1">
      <c r="B193" s="3"/>
      <c r="C193" s="12" t="s">
        <v>180</v>
      </c>
      <c r="D193" s="13"/>
      <c r="E193" s="13"/>
      <c r="F193" s="13"/>
      <c r="G193" s="13"/>
      <c r="H193" s="13"/>
      <c r="I193" s="13"/>
      <c r="J193" s="13"/>
      <c r="K193" s="14"/>
      <c r="L193" s="4"/>
    </row>
    <row r="194" spans="2:12" ht="30" customHeight="1">
      <c r="B194" s="3"/>
      <c r="C194" s="15">
        <v>3.1</v>
      </c>
      <c r="D194" s="30"/>
      <c r="E194" s="30"/>
      <c r="F194" s="30"/>
      <c r="G194" s="31" t="s">
        <v>122</v>
      </c>
      <c r="H194" s="30" t="s">
        <v>123</v>
      </c>
      <c r="I194" s="18">
        <v>1</v>
      </c>
      <c r="J194" s="19">
        <v>587536.44253545546</v>
      </c>
      <c r="K194" s="20">
        <f t="shared" ref="K194:K207" si="26">I194*J194</f>
        <v>587536.44253545546</v>
      </c>
      <c r="L194" s="4"/>
    </row>
    <row r="195" spans="2:12" ht="30" customHeight="1">
      <c r="B195" s="3"/>
      <c r="C195" s="15">
        <v>3.2</v>
      </c>
      <c r="D195" s="30"/>
      <c r="E195" s="30"/>
      <c r="F195" s="30"/>
      <c r="G195" s="31" t="s">
        <v>124</v>
      </c>
      <c r="H195" s="30" t="s">
        <v>123</v>
      </c>
      <c r="I195" s="18">
        <v>32</v>
      </c>
      <c r="J195" s="19">
        <v>408486.21129135008</v>
      </c>
      <c r="K195" s="20">
        <f t="shared" si="26"/>
        <v>13071558.761323202</v>
      </c>
      <c r="L195" s="4"/>
    </row>
    <row r="196" spans="2:12" ht="30" customHeight="1">
      <c r="B196" s="3"/>
      <c r="C196" s="15">
        <v>3.3</v>
      </c>
      <c r="D196" s="30"/>
      <c r="E196" s="30"/>
      <c r="F196" s="30"/>
      <c r="G196" s="31" t="s">
        <v>125</v>
      </c>
      <c r="H196" s="30" t="s">
        <v>123</v>
      </c>
      <c r="I196" s="18">
        <v>18</v>
      </c>
      <c r="J196" s="19">
        <v>90971.444604375021</v>
      </c>
      <c r="K196" s="20">
        <f t="shared" si="26"/>
        <v>1637486.0028787504</v>
      </c>
      <c r="L196" s="4"/>
    </row>
    <row r="197" spans="2:12" ht="30" customHeight="1">
      <c r="B197" s="3"/>
      <c r="C197" s="15">
        <v>3.4</v>
      </c>
      <c r="D197" s="30"/>
      <c r="E197" s="30"/>
      <c r="F197" s="30"/>
      <c r="G197" s="31" t="s">
        <v>126</v>
      </c>
      <c r="H197" s="30" t="s">
        <v>123</v>
      </c>
      <c r="I197" s="18">
        <v>6</v>
      </c>
      <c r="J197" s="19">
        <v>235510.0488084094</v>
      </c>
      <c r="K197" s="20">
        <f t="shared" si="26"/>
        <v>1413060.2928504564</v>
      </c>
      <c r="L197" s="4"/>
    </row>
    <row r="198" spans="2:12" ht="30" customHeight="1">
      <c r="B198" s="3"/>
      <c r="C198" s="15">
        <v>3.5</v>
      </c>
      <c r="D198" s="30"/>
      <c r="E198" s="30"/>
      <c r="F198" s="30"/>
      <c r="G198" s="31" t="s">
        <v>127</v>
      </c>
      <c r="H198" s="30" t="s">
        <v>123</v>
      </c>
      <c r="I198" s="18">
        <v>10</v>
      </c>
      <c r="J198" s="19">
        <v>230177.11806000001</v>
      </c>
      <c r="K198" s="20">
        <f t="shared" si="26"/>
        <v>2301771.1806000001</v>
      </c>
      <c r="L198" s="4"/>
    </row>
    <row r="199" spans="2:12" ht="30" customHeight="1">
      <c r="B199" s="3"/>
      <c r="C199" s="15">
        <v>3.6</v>
      </c>
      <c r="D199" s="30"/>
      <c r="E199" s="30"/>
      <c r="F199" s="30"/>
      <c r="G199" s="31" t="s">
        <v>128</v>
      </c>
      <c r="H199" s="30" t="s">
        <v>123</v>
      </c>
      <c r="I199" s="18">
        <v>4</v>
      </c>
      <c r="J199" s="19">
        <v>370770.0037723913</v>
      </c>
      <c r="K199" s="20">
        <f t="shared" si="26"/>
        <v>1483080.0150895652</v>
      </c>
      <c r="L199" s="4"/>
    </row>
    <row r="200" spans="2:12" ht="30" customHeight="1">
      <c r="B200" s="3"/>
      <c r="C200" s="15">
        <v>3.7</v>
      </c>
      <c r="D200" s="30"/>
      <c r="E200" s="30"/>
      <c r="F200" s="30"/>
      <c r="G200" s="31" t="s">
        <v>129</v>
      </c>
      <c r="H200" s="30" t="s">
        <v>123</v>
      </c>
      <c r="I200" s="18">
        <v>8</v>
      </c>
      <c r="J200" s="19">
        <v>325223.70494777249</v>
      </c>
      <c r="K200" s="20">
        <f t="shared" si="26"/>
        <v>2601789.63958218</v>
      </c>
      <c r="L200" s="4"/>
    </row>
    <row r="201" spans="2:12" ht="30" customHeight="1">
      <c r="B201" s="3"/>
      <c r="C201" s="15">
        <v>3.8</v>
      </c>
      <c r="D201" s="30"/>
      <c r="E201" s="30"/>
      <c r="F201" s="30"/>
      <c r="G201" s="31" t="s">
        <v>130</v>
      </c>
      <c r="H201" s="30" t="s">
        <v>123</v>
      </c>
      <c r="I201" s="18">
        <v>6</v>
      </c>
      <c r="J201" s="19">
        <v>362806.94914649258</v>
      </c>
      <c r="K201" s="20">
        <f t="shared" si="26"/>
        <v>2176841.6948789554</v>
      </c>
      <c r="L201" s="4"/>
    </row>
    <row r="202" spans="2:12" ht="30" customHeight="1">
      <c r="B202" s="3"/>
      <c r="C202" s="15">
        <v>3.9</v>
      </c>
      <c r="D202" s="30"/>
      <c r="E202" s="30"/>
      <c r="F202" s="30"/>
      <c r="G202" s="31" t="s">
        <v>131</v>
      </c>
      <c r="H202" s="30" t="s">
        <v>123</v>
      </c>
      <c r="I202" s="18">
        <v>4</v>
      </c>
      <c r="J202" s="19">
        <v>171679.20834357003</v>
      </c>
      <c r="K202" s="20">
        <f t="shared" si="26"/>
        <v>686716.83337428013</v>
      </c>
      <c r="L202" s="4"/>
    </row>
    <row r="203" spans="2:12" ht="30" customHeight="1">
      <c r="B203" s="3"/>
      <c r="C203" s="156">
        <v>3.1</v>
      </c>
      <c r="D203" s="30"/>
      <c r="E203" s="30"/>
      <c r="F203" s="30"/>
      <c r="G203" s="31" t="s">
        <v>132</v>
      </c>
      <c r="H203" s="30" t="s">
        <v>123</v>
      </c>
      <c r="I203" s="18">
        <v>6</v>
      </c>
      <c r="J203" s="19">
        <v>297250.35786882008</v>
      </c>
      <c r="K203" s="20">
        <f t="shared" si="26"/>
        <v>1783502.1472129205</v>
      </c>
      <c r="L203" s="4"/>
    </row>
    <row r="204" spans="2:12" ht="30" customHeight="1">
      <c r="B204" s="3"/>
      <c r="C204" s="15">
        <v>3.11</v>
      </c>
      <c r="D204" s="30"/>
      <c r="E204" s="30"/>
      <c r="F204" s="30"/>
      <c r="G204" s="31" t="s">
        <v>133</v>
      </c>
      <c r="H204" s="30" t="s">
        <v>123</v>
      </c>
      <c r="I204" s="18">
        <v>2</v>
      </c>
      <c r="J204" s="19">
        <v>11409618.234245962</v>
      </c>
      <c r="K204" s="20">
        <f t="shared" si="26"/>
        <v>22819236.468491923</v>
      </c>
      <c r="L204" s="4"/>
    </row>
    <row r="205" spans="2:12" ht="30" customHeight="1">
      <c r="B205" s="3"/>
      <c r="C205" s="156">
        <v>3.12</v>
      </c>
      <c r="D205" s="30"/>
      <c r="E205" s="30"/>
      <c r="F205" s="30"/>
      <c r="G205" s="31" t="s">
        <v>134</v>
      </c>
      <c r="H205" s="30" t="s">
        <v>123</v>
      </c>
      <c r="I205" s="18">
        <v>1</v>
      </c>
      <c r="J205" s="19">
        <v>563562.41640434554</v>
      </c>
      <c r="K205" s="20">
        <f t="shared" si="26"/>
        <v>563562.41640434554</v>
      </c>
      <c r="L205" s="4"/>
    </row>
    <row r="206" spans="2:12" ht="30" customHeight="1">
      <c r="B206" s="3"/>
      <c r="C206" s="15">
        <v>3.13</v>
      </c>
      <c r="D206" s="30"/>
      <c r="E206" s="30"/>
      <c r="F206" s="30"/>
      <c r="G206" s="31" t="s">
        <v>135</v>
      </c>
      <c r="H206" s="30" t="s">
        <v>123</v>
      </c>
      <c r="I206" s="18">
        <v>32</v>
      </c>
      <c r="J206" s="19">
        <v>402747.96559293335</v>
      </c>
      <c r="K206" s="20">
        <f t="shared" si="26"/>
        <v>12887934.898973867</v>
      </c>
      <c r="L206" s="4"/>
    </row>
    <row r="207" spans="2:12" ht="30" customHeight="1">
      <c r="B207" s="3"/>
      <c r="C207" s="156">
        <v>3.14</v>
      </c>
      <c r="D207" s="30"/>
      <c r="E207" s="30"/>
      <c r="F207" s="30"/>
      <c r="G207" s="31" t="s">
        <v>136</v>
      </c>
      <c r="H207" s="30" t="s">
        <v>115</v>
      </c>
      <c r="I207" s="18">
        <v>80</v>
      </c>
      <c r="J207" s="19">
        <v>35814.638379881253</v>
      </c>
      <c r="K207" s="20">
        <f t="shared" si="26"/>
        <v>2865171.0703905001</v>
      </c>
      <c r="L207" s="4"/>
    </row>
    <row r="208" spans="2:12" ht="30" customHeight="1" thickBot="1">
      <c r="B208" s="3"/>
      <c r="C208" s="21" t="s">
        <v>16</v>
      </c>
      <c r="D208" s="40"/>
      <c r="E208" s="40"/>
      <c r="F208" s="40"/>
      <c r="G208" s="43"/>
      <c r="H208" s="42"/>
      <c r="I208" s="18"/>
      <c r="J208" s="24"/>
      <c r="K208" s="25">
        <f>SUM(K194:K207)</f>
        <v>66879247.864586398</v>
      </c>
      <c r="L208" s="4"/>
    </row>
    <row r="209" spans="2:12" ht="30" customHeight="1" thickBot="1">
      <c r="B209" s="3"/>
      <c r="C209" s="12" t="s">
        <v>181</v>
      </c>
      <c r="D209" s="13"/>
      <c r="E209" s="13"/>
      <c r="F209" s="13"/>
      <c r="G209" s="13"/>
      <c r="H209" s="13"/>
      <c r="I209" s="13"/>
      <c r="J209" s="13"/>
      <c r="K209" s="14"/>
      <c r="L209" s="4"/>
    </row>
    <row r="210" spans="2:12" ht="30" customHeight="1">
      <c r="B210" s="3"/>
      <c r="C210" s="15">
        <v>4.0999999999999996</v>
      </c>
      <c r="D210" s="30"/>
      <c r="E210" s="30"/>
      <c r="F210" s="30"/>
      <c r="G210" s="31" t="s">
        <v>149</v>
      </c>
      <c r="H210" s="30" t="s">
        <v>123</v>
      </c>
      <c r="I210" s="18">
        <v>1</v>
      </c>
      <c r="J210" s="19">
        <v>2562102.5795471254</v>
      </c>
      <c r="K210" s="20">
        <f t="shared" ref="K210:K214" si="27">I210*J210</f>
        <v>2562102.5795471254</v>
      </c>
      <c r="L210" s="4"/>
    </row>
    <row r="211" spans="2:12" ht="30" customHeight="1">
      <c r="B211" s="3"/>
      <c r="C211" s="15">
        <v>4.2</v>
      </c>
      <c r="D211" s="30"/>
      <c r="E211" s="30"/>
      <c r="F211" s="30"/>
      <c r="G211" s="31" t="s">
        <v>150</v>
      </c>
      <c r="H211" s="30" t="s">
        <v>123</v>
      </c>
      <c r="I211" s="18">
        <v>1</v>
      </c>
      <c r="J211" s="19">
        <v>1214270.7376296094</v>
      </c>
      <c r="K211" s="20">
        <f t="shared" si="27"/>
        <v>1214270.7376296094</v>
      </c>
      <c r="L211" s="4"/>
    </row>
    <row r="212" spans="2:12" ht="30" customHeight="1">
      <c r="B212" s="3"/>
      <c r="C212" s="15">
        <v>4.3</v>
      </c>
      <c r="D212" s="30"/>
      <c r="E212" s="30"/>
      <c r="F212" s="30"/>
      <c r="G212" s="31" t="s">
        <v>151</v>
      </c>
      <c r="H212" s="30" t="s">
        <v>123</v>
      </c>
      <c r="I212" s="18">
        <v>1</v>
      </c>
      <c r="J212" s="19">
        <v>4792619.33558226</v>
      </c>
      <c r="K212" s="20">
        <f t="shared" si="27"/>
        <v>4792619.33558226</v>
      </c>
      <c r="L212" s="4"/>
    </row>
    <row r="213" spans="2:12" ht="30" customHeight="1">
      <c r="B213" s="3"/>
      <c r="C213" s="15">
        <v>4.4000000000000004</v>
      </c>
      <c r="D213" s="30"/>
      <c r="E213" s="30"/>
      <c r="F213" s="30"/>
      <c r="G213" s="31" t="s">
        <v>152</v>
      </c>
      <c r="H213" s="30" t="s">
        <v>115</v>
      </c>
      <c r="I213" s="18">
        <v>10</v>
      </c>
      <c r="J213" s="19">
        <v>190258.17765032031</v>
      </c>
      <c r="K213" s="20">
        <f t="shared" si="27"/>
        <v>1902581.7765032032</v>
      </c>
      <c r="L213" s="4"/>
    </row>
    <row r="214" spans="2:12" ht="30" customHeight="1">
      <c r="B214" s="3"/>
      <c r="C214" s="15">
        <v>4.5</v>
      </c>
      <c r="D214" s="30"/>
      <c r="E214" s="30"/>
      <c r="F214" s="30"/>
      <c r="G214" s="31" t="s">
        <v>153</v>
      </c>
      <c r="H214" s="30" t="s">
        <v>123</v>
      </c>
      <c r="I214" s="18">
        <v>3</v>
      </c>
      <c r="J214" s="19">
        <v>1494525.0709696505</v>
      </c>
      <c r="K214" s="20">
        <f t="shared" si="27"/>
        <v>4483575.2129089516</v>
      </c>
      <c r="L214" s="4"/>
    </row>
    <row r="215" spans="2:12" ht="30" customHeight="1" thickBot="1">
      <c r="B215" s="3"/>
      <c r="C215" s="21" t="s">
        <v>16</v>
      </c>
      <c r="D215" s="40"/>
      <c r="E215" s="40"/>
      <c r="F215" s="40"/>
      <c r="G215" s="43"/>
      <c r="H215" s="42"/>
      <c r="I215" s="18"/>
      <c r="J215" s="24"/>
      <c r="K215" s="25">
        <f>SUM(K210:K214)</f>
        <v>14955149.64217115</v>
      </c>
      <c r="L215" s="4"/>
    </row>
    <row r="216" spans="2:12" ht="30" customHeight="1" thickBot="1">
      <c r="B216" s="3"/>
      <c r="C216" s="12" t="s">
        <v>182</v>
      </c>
      <c r="D216" s="13"/>
      <c r="E216" s="13"/>
      <c r="F216" s="13"/>
      <c r="G216" s="13"/>
      <c r="H216" s="13"/>
      <c r="I216" s="13"/>
      <c r="J216" s="13"/>
      <c r="K216" s="14"/>
      <c r="L216" s="4"/>
    </row>
    <row r="217" spans="2:12" ht="30" customHeight="1">
      <c r="B217" s="3"/>
      <c r="C217" s="15">
        <v>5.0999999999999996</v>
      </c>
      <c r="D217" s="16"/>
      <c r="E217" s="16"/>
      <c r="F217" s="16"/>
      <c r="G217" s="26" t="s">
        <v>187</v>
      </c>
      <c r="H217" s="16" t="s">
        <v>94</v>
      </c>
      <c r="I217" s="18">
        <v>145.04000000000002</v>
      </c>
      <c r="J217" s="19">
        <v>165231.88501500001</v>
      </c>
      <c r="K217" s="20">
        <f t="shared" ref="K217:K218" si="28">I217*J217</f>
        <v>23965232.602575604</v>
      </c>
      <c r="L217" s="4"/>
    </row>
    <row r="218" spans="2:12" ht="30" customHeight="1">
      <c r="B218" s="3"/>
      <c r="C218" s="15">
        <v>5.2</v>
      </c>
      <c r="D218" s="16"/>
      <c r="E218" s="16"/>
      <c r="F218" s="16"/>
      <c r="G218" s="26" t="s">
        <v>172</v>
      </c>
      <c r="H218" s="16" t="s">
        <v>173</v>
      </c>
      <c r="I218" s="18">
        <v>980</v>
      </c>
      <c r="J218" s="19">
        <v>37080.504072416006</v>
      </c>
      <c r="K218" s="20">
        <f t="shared" si="28"/>
        <v>36338893.990967683</v>
      </c>
      <c r="L218" s="4"/>
    </row>
    <row r="219" spans="2:12" ht="30" customHeight="1" thickBot="1">
      <c r="B219" s="3"/>
      <c r="C219" s="21" t="s">
        <v>16</v>
      </c>
      <c r="D219" s="28"/>
      <c r="E219" s="29"/>
      <c r="F219" s="28"/>
      <c r="G219" s="28"/>
      <c r="H219" s="28"/>
      <c r="I219" s="18"/>
      <c r="J219" s="28"/>
      <c r="K219" s="25">
        <f>SUM(K217:K218)</f>
        <v>60304126.593543291</v>
      </c>
      <c r="L219" s="4"/>
    </row>
    <row r="220" spans="2:12" ht="30" customHeight="1" thickBot="1">
      <c r="B220" s="3"/>
      <c r="C220" s="12" t="s">
        <v>183</v>
      </c>
      <c r="D220" s="13"/>
      <c r="E220" s="13"/>
      <c r="F220" s="13"/>
      <c r="G220" s="13"/>
      <c r="H220" s="13"/>
      <c r="I220" s="13"/>
      <c r="J220" s="13"/>
      <c r="K220" s="14"/>
      <c r="L220" s="4"/>
    </row>
    <row r="221" spans="2:12" ht="30" customHeight="1">
      <c r="B221" s="3"/>
      <c r="C221" s="15">
        <v>6.1</v>
      </c>
      <c r="D221" s="16"/>
      <c r="E221" s="16"/>
      <c r="F221" s="16"/>
      <c r="G221" s="17" t="s">
        <v>159</v>
      </c>
      <c r="H221" s="16" t="s">
        <v>94</v>
      </c>
      <c r="I221" s="18">
        <v>30</v>
      </c>
      <c r="J221" s="19">
        <v>453101.72105993313</v>
      </c>
      <c r="K221" s="20">
        <f>I221*J221</f>
        <v>13593051.631797994</v>
      </c>
      <c r="L221" s="4"/>
    </row>
    <row r="222" spans="2:12" ht="30" customHeight="1">
      <c r="B222" s="3"/>
      <c r="C222" s="15">
        <v>6.2</v>
      </c>
      <c r="D222" s="16"/>
      <c r="E222" s="16"/>
      <c r="F222" s="16"/>
      <c r="G222" s="17" t="s">
        <v>160</v>
      </c>
      <c r="H222" s="16" t="s">
        <v>123</v>
      </c>
      <c r="I222" s="18">
        <v>7</v>
      </c>
      <c r="J222" s="19">
        <v>1493926.6625563502</v>
      </c>
      <c r="K222" s="20">
        <f t="shared" ref="K222:K223" si="29">I222*J222</f>
        <v>10457486.637894452</v>
      </c>
      <c r="L222" s="4"/>
    </row>
    <row r="223" spans="2:12" ht="30" customHeight="1">
      <c r="B223" s="3"/>
      <c r="C223" s="15">
        <v>6.3</v>
      </c>
      <c r="D223" s="16"/>
      <c r="E223" s="16"/>
      <c r="F223" s="16"/>
      <c r="G223" s="17" t="s">
        <v>161</v>
      </c>
      <c r="H223" s="16" t="s">
        <v>94</v>
      </c>
      <c r="I223" s="18">
        <v>22</v>
      </c>
      <c r="J223" s="19">
        <v>1037022.4649859661</v>
      </c>
      <c r="K223" s="20">
        <f t="shared" si="29"/>
        <v>22814494.229691256</v>
      </c>
      <c r="L223" s="4"/>
    </row>
    <row r="224" spans="2:12" ht="30" customHeight="1" thickBot="1">
      <c r="B224" s="3"/>
      <c r="C224" s="21" t="s">
        <v>16</v>
      </c>
      <c r="D224" s="22"/>
      <c r="E224" s="22"/>
      <c r="F224" s="22"/>
      <c r="G224" s="23"/>
      <c r="H224" s="22"/>
      <c r="I224" s="18"/>
      <c r="J224" s="24"/>
      <c r="K224" s="25">
        <f>SUM(K221:K223)</f>
        <v>46865032.499383703</v>
      </c>
      <c r="L224" s="4"/>
    </row>
    <row r="225" spans="2:14" ht="30" customHeight="1" thickBot="1">
      <c r="B225" s="3"/>
      <c r="C225" s="12" t="s">
        <v>184</v>
      </c>
      <c r="D225" s="13"/>
      <c r="E225" s="13"/>
      <c r="F225" s="13"/>
      <c r="G225" s="13"/>
      <c r="H225" s="13"/>
      <c r="I225" s="13"/>
      <c r="J225" s="13"/>
      <c r="K225" s="14"/>
      <c r="L225" s="4"/>
    </row>
    <row r="226" spans="2:14" ht="30" customHeight="1">
      <c r="B226" s="3"/>
      <c r="C226" s="15">
        <v>7.1</v>
      </c>
      <c r="D226" s="16"/>
      <c r="E226" s="16"/>
      <c r="F226" s="16"/>
      <c r="G226" s="17" t="s">
        <v>175</v>
      </c>
      <c r="H226" s="16" t="s">
        <v>99</v>
      </c>
      <c r="I226" s="18">
        <v>6.5</v>
      </c>
      <c r="J226" s="19">
        <v>2001681.2790304187</v>
      </c>
      <c r="K226" s="20">
        <f>I226*J226</f>
        <v>13010928.313697722</v>
      </c>
      <c r="L226" s="4"/>
    </row>
    <row r="227" spans="2:14" ht="30" customHeight="1">
      <c r="B227" s="3"/>
      <c r="C227" s="15">
        <v>7.2</v>
      </c>
      <c r="D227" s="16"/>
      <c r="E227" s="16"/>
      <c r="F227" s="16"/>
      <c r="G227" s="17" t="s">
        <v>106</v>
      </c>
      <c r="H227" s="16" t="s">
        <v>107</v>
      </c>
      <c r="I227" s="18">
        <v>435</v>
      </c>
      <c r="J227" s="19">
        <v>15676.022625468715</v>
      </c>
      <c r="K227" s="20">
        <f t="shared" ref="K227:K229" si="30">I227*J227</f>
        <v>6819069.8420788907</v>
      </c>
      <c r="L227" s="4"/>
    </row>
    <row r="228" spans="2:14" ht="30" customHeight="1">
      <c r="B228" s="3"/>
      <c r="C228" s="15">
        <v>7.3</v>
      </c>
      <c r="D228" s="16"/>
      <c r="E228" s="16"/>
      <c r="F228" s="16"/>
      <c r="G228" s="17" t="s">
        <v>110</v>
      </c>
      <c r="H228" s="16" t="s">
        <v>94</v>
      </c>
      <c r="I228" s="18">
        <v>45</v>
      </c>
      <c r="J228" s="19">
        <v>63909.354768452686</v>
      </c>
      <c r="K228" s="20">
        <f t="shared" si="30"/>
        <v>2875920.964580371</v>
      </c>
      <c r="L228" s="4"/>
    </row>
    <row r="229" spans="2:14" ht="30" customHeight="1">
      <c r="B229" s="3"/>
      <c r="C229" s="15">
        <v>7.4</v>
      </c>
      <c r="D229" s="16"/>
      <c r="E229" s="16"/>
      <c r="F229" s="16"/>
      <c r="G229" s="17" t="s">
        <v>176</v>
      </c>
      <c r="H229" s="16" t="s">
        <v>115</v>
      </c>
      <c r="I229" s="18">
        <v>180</v>
      </c>
      <c r="J229" s="19">
        <v>678344.43344137119</v>
      </c>
      <c r="K229" s="20">
        <f t="shared" si="30"/>
        <v>122101998.01944682</v>
      </c>
      <c r="L229" s="4"/>
    </row>
    <row r="230" spans="2:14" ht="30" customHeight="1" thickBot="1">
      <c r="B230" s="3"/>
      <c r="C230" s="21" t="s">
        <v>16</v>
      </c>
      <c r="D230" s="22"/>
      <c r="E230" s="22"/>
      <c r="F230" s="22"/>
      <c r="G230" s="23"/>
      <c r="H230" s="22"/>
      <c r="I230" s="18"/>
      <c r="J230" s="24"/>
      <c r="K230" s="25">
        <f>SUM(K226:K229)</f>
        <v>144807917.1398038</v>
      </c>
      <c r="L230" s="4"/>
    </row>
    <row r="231" spans="2:14" s="44" customFormat="1" ht="30" customHeight="1" thickBot="1">
      <c r="B231" s="45"/>
      <c r="C231" s="181" t="s">
        <v>178</v>
      </c>
      <c r="D231" s="182"/>
      <c r="E231" s="182"/>
      <c r="F231" s="182"/>
      <c r="G231" s="182"/>
      <c r="H231" s="182"/>
      <c r="I231" s="182"/>
      <c r="J231" s="183"/>
      <c r="K231" s="46">
        <f>K182+K192+K208+K215+K219+K224+K230</f>
        <v>470929597.30047882</v>
      </c>
      <c r="L231" s="47"/>
    </row>
    <row r="232" spans="2:14" s="44" customFormat="1" ht="30" customHeight="1" thickBot="1">
      <c r="B232" s="45"/>
      <c r="C232" s="48"/>
      <c r="D232" s="48"/>
      <c r="E232" s="48"/>
      <c r="F232" s="48"/>
      <c r="G232" s="48"/>
      <c r="H232" s="48"/>
      <c r="I232" s="48"/>
      <c r="J232" s="48"/>
      <c r="K232" s="48"/>
      <c r="L232" s="47"/>
    </row>
    <row r="233" spans="2:14" s="44" customFormat="1" ht="30" customHeight="1">
      <c r="B233" s="45"/>
      <c r="C233" s="48"/>
      <c r="D233" s="49"/>
      <c r="E233" s="48"/>
      <c r="F233" s="48"/>
      <c r="G233" s="202" t="s">
        <v>91</v>
      </c>
      <c r="H233" s="203"/>
      <c r="I233" s="203"/>
      <c r="J233" s="203"/>
      <c r="K233" s="50">
        <f>K87</f>
        <v>628999561.83577859</v>
      </c>
      <c r="L233" s="47"/>
    </row>
    <row r="234" spans="2:14" s="44" customFormat="1" ht="30" customHeight="1">
      <c r="B234" s="45"/>
      <c r="C234" s="48"/>
      <c r="D234" s="49"/>
      <c r="E234" s="48"/>
      <c r="F234" s="48"/>
      <c r="G234" s="216" t="s">
        <v>164</v>
      </c>
      <c r="H234" s="217"/>
      <c r="I234" s="217"/>
      <c r="J234" s="217"/>
      <c r="K234" s="51">
        <f>K176</f>
        <v>650966800.80734241</v>
      </c>
      <c r="L234" s="47"/>
    </row>
    <row r="235" spans="2:14" s="44" customFormat="1" ht="30" customHeight="1" thickBot="1">
      <c r="B235" s="45"/>
      <c r="C235" s="48"/>
      <c r="D235" s="52"/>
      <c r="E235" s="52"/>
      <c r="F235" s="52"/>
      <c r="G235" s="218" t="s">
        <v>177</v>
      </c>
      <c r="H235" s="219"/>
      <c r="I235" s="219"/>
      <c r="J235" s="219"/>
      <c r="K235" s="158">
        <f>K231</f>
        <v>470929597.30047882</v>
      </c>
      <c r="L235" s="47"/>
    </row>
    <row r="236" spans="2:14" s="44" customFormat="1" ht="30" customHeight="1" thickBot="1">
      <c r="B236" s="45"/>
      <c r="C236" s="48"/>
      <c r="D236" s="49"/>
      <c r="E236" s="48"/>
      <c r="F236" s="48"/>
      <c r="G236" s="213" t="s">
        <v>163</v>
      </c>
      <c r="H236" s="214"/>
      <c r="I236" s="214"/>
      <c r="J236" s="215"/>
      <c r="K236" s="157">
        <f>K233+K234+K235</f>
        <v>1750895959.9435997</v>
      </c>
      <c r="L236" s="47"/>
      <c r="N236" s="160"/>
    </row>
    <row r="237" spans="2:14" s="44" customFormat="1" ht="15" thickBot="1">
      <c r="B237" s="45"/>
      <c r="C237" s="48"/>
      <c r="D237" s="49"/>
      <c r="E237" s="49"/>
      <c r="F237" s="49"/>
      <c r="G237" s="48"/>
      <c r="H237" s="48"/>
      <c r="I237" s="53"/>
      <c r="J237" s="54"/>
      <c r="K237" s="55"/>
      <c r="L237" s="47"/>
    </row>
    <row r="238" spans="2:14" s="44" customFormat="1">
      <c r="B238" s="45"/>
      <c r="C238" s="56"/>
      <c r="D238" s="185"/>
      <c r="E238" s="185"/>
      <c r="F238" s="185"/>
      <c r="G238" s="185"/>
      <c r="H238" s="185"/>
      <c r="I238" s="185"/>
      <c r="J238" s="185"/>
      <c r="K238" s="186"/>
      <c r="L238" s="57"/>
    </row>
    <row r="239" spans="2:14" s="44" customFormat="1" ht="46.5" customHeight="1">
      <c r="B239" s="45"/>
      <c r="C239" s="163" t="s">
        <v>17</v>
      </c>
      <c r="D239" s="164"/>
      <c r="E239" s="164"/>
      <c r="F239" s="164"/>
      <c r="G239" s="164"/>
      <c r="H239" s="184" t="s">
        <v>9</v>
      </c>
      <c r="I239" s="184"/>
      <c r="J239" s="184"/>
      <c r="K239" s="58" t="s">
        <v>18</v>
      </c>
      <c r="L239" s="59"/>
    </row>
    <row r="240" spans="2:14" s="44" customFormat="1" ht="32.25" customHeight="1">
      <c r="B240" s="45"/>
      <c r="C240" s="163" t="s">
        <v>19</v>
      </c>
      <c r="D240" s="164"/>
      <c r="E240" s="164"/>
      <c r="F240" s="164"/>
      <c r="G240" s="164"/>
      <c r="H240" s="168" t="s">
        <v>20</v>
      </c>
      <c r="I240" s="168"/>
      <c r="J240" s="60" t="s">
        <v>21</v>
      </c>
      <c r="K240" s="159">
        <v>0.2</v>
      </c>
      <c r="L240" s="59"/>
    </row>
    <row r="241" spans="2:12" s="44" customFormat="1" ht="30" customHeight="1">
      <c r="B241" s="45"/>
      <c r="C241" s="163" t="s">
        <v>22</v>
      </c>
      <c r="D241" s="164"/>
      <c r="E241" s="164"/>
      <c r="F241" s="164"/>
      <c r="G241" s="164"/>
      <c r="H241" s="165" t="s">
        <v>23</v>
      </c>
      <c r="I241" s="166"/>
      <c r="J241" s="60" t="s">
        <v>24</v>
      </c>
      <c r="K241" s="159">
        <v>0.05</v>
      </c>
      <c r="L241" s="59"/>
    </row>
    <row r="242" spans="2:12" s="44" customFormat="1" ht="58.5" customHeight="1">
      <c r="B242" s="45"/>
      <c r="C242" s="169"/>
      <c r="D242" s="170"/>
      <c r="E242" s="170"/>
      <c r="F242" s="170"/>
      <c r="G242" s="171"/>
      <c r="H242" s="167" t="s">
        <v>25</v>
      </c>
      <c r="I242" s="168"/>
      <c r="J242" s="60" t="s">
        <v>26</v>
      </c>
      <c r="K242" s="159">
        <v>5.9499999999999997E-2</v>
      </c>
      <c r="L242" s="47"/>
    </row>
    <row r="243" spans="2:12" ht="39" customHeight="1">
      <c r="B243" s="3"/>
      <c r="C243" s="172"/>
      <c r="D243" s="173"/>
      <c r="E243" s="173"/>
      <c r="F243" s="173"/>
      <c r="G243" s="174"/>
      <c r="H243" s="168" t="s">
        <v>27</v>
      </c>
      <c r="I243" s="168"/>
      <c r="J243" s="60" t="s">
        <v>28</v>
      </c>
      <c r="K243" s="159">
        <f>SUM(K240:K242)</f>
        <v>0.3095</v>
      </c>
      <c r="L243" s="4"/>
    </row>
    <row r="244" spans="2:12" ht="47.25" customHeight="1" thickBot="1">
      <c r="B244" s="3"/>
      <c r="C244" s="175"/>
      <c r="D244" s="176"/>
      <c r="E244" s="176"/>
      <c r="F244" s="176"/>
      <c r="G244" s="177"/>
      <c r="H244" s="161"/>
      <c r="I244" s="161"/>
      <c r="J244" s="161"/>
      <c r="K244" s="162"/>
      <c r="L244" s="4"/>
    </row>
    <row r="245" spans="2:12" ht="15" thickBot="1">
      <c r="B245" s="62"/>
      <c r="C245" s="63"/>
      <c r="D245" s="63"/>
      <c r="E245" s="64"/>
      <c r="F245" s="63"/>
      <c r="G245" s="65"/>
      <c r="H245" s="63"/>
      <c r="I245" s="63"/>
      <c r="J245" s="63"/>
      <c r="K245" s="63"/>
      <c r="L245" s="66"/>
    </row>
    <row r="246" spans="2:12" ht="15" thickTop="1"/>
  </sheetData>
  <mergeCells count="34">
    <mergeCell ref="G234:J234"/>
    <mergeCell ref="G235:J235"/>
    <mergeCell ref="C7:K8"/>
    <mergeCell ref="C9:K9"/>
    <mergeCell ref="G233:J233"/>
    <mergeCell ref="B1:G1"/>
    <mergeCell ref="B2:E2"/>
    <mergeCell ref="B4:L4"/>
    <mergeCell ref="C5:K5"/>
    <mergeCell ref="C6:K6"/>
    <mergeCell ref="C176:J176"/>
    <mergeCell ref="C231:J231"/>
    <mergeCell ref="C240:G240"/>
    <mergeCell ref="C10:K10"/>
    <mergeCell ref="C87:J87"/>
    <mergeCell ref="C239:G239"/>
    <mergeCell ref="H239:J239"/>
    <mergeCell ref="H240:I240"/>
    <mergeCell ref="D238:K238"/>
    <mergeCell ref="I11:I12"/>
    <mergeCell ref="J11:J12"/>
    <mergeCell ref="K11:K12"/>
    <mergeCell ref="C11:C12"/>
    <mergeCell ref="D11:D12"/>
    <mergeCell ref="G11:G12"/>
    <mergeCell ref="H11:H12"/>
    <mergeCell ref="E11:F11"/>
    <mergeCell ref="G236:J236"/>
    <mergeCell ref="H244:K244"/>
    <mergeCell ref="C241:G241"/>
    <mergeCell ref="H241:I241"/>
    <mergeCell ref="H242:I242"/>
    <mergeCell ref="H243:I243"/>
    <mergeCell ref="C242:G244"/>
  </mergeCells>
  <pageMargins left="0.11811023622047245" right="0.11811023622047245" top="0.15748031496062992" bottom="0.15748031496062992" header="0.31496062992125984" footer="0.31496062992125984"/>
  <pageSetup scale="4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248"/>
  <sheetViews>
    <sheetView showGridLines="0" view="pageBreakPreview" topLeftCell="G223" zoomScale="62" zoomScaleNormal="100" zoomScaleSheetLayoutView="90" zoomScalePageLayoutView="145" workbookViewId="0">
      <selection activeCell="J85" sqref="J15:J85"/>
    </sheetView>
  </sheetViews>
  <sheetFormatPr baseColWidth="10" defaultColWidth="11.5" defaultRowHeight="14"/>
  <cols>
    <col min="1" max="2" width="2.83203125" style="1" customWidth="1"/>
    <col min="3" max="3" width="11.1640625" style="1" customWidth="1"/>
    <col min="4" max="4" width="22.5" style="1" customWidth="1"/>
    <col min="5" max="5" width="16.1640625" style="5"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2:12">
      <c r="B1" s="204" t="s">
        <v>0</v>
      </c>
      <c r="C1" s="204"/>
      <c r="D1" s="204"/>
      <c r="E1" s="204"/>
      <c r="F1" s="204"/>
      <c r="G1" s="204"/>
    </row>
    <row r="2" spans="2:12">
      <c r="B2" s="204" t="s">
        <v>1</v>
      </c>
      <c r="C2" s="204"/>
      <c r="D2" s="204"/>
      <c r="E2" s="204"/>
    </row>
    <row r="3" spans="2:12" ht="15" thickBot="1">
      <c r="C3" s="6"/>
      <c r="D3" s="7"/>
      <c r="E3" s="6"/>
      <c r="F3" s="7"/>
    </row>
    <row r="4" spans="2:12" ht="16" thickTop="1" thickBot="1">
      <c r="B4" s="205"/>
      <c r="C4" s="206"/>
      <c r="D4" s="206"/>
      <c r="E4" s="206"/>
      <c r="F4" s="206"/>
      <c r="G4" s="206"/>
      <c r="H4" s="206"/>
      <c r="I4" s="206"/>
      <c r="J4" s="206"/>
      <c r="K4" s="206"/>
      <c r="L4" s="207"/>
    </row>
    <row r="5" spans="2:12" ht="31.5" customHeight="1">
      <c r="B5" s="3"/>
      <c r="C5" s="220" t="s">
        <v>2</v>
      </c>
      <c r="D5" s="221"/>
      <c r="E5" s="221"/>
      <c r="F5" s="221"/>
      <c r="G5" s="221"/>
      <c r="H5" s="221"/>
      <c r="I5" s="221"/>
      <c r="J5" s="221"/>
      <c r="K5" s="222"/>
      <c r="L5" s="4"/>
    </row>
    <row r="6" spans="2:12">
      <c r="B6" s="3"/>
      <c r="C6" s="223" t="s">
        <v>29</v>
      </c>
      <c r="D6" s="224"/>
      <c r="E6" s="224"/>
      <c r="F6" s="224"/>
      <c r="G6" s="224"/>
      <c r="H6" s="224"/>
      <c r="I6" s="224"/>
      <c r="J6" s="224"/>
      <c r="K6" s="225"/>
      <c r="L6" s="4"/>
    </row>
    <row r="7" spans="2:12" s="2" customFormat="1">
      <c r="B7" s="67"/>
      <c r="C7" s="226" t="s">
        <v>30</v>
      </c>
      <c r="D7" s="226"/>
      <c r="E7" s="226"/>
      <c r="F7" s="226"/>
      <c r="G7" s="226"/>
      <c r="H7" s="226"/>
      <c r="I7" s="226"/>
      <c r="J7" s="226"/>
      <c r="K7" s="226"/>
      <c r="L7" s="10"/>
    </row>
    <row r="8" spans="2:12" ht="105.75" customHeight="1">
      <c r="B8" s="3"/>
      <c r="C8" s="226"/>
      <c r="D8" s="226"/>
      <c r="E8" s="226"/>
      <c r="F8" s="226"/>
      <c r="G8" s="226"/>
      <c r="H8" s="226"/>
      <c r="I8" s="226"/>
      <c r="J8" s="226"/>
      <c r="K8" s="226"/>
      <c r="L8" s="4"/>
    </row>
    <row r="9" spans="2:12" ht="34.5" customHeight="1">
      <c r="B9" s="3"/>
      <c r="C9" s="227" t="s">
        <v>31</v>
      </c>
      <c r="D9" s="200"/>
      <c r="E9" s="200"/>
      <c r="F9" s="200"/>
      <c r="G9" s="200"/>
      <c r="H9" s="200"/>
      <c r="I9" s="200"/>
      <c r="J9" s="200"/>
      <c r="K9" s="228"/>
      <c r="L9" s="4"/>
    </row>
    <row r="10" spans="2:12" ht="30" customHeight="1" thickBot="1">
      <c r="B10" s="3"/>
      <c r="C10" s="178" t="s">
        <v>90</v>
      </c>
      <c r="D10" s="179"/>
      <c r="E10" s="179"/>
      <c r="F10" s="179"/>
      <c r="G10" s="179"/>
      <c r="H10" s="179"/>
      <c r="I10" s="179"/>
      <c r="J10" s="179"/>
      <c r="K10" s="180"/>
      <c r="L10" s="4"/>
    </row>
    <row r="11" spans="2:12" ht="30" customHeight="1">
      <c r="B11" s="3"/>
      <c r="C11" s="193" t="s">
        <v>6</v>
      </c>
      <c r="D11" s="187" t="s">
        <v>7</v>
      </c>
      <c r="E11" s="195" t="s">
        <v>8</v>
      </c>
      <c r="F11" s="195"/>
      <c r="G11" s="193" t="s">
        <v>9</v>
      </c>
      <c r="H11" s="187" t="s">
        <v>10</v>
      </c>
      <c r="I11" s="187" t="s">
        <v>11</v>
      </c>
      <c r="J11" s="189" t="s">
        <v>12</v>
      </c>
      <c r="K11" s="191" t="s">
        <v>13</v>
      </c>
      <c r="L11" s="4"/>
    </row>
    <row r="12" spans="2:12" ht="30" customHeight="1" thickBot="1">
      <c r="B12" s="3"/>
      <c r="C12" s="194"/>
      <c r="D12" s="188"/>
      <c r="E12" s="11" t="s">
        <v>14</v>
      </c>
      <c r="F12" s="11" t="s">
        <v>15</v>
      </c>
      <c r="G12" s="194"/>
      <c r="H12" s="188"/>
      <c r="I12" s="188"/>
      <c r="J12" s="190"/>
      <c r="K12" s="192"/>
      <c r="L12" s="4"/>
    </row>
    <row r="13" spans="2:12" ht="30" customHeight="1" thickBot="1">
      <c r="B13" s="3"/>
      <c r="C13" s="12" t="s">
        <v>91</v>
      </c>
      <c r="D13" s="13"/>
      <c r="E13" s="13"/>
      <c r="F13" s="13"/>
      <c r="G13" s="13"/>
      <c r="H13" s="13"/>
      <c r="I13" s="13"/>
      <c r="J13" s="13"/>
      <c r="K13" s="14"/>
      <c r="L13" s="4"/>
    </row>
    <row r="14" spans="2:12" ht="30" customHeight="1" thickBot="1">
      <c r="B14" s="3"/>
      <c r="C14" s="12" t="s">
        <v>92</v>
      </c>
      <c r="D14" s="13"/>
      <c r="E14" s="13"/>
      <c r="F14" s="13"/>
      <c r="G14" s="13"/>
      <c r="H14" s="13"/>
      <c r="I14" s="13"/>
      <c r="J14" s="13"/>
      <c r="K14" s="14"/>
      <c r="L14" s="4"/>
    </row>
    <row r="15" spans="2:12" ht="30" customHeight="1">
      <c r="B15" s="3"/>
      <c r="C15" s="15">
        <v>1.1000000000000001</v>
      </c>
      <c r="D15" s="16"/>
      <c r="E15" s="16"/>
      <c r="F15" s="16"/>
      <c r="G15" s="17" t="s">
        <v>93</v>
      </c>
      <c r="H15" s="16" t="s">
        <v>94</v>
      </c>
      <c r="I15" s="18">
        <v>232.95610000000002</v>
      </c>
      <c r="J15" s="19"/>
      <c r="K15" s="20">
        <f>I15*J15</f>
        <v>0</v>
      </c>
      <c r="L15" s="4"/>
    </row>
    <row r="16" spans="2:12" ht="30" customHeight="1">
      <c r="B16" s="3"/>
      <c r="C16" s="15">
        <v>1.2</v>
      </c>
      <c r="D16" s="16"/>
      <c r="E16" s="16"/>
      <c r="F16" s="16"/>
      <c r="G16" s="17" t="s">
        <v>95</v>
      </c>
      <c r="H16" s="16" t="s">
        <v>94</v>
      </c>
      <c r="I16" s="18">
        <v>44.4</v>
      </c>
      <c r="J16" s="19"/>
      <c r="K16" s="20">
        <f t="shared" ref="K16:K17" si="0">I16*J16</f>
        <v>0</v>
      </c>
      <c r="L16" s="4"/>
    </row>
    <row r="17" spans="2:12" ht="30" customHeight="1">
      <c r="B17" s="3"/>
      <c r="C17" s="15">
        <v>1.3</v>
      </c>
      <c r="D17" s="16"/>
      <c r="E17" s="16"/>
      <c r="F17" s="16"/>
      <c r="G17" s="17" t="s">
        <v>96</v>
      </c>
      <c r="H17" s="16" t="s">
        <v>94</v>
      </c>
      <c r="I17" s="18">
        <v>6</v>
      </c>
      <c r="J17" s="19"/>
      <c r="K17" s="20">
        <f t="shared" si="0"/>
        <v>0</v>
      </c>
      <c r="L17" s="4"/>
    </row>
    <row r="18" spans="2:12" ht="30" customHeight="1" thickBot="1">
      <c r="B18" s="3"/>
      <c r="C18" s="21" t="s">
        <v>16</v>
      </c>
      <c r="D18" s="22"/>
      <c r="E18" s="22"/>
      <c r="F18" s="22"/>
      <c r="G18" s="23"/>
      <c r="H18" s="22"/>
      <c r="I18" s="18"/>
      <c r="J18" s="24"/>
      <c r="K18" s="25">
        <f>SUM(K15:K17)</f>
        <v>0</v>
      </c>
      <c r="L18" s="4"/>
    </row>
    <row r="19" spans="2:12" ht="30" customHeight="1" thickBot="1">
      <c r="B19" s="3"/>
      <c r="C19" s="12" t="s">
        <v>97</v>
      </c>
      <c r="D19" s="13"/>
      <c r="E19" s="13"/>
      <c r="F19" s="13"/>
      <c r="G19" s="13"/>
      <c r="H19" s="13"/>
      <c r="I19" s="13"/>
      <c r="J19" s="13"/>
      <c r="K19" s="14"/>
      <c r="L19" s="4"/>
    </row>
    <row r="20" spans="2:12" ht="30" customHeight="1">
      <c r="B20" s="3"/>
      <c r="C20" s="15">
        <v>2.1</v>
      </c>
      <c r="D20" s="16"/>
      <c r="E20" s="16"/>
      <c r="F20" s="16"/>
      <c r="G20" s="26" t="s">
        <v>98</v>
      </c>
      <c r="H20" s="16" t="s">
        <v>99</v>
      </c>
      <c r="I20" s="18">
        <v>8.5949999999999989</v>
      </c>
      <c r="J20" s="19"/>
      <c r="K20" s="20">
        <f t="shared" ref="K20:K21" si="1">I20*J20</f>
        <v>0</v>
      </c>
      <c r="L20" s="4"/>
    </row>
    <row r="21" spans="2:12" ht="30" customHeight="1">
      <c r="B21" s="3"/>
      <c r="C21" s="15">
        <v>2.2000000000000002</v>
      </c>
      <c r="D21" s="16"/>
      <c r="E21" s="16"/>
      <c r="F21" s="16"/>
      <c r="G21" s="26" t="s">
        <v>100</v>
      </c>
      <c r="H21" s="16" t="s">
        <v>99</v>
      </c>
      <c r="I21" s="18">
        <v>10</v>
      </c>
      <c r="J21" s="19"/>
      <c r="K21" s="20">
        <f t="shared" si="1"/>
        <v>0</v>
      </c>
      <c r="L21" s="4"/>
    </row>
    <row r="22" spans="2:12" ht="30" customHeight="1" thickBot="1">
      <c r="B22" s="3"/>
      <c r="C22" s="21" t="s">
        <v>16</v>
      </c>
      <c r="D22" s="28"/>
      <c r="E22" s="29"/>
      <c r="F22" s="28"/>
      <c r="G22" s="28"/>
      <c r="H22" s="28"/>
      <c r="I22" s="18"/>
      <c r="J22" s="28"/>
      <c r="K22" s="25">
        <f>SUM(K20:K21)</f>
        <v>0</v>
      </c>
      <c r="L22" s="4"/>
    </row>
    <row r="23" spans="2:12" ht="30" customHeight="1" thickBot="1">
      <c r="B23" s="3"/>
      <c r="C23" s="12" t="s">
        <v>101</v>
      </c>
      <c r="D23" s="13"/>
      <c r="E23" s="13"/>
      <c r="F23" s="13"/>
      <c r="G23" s="13"/>
      <c r="H23" s="13"/>
      <c r="I23" s="13"/>
      <c r="J23" s="13"/>
      <c r="K23" s="14"/>
      <c r="L23" s="4"/>
    </row>
    <row r="24" spans="2:12" ht="30" customHeight="1">
      <c r="B24" s="3"/>
      <c r="C24" s="15">
        <v>3.1</v>
      </c>
      <c r="D24" s="30"/>
      <c r="E24" s="30"/>
      <c r="F24" s="30"/>
      <c r="G24" s="31" t="s">
        <v>102</v>
      </c>
      <c r="H24" s="30" t="s">
        <v>99</v>
      </c>
      <c r="I24" s="18">
        <v>10.799999999999999</v>
      </c>
      <c r="J24" s="19"/>
      <c r="K24" s="20">
        <f t="shared" ref="K24:K28" si="2">I24*J24</f>
        <v>0</v>
      </c>
      <c r="L24" s="4"/>
    </row>
    <row r="25" spans="2:12" ht="30" customHeight="1">
      <c r="B25" s="3"/>
      <c r="C25" s="15">
        <v>3.2</v>
      </c>
      <c r="D25" s="32"/>
      <c r="E25" s="32"/>
      <c r="F25" s="32"/>
      <c r="G25" s="31" t="s">
        <v>103</v>
      </c>
      <c r="H25" s="30" t="s">
        <v>99</v>
      </c>
      <c r="I25" s="18">
        <v>7.919999999999999</v>
      </c>
      <c r="J25" s="19"/>
      <c r="K25" s="20">
        <f t="shared" si="2"/>
        <v>0</v>
      </c>
      <c r="L25" s="4"/>
    </row>
    <row r="26" spans="2:12" ht="30" customHeight="1">
      <c r="B26" s="3"/>
      <c r="C26" s="15">
        <v>3.3</v>
      </c>
      <c r="D26" s="30"/>
      <c r="E26" s="30"/>
      <c r="F26" s="30"/>
      <c r="G26" s="31" t="s">
        <v>104</v>
      </c>
      <c r="H26" s="30" t="s">
        <v>99</v>
      </c>
      <c r="I26" s="18">
        <v>4.32</v>
      </c>
      <c r="J26" s="19"/>
      <c r="K26" s="20">
        <f t="shared" si="2"/>
        <v>0</v>
      </c>
      <c r="L26" s="4"/>
    </row>
    <row r="27" spans="2:12" ht="30" customHeight="1">
      <c r="B27" s="3"/>
      <c r="C27" s="15">
        <v>3.4</v>
      </c>
      <c r="D27" s="27"/>
      <c r="E27" s="27"/>
      <c r="F27" s="27"/>
      <c r="G27" s="33" t="s">
        <v>105</v>
      </c>
      <c r="H27" s="27" t="s">
        <v>99</v>
      </c>
      <c r="I27" s="18">
        <v>7.919999999999999</v>
      </c>
      <c r="J27" s="19"/>
      <c r="K27" s="20">
        <f t="shared" si="2"/>
        <v>0</v>
      </c>
      <c r="L27" s="4"/>
    </row>
    <row r="28" spans="2:12" ht="30" customHeight="1">
      <c r="B28" s="3"/>
      <c r="C28" s="15">
        <v>3.5</v>
      </c>
      <c r="D28" s="30"/>
      <c r="E28" s="30"/>
      <c r="F28" s="30"/>
      <c r="G28" s="31" t="s">
        <v>106</v>
      </c>
      <c r="H28" s="30" t="s">
        <v>107</v>
      </c>
      <c r="I28" s="18">
        <v>1165.615</v>
      </c>
      <c r="J28" s="34"/>
      <c r="K28" s="20">
        <f t="shared" si="2"/>
        <v>0</v>
      </c>
      <c r="L28" s="4"/>
    </row>
    <row r="29" spans="2:12" ht="30" customHeight="1" thickBot="1">
      <c r="B29" s="3"/>
      <c r="C29" s="35" t="s">
        <v>16</v>
      </c>
      <c r="D29" s="36"/>
      <c r="E29" s="36"/>
      <c r="F29" s="36"/>
      <c r="G29" s="37"/>
      <c r="H29" s="36"/>
      <c r="I29" s="18"/>
      <c r="J29" s="38"/>
      <c r="K29" s="39">
        <f>SUM(K24:K28)</f>
        <v>0</v>
      </c>
      <c r="L29" s="4"/>
    </row>
    <row r="30" spans="2:12" ht="30" customHeight="1" thickBot="1">
      <c r="B30" s="3"/>
      <c r="C30" s="12" t="s">
        <v>108</v>
      </c>
      <c r="D30" s="13"/>
      <c r="E30" s="13"/>
      <c r="F30" s="13"/>
      <c r="G30" s="13"/>
      <c r="H30" s="13"/>
      <c r="I30" s="13"/>
      <c r="J30" s="13"/>
      <c r="K30" s="14"/>
      <c r="L30" s="4"/>
    </row>
    <row r="31" spans="2:12" ht="30" customHeight="1">
      <c r="B31" s="3"/>
      <c r="C31" s="15">
        <v>4.0999999999999996</v>
      </c>
      <c r="D31" s="30"/>
      <c r="E31" s="30"/>
      <c r="F31" s="30"/>
      <c r="G31" s="31" t="s">
        <v>109</v>
      </c>
      <c r="H31" s="30" t="s">
        <v>94</v>
      </c>
      <c r="I31" s="18">
        <v>30</v>
      </c>
      <c r="J31" s="19"/>
      <c r="K31" s="20">
        <f t="shared" ref="K31:K32" si="3">I31*J31</f>
        <v>0</v>
      </c>
      <c r="L31" s="4"/>
    </row>
    <row r="32" spans="2:12" ht="30" customHeight="1">
      <c r="B32" s="3"/>
      <c r="C32" s="15">
        <v>4.2</v>
      </c>
      <c r="D32" s="30"/>
      <c r="E32" s="30"/>
      <c r="F32" s="30"/>
      <c r="G32" s="31" t="s">
        <v>110</v>
      </c>
      <c r="H32" s="30" t="s">
        <v>94</v>
      </c>
      <c r="I32" s="18">
        <v>60</v>
      </c>
      <c r="J32" s="19"/>
      <c r="K32" s="20">
        <f t="shared" si="3"/>
        <v>0</v>
      </c>
      <c r="L32" s="4"/>
    </row>
    <row r="33" spans="2:12" ht="30" customHeight="1" thickBot="1">
      <c r="B33" s="3"/>
      <c r="C33" s="21" t="s">
        <v>16</v>
      </c>
      <c r="D33" s="40"/>
      <c r="E33" s="40"/>
      <c r="F33" s="40"/>
      <c r="G33" s="41"/>
      <c r="H33" s="42"/>
      <c r="I33" s="18"/>
      <c r="J33" s="24"/>
      <c r="K33" s="25">
        <f>SUM(K31:K32)</f>
        <v>0</v>
      </c>
      <c r="L33" s="4"/>
    </row>
    <row r="34" spans="2:12" ht="30" customHeight="1" thickBot="1">
      <c r="B34" s="3"/>
      <c r="C34" s="12" t="s">
        <v>111</v>
      </c>
      <c r="D34" s="13"/>
      <c r="E34" s="13"/>
      <c r="F34" s="13"/>
      <c r="G34" s="13"/>
      <c r="H34" s="13"/>
      <c r="I34" s="13"/>
      <c r="J34" s="13"/>
      <c r="K34" s="14"/>
      <c r="L34" s="4"/>
    </row>
    <row r="35" spans="2:12" ht="30" customHeight="1">
      <c r="B35" s="3"/>
      <c r="C35" s="15">
        <v>5.0999999999999996</v>
      </c>
      <c r="D35" s="30"/>
      <c r="E35" s="30"/>
      <c r="F35" s="30"/>
      <c r="G35" s="31" t="s">
        <v>112</v>
      </c>
      <c r="H35" s="30" t="s">
        <v>94</v>
      </c>
      <c r="I35" s="18">
        <v>144</v>
      </c>
      <c r="J35" s="19"/>
      <c r="K35" s="20">
        <f t="shared" ref="K35:K42" si="4">I35*J35</f>
        <v>0</v>
      </c>
      <c r="L35" s="4"/>
    </row>
    <row r="36" spans="2:12" ht="30" customHeight="1">
      <c r="B36" s="3"/>
      <c r="C36" s="15">
        <v>5.2</v>
      </c>
      <c r="D36" s="30"/>
      <c r="E36" s="30"/>
      <c r="F36" s="30"/>
      <c r="G36" s="31" t="s">
        <v>113</v>
      </c>
      <c r="H36" s="30" t="s">
        <v>94</v>
      </c>
      <c r="I36" s="18">
        <v>144</v>
      </c>
      <c r="J36" s="19"/>
      <c r="K36" s="20">
        <f t="shared" si="4"/>
        <v>0</v>
      </c>
      <c r="L36" s="4"/>
    </row>
    <row r="37" spans="2:12" ht="30" customHeight="1">
      <c r="B37" s="3"/>
      <c r="C37" s="15">
        <v>5.3</v>
      </c>
      <c r="D37" s="30"/>
      <c r="E37" s="30"/>
      <c r="F37" s="30"/>
      <c r="G37" s="31" t="s">
        <v>114</v>
      </c>
      <c r="H37" s="30" t="s">
        <v>115</v>
      </c>
      <c r="I37" s="18">
        <v>5.3999999999999995</v>
      </c>
      <c r="J37" s="19"/>
      <c r="K37" s="20">
        <f t="shared" si="4"/>
        <v>0</v>
      </c>
      <c r="L37" s="4"/>
    </row>
    <row r="38" spans="2:12" ht="30" customHeight="1">
      <c r="B38" s="3"/>
      <c r="C38" s="15">
        <v>5.4</v>
      </c>
      <c r="D38" s="30"/>
      <c r="E38" s="30"/>
      <c r="F38" s="30"/>
      <c r="G38" s="31" t="s">
        <v>116</v>
      </c>
      <c r="H38" s="30" t="s">
        <v>94</v>
      </c>
      <c r="I38" s="18">
        <v>60</v>
      </c>
      <c r="J38" s="19"/>
      <c r="K38" s="20">
        <f t="shared" si="4"/>
        <v>0</v>
      </c>
      <c r="L38" s="4"/>
    </row>
    <row r="39" spans="2:12" ht="30" customHeight="1">
      <c r="B39" s="3"/>
      <c r="C39" s="15">
        <v>5.5</v>
      </c>
      <c r="D39" s="30"/>
      <c r="E39" s="30"/>
      <c r="F39" s="30"/>
      <c r="G39" s="31" t="s">
        <v>117</v>
      </c>
      <c r="H39" s="30" t="s">
        <v>94</v>
      </c>
      <c r="I39" s="18">
        <v>175.55</v>
      </c>
      <c r="J39" s="19"/>
      <c r="K39" s="20">
        <f t="shared" si="4"/>
        <v>0</v>
      </c>
      <c r="L39" s="4"/>
    </row>
    <row r="40" spans="2:12" ht="30" customHeight="1">
      <c r="B40" s="3"/>
      <c r="C40" s="15">
        <v>5.6</v>
      </c>
      <c r="D40" s="30"/>
      <c r="E40" s="30"/>
      <c r="F40" s="30"/>
      <c r="G40" s="31" t="s">
        <v>118</v>
      </c>
      <c r="H40" s="30" t="s">
        <v>94</v>
      </c>
      <c r="I40" s="18">
        <v>465</v>
      </c>
      <c r="J40" s="19"/>
      <c r="K40" s="20">
        <f t="shared" si="4"/>
        <v>0</v>
      </c>
      <c r="L40" s="4"/>
    </row>
    <row r="41" spans="2:12" ht="30" customHeight="1">
      <c r="B41" s="3"/>
      <c r="C41" s="15">
        <v>5.7</v>
      </c>
      <c r="D41" s="30"/>
      <c r="E41" s="30"/>
      <c r="F41" s="30"/>
      <c r="G41" s="31" t="s">
        <v>119</v>
      </c>
      <c r="H41" s="30" t="s">
        <v>94</v>
      </c>
      <c r="I41" s="18">
        <v>98</v>
      </c>
      <c r="J41" s="19"/>
      <c r="K41" s="20">
        <f t="shared" si="4"/>
        <v>0</v>
      </c>
      <c r="L41" s="4"/>
    </row>
    <row r="42" spans="2:12" ht="30" customHeight="1">
      <c r="B42" s="3"/>
      <c r="C42" s="15">
        <v>5.8</v>
      </c>
      <c r="D42" s="30"/>
      <c r="E42" s="30"/>
      <c r="F42" s="30"/>
      <c r="G42" s="31" t="s">
        <v>120</v>
      </c>
      <c r="H42" s="30" t="s">
        <v>94</v>
      </c>
      <c r="I42" s="18">
        <v>319</v>
      </c>
      <c r="J42" s="19"/>
      <c r="K42" s="20">
        <f t="shared" si="4"/>
        <v>0</v>
      </c>
      <c r="L42" s="4"/>
    </row>
    <row r="43" spans="2:12" ht="30" customHeight="1" thickBot="1">
      <c r="B43" s="3"/>
      <c r="C43" s="21" t="s">
        <v>16</v>
      </c>
      <c r="D43" s="40"/>
      <c r="E43" s="40"/>
      <c r="F43" s="40"/>
      <c r="G43" s="43"/>
      <c r="H43" s="42"/>
      <c r="I43" s="18"/>
      <c r="J43" s="24"/>
      <c r="K43" s="25">
        <f>SUM(K35:K42)</f>
        <v>0</v>
      </c>
      <c r="L43" s="4"/>
    </row>
    <row r="44" spans="2:12" ht="30" customHeight="1" thickBot="1">
      <c r="B44" s="3"/>
      <c r="C44" s="12" t="s">
        <v>121</v>
      </c>
      <c r="D44" s="13"/>
      <c r="E44" s="13"/>
      <c r="F44" s="13"/>
      <c r="G44" s="13"/>
      <c r="H44" s="13"/>
      <c r="I44" s="13"/>
      <c r="J44" s="13"/>
      <c r="K44" s="14"/>
      <c r="L44" s="4"/>
    </row>
    <row r="45" spans="2:12" ht="30" customHeight="1">
      <c r="B45" s="3"/>
      <c r="C45" s="15">
        <v>6.1</v>
      </c>
      <c r="D45" s="30"/>
      <c r="E45" s="30"/>
      <c r="F45" s="30"/>
      <c r="G45" s="31" t="s">
        <v>122</v>
      </c>
      <c r="H45" s="30" t="s">
        <v>123</v>
      </c>
      <c r="I45" s="18">
        <v>1</v>
      </c>
      <c r="J45" s="19"/>
      <c r="K45" s="20">
        <f t="shared" ref="K45:K59" si="5">I45*J45</f>
        <v>0</v>
      </c>
      <c r="L45" s="4"/>
    </row>
    <row r="46" spans="2:12" ht="30" customHeight="1">
      <c r="B46" s="3"/>
      <c r="C46" s="15">
        <v>6.2</v>
      </c>
      <c r="D46" s="30"/>
      <c r="E46" s="30"/>
      <c r="F46" s="30"/>
      <c r="G46" s="31" t="s">
        <v>124</v>
      </c>
      <c r="H46" s="30" t="s">
        <v>123</v>
      </c>
      <c r="I46" s="18">
        <v>32</v>
      </c>
      <c r="J46" s="19"/>
      <c r="K46" s="20">
        <f t="shared" si="5"/>
        <v>0</v>
      </c>
      <c r="L46" s="4"/>
    </row>
    <row r="47" spans="2:12" ht="30" customHeight="1">
      <c r="B47" s="3"/>
      <c r="C47" s="15">
        <v>6.3</v>
      </c>
      <c r="D47" s="30"/>
      <c r="E47" s="30"/>
      <c r="F47" s="30"/>
      <c r="G47" s="31" t="s">
        <v>125</v>
      </c>
      <c r="H47" s="30" t="s">
        <v>123</v>
      </c>
      <c r="I47" s="18">
        <v>18</v>
      </c>
      <c r="J47" s="19"/>
      <c r="K47" s="20">
        <f t="shared" si="5"/>
        <v>0</v>
      </c>
      <c r="L47" s="4"/>
    </row>
    <row r="48" spans="2:12" ht="30" customHeight="1">
      <c r="B48" s="3"/>
      <c r="C48" s="15">
        <v>6.4</v>
      </c>
      <c r="D48" s="30"/>
      <c r="E48" s="30"/>
      <c r="F48" s="30"/>
      <c r="G48" s="31" t="s">
        <v>126</v>
      </c>
      <c r="H48" s="30" t="s">
        <v>123</v>
      </c>
      <c r="I48" s="18">
        <v>6</v>
      </c>
      <c r="J48" s="19"/>
      <c r="K48" s="20">
        <f t="shared" si="5"/>
        <v>0</v>
      </c>
      <c r="L48" s="4"/>
    </row>
    <row r="49" spans="2:12" ht="30" customHeight="1">
      <c r="B49" s="3"/>
      <c r="C49" s="15">
        <v>6.5</v>
      </c>
      <c r="D49" s="30"/>
      <c r="E49" s="30"/>
      <c r="F49" s="30"/>
      <c r="G49" s="31" t="s">
        <v>127</v>
      </c>
      <c r="H49" s="30" t="s">
        <v>123</v>
      </c>
      <c r="I49" s="18">
        <v>24</v>
      </c>
      <c r="J49" s="19"/>
      <c r="K49" s="20">
        <f t="shared" si="5"/>
        <v>0</v>
      </c>
      <c r="L49" s="4"/>
    </row>
    <row r="50" spans="2:12" ht="30" customHeight="1">
      <c r="B50" s="3"/>
      <c r="C50" s="15">
        <v>6.6</v>
      </c>
      <c r="D50" s="30"/>
      <c r="E50" s="30"/>
      <c r="F50" s="30"/>
      <c r="G50" s="31" t="s">
        <v>128</v>
      </c>
      <c r="H50" s="30" t="s">
        <v>123</v>
      </c>
      <c r="I50" s="18">
        <v>10</v>
      </c>
      <c r="J50" s="19"/>
      <c r="K50" s="20">
        <f t="shared" si="5"/>
        <v>0</v>
      </c>
      <c r="L50" s="4"/>
    </row>
    <row r="51" spans="2:12" ht="30" customHeight="1">
      <c r="B51" s="3"/>
      <c r="C51" s="15">
        <v>6.7</v>
      </c>
      <c r="D51" s="30"/>
      <c r="E51" s="30"/>
      <c r="F51" s="30"/>
      <c r="G51" s="31" t="s">
        <v>129</v>
      </c>
      <c r="H51" s="30" t="s">
        <v>123</v>
      </c>
      <c r="I51" s="18">
        <v>10</v>
      </c>
      <c r="J51" s="19"/>
      <c r="K51" s="20">
        <f t="shared" si="5"/>
        <v>0</v>
      </c>
      <c r="L51" s="4"/>
    </row>
    <row r="52" spans="2:12" ht="30" customHeight="1">
      <c r="B52" s="3"/>
      <c r="C52" s="15">
        <v>6.8</v>
      </c>
      <c r="D52" s="30"/>
      <c r="E52" s="30"/>
      <c r="F52" s="30"/>
      <c r="G52" s="31" t="s">
        <v>130</v>
      </c>
      <c r="H52" s="30" t="s">
        <v>123</v>
      </c>
      <c r="I52" s="18">
        <v>6</v>
      </c>
      <c r="J52" s="19"/>
      <c r="K52" s="20">
        <f t="shared" si="5"/>
        <v>0</v>
      </c>
      <c r="L52" s="4"/>
    </row>
    <row r="53" spans="2:12" ht="30" customHeight="1">
      <c r="B53" s="3"/>
      <c r="C53" s="15">
        <v>6.9</v>
      </c>
      <c r="D53" s="30"/>
      <c r="E53" s="30"/>
      <c r="F53" s="30"/>
      <c r="G53" s="31" t="s">
        <v>131</v>
      </c>
      <c r="H53" s="30" t="s">
        <v>123</v>
      </c>
      <c r="I53" s="18">
        <v>24</v>
      </c>
      <c r="J53" s="19"/>
      <c r="K53" s="20">
        <f t="shared" si="5"/>
        <v>0</v>
      </c>
      <c r="L53" s="4"/>
    </row>
    <row r="54" spans="2:12" ht="30" customHeight="1">
      <c r="B54" s="3"/>
      <c r="C54" s="156">
        <v>6.1</v>
      </c>
      <c r="D54" s="30"/>
      <c r="E54" s="30"/>
      <c r="F54" s="30"/>
      <c r="G54" s="31" t="s">
        <v>132</v>
      </c>
      <c r="H54" s="30" t="s">
        <v>123</v>
      </c>
      <c r="I54" s="18">
        <v>12</v>
      </c>
      <c r="J54" s="19"/>
      <c r="K54" s="20">
        <f t="shared" si="5"/>
        <v>0</v>
      </c>
      <c r="L54" s="4"/>
    </row>
    <row r="55" spans="2:12" ht="30" customHeight="1">
      <c r="B55" s="3"/>
      <c r="C55" s="15">
        <v>6.11</v>
      </c>
      <c r="D55" s="30"/>
      <c r="E55" s="30"/>
      <c r="F55" s="30"/>
      <c r="G55" s="31" t="s">
        <v>133</v>
      </c>
      <c r="H55" s="30" t="s">
        <v>123</v>
      </c>
      <c r="I55" s="18">
        <v>3</v>
      </c>
      <c r="J55" s="19"/>
      <c r="K55" s="20">
        <f t="shared" si="5"/>
        <v>0</v>
      </c>
      <c r="L55" s="4"/>
    </row>
    <row r="56" spans="2:12" ht="30" customHeight="1">
      <c r="B56" s="3"/>
      <c r="C56" s="156">
        <v>6.12</v>
      </c>
      <c r="D56" s="30"/>
      <c r="E56" s="30"/>
      <c r="F56" s="30"/>
      <c r="G56" s="31" t="s">
        <v>134</v>
      </c>
      <c r="H56" s="30" t="s">
        <v>123</v>
      </c>
      <c r="I56" s="18">
        <v>3</v>
      </c>
      <c r="J56" s="19"/>
      <c r="K56" s="20">
        <f t="shared" si="5"/>
        <v>0</v>
      </c>
      <c r="L56" s="4"/>
    </row>
    <row r="57" spans="2:12" ht="30" customHeight="1">
      <c r="B57" s="3"/>
      <c r="C57" s="15">
        <v>6.13</v>
      </c>
      <c r="D57" s="30"/>
      <c r="E57" s="30"/>
      <c r="F57" s="30"/>
      <c r="G57" s="31" t="s">
        <v>135</v>
      </c>
      <c r="H57" s="30" t="s">
        <v>123</v>
      </c>
      <c r="I57" s="18">
        <v>32</v>
      </c>
      <c r="J57" s="19"/>
      <c r="K57" s="20">
        <f t="shared" si="5"/>
        <v>0</v>
      </c>
      <c r="L57" s="4"/>
    </row>
    <row r="58" spans="2:12" ht="30" customHeight="1">
      <c r="B58" s="3"/>
      <c r="C58" s="156">
        <v>6.14</v>
      </c>
      <c r="D58" s="30"/>
      <c r="E58" s="30"/>
      <c r="F58" s="30"/>
      <c r="G58" s="31" t="s">
        <v>136</v>
      </c>
      <c r="H58" s="30" t="s">
        <v>115</v>
      </c>
      <c r="I58" s="18">
        <v>80</v>
      </c>
      <c r="J58" s="19"/>
      <c r="K58" s="20">
        <f t="shared" si="5"/>
        <v>0</v>
      </c>
      <c r="L58" s="4"/>
    </row>
    <row r="59" spans="2:12" ht="30" customHeight="1">
      <c r="B59" s="3"/>
      <c r="C59" s="15">
        <v>6.15</v>
      </c>
      <c r="D59" s="30"/>
      <c r="E59" s="30"/>
      <c r="F59" s="30"/>
      <c r="G59" s="31" t="s">
        <v>137</v>
      </c>
      <c r="H59" s="30" t="s">
        <v>123</v>
      </c>
      <c r="I59" s="18">
        <v>2</v>
      </c>
      <c r="J59" s="19"/>
      <c r="K59" s="20">
        <f t="shared" si="5"/>
        <v>0</v>
      </c>
      <c r="L59" s="4"/>
    </row>
    <row r="60" spans="2:12" ht="30" customHeight="1" thickBot="1">
      <c r="B60" s="3"/>
      <c r="C60" s="21" t="s">
        <v>16</v>
      </c>
      <c r="D60" s="40"/>
      <c r="E60" s="40"/>
      <c r="F60" s="40"/>
      <c r="G60" s="43"/>
      <c r="H60" s="42"/>
      <c r="I60" s="18"/>
      <c r="J60" s="24"/>
      <c r="K60" s="25">
        <f>SUM(K45:K59)</f>
        <v>0</v>
      </c>
      <c r="L60" s="4"/>
    </row>
    <row r="61" spans="2:12" ht="30" customHeight="1" thickBot="1">
      <c r="B61" s="3"/>
      <c r="C61" s="12" t="s">
        <v>138</v>
      </c>
      <c r="D61" s="13"/>
      <c r="E61" s="13"/>
      <c r="F61" s="13"/>
      <c r="G61" s="13"/>
      <c r="H61" s="13"/>
      <c r="I61" s="13"/>
      <c r="J61" s="13"/>
      <c r="K61" s="14"/>
      <c r="L61" s="4"/>
    </row>
    <row r="62" spans="2:12" ht="30" customHeight="1">
      <c r="B62" s="3"/>
      <c r="C62" s="15">
        <v>7.1</v>
      </c>
      <c r="D62" s="30"/>
      <c r="E62" s="30"/>
      <c r="F62" s="30"/>
      <c r="G62" s="31" t="s">
        <v>139</v>
      </c>
      <c r="H62" s="30" t="s">
        <v>123</v>
      </c>
      <c r="I62" s="18">
        <v>6</v>
      </c>
      <c r="J62" s="19"/>
      <c r="K62" s="20">
        <f t="shared" ref="K62:K76" si="6">I62*J62</f>
        <v>0</v>
      </c>
      <c r="L62" s="4"/>
    </row>
    <row r="63" spans="2:12" ht="30" customHeight="1">
      <c r="B63" s="3"/>
      <c r="C63" s="15">
        <v>7.2</v>
      </c>
      <c r="D63" s="30"/>
      <c r="E63" s="30"/>
      <c r="F63" s="30"/>
      <c r="G63" s="31" t="s">
        <v>140</v>
      </c>
      <c r="H63" s="30" t="s">
        <v>123</v>
      </c>
      <c r="I63" s="18">
        <v>6</v>
      </c>
      <c r="J63" s="19"/>
      <c r="K63" s="20">
        <f t="shared" si="6"/>
        <v>0</v>
      </c>
      <c r="L63" s="4"/>
    </row>
    <row r="64" spans="2:12" ht="30" customHeight="1">
      <c r="B64" s="3"/>
      <c r="C64" s="15">
        <v>7.3</v>
      </c>
      <c r="D64" s="30"/>
      <c r="E64" s="30"/>
      <c r="F64" s="30"/>
      <c r="G64" s="31" t="s">
        <v>141</v>
      </c>
      <c r="H64" s="30" t="s">
        <v>123</v>
      </c>
      <c r="I64" s="18">
        <v>2</v>
      </c>
      <c r="J64" s="19"/>
      <c r="K64" s="20">
        <f t="shared" si="6"/>
        <v>0</v>
      </c>
      <c r="L64" s="4"/>
    </row>
    <row r="65" spans="2:12" ht="30" customHeight="1">
      <c r="B65" s="3"/>
      <c r="C65" s="15">
        <v>7.4</v>
      </c>
      <c r="D65" s="30"/>
      <c r="E65" s="30"/>
      <c r="F65" s="30"/>
      <c r="G65" s="31" t="s">
        <v>142</v>
      </c>
      <c r="H65" s="30" t="s">
        <v>94</v>
      </c>
      <c r="I65" s="18">
        <v>6.3</v>
      </c>
      <c r="J65" s="19"/>
      <c r="K65" s="20">
        <f t="shared" si="6"/>
        <v>0</v>
      </c>
      <c r="L65" s="4"/>
    </row>
    <row r="66" spans="2:12" ht="30" customHeight="1">
      <c r="B66" s="3"/>
      <c r="C66" s="15">
        <v>7.5</v>
      </c>
      <c r="D66" s="30"/>
      <c r="E66" s="30"/>
      <c r="F66" s="30"/>
      <c r="G66" s="31" t="s">
        <v>143</v>
      </c>
      <c r="H66" s="30" t="s">
        <v>115</v>
      </c>
      <c r="I66" s="18">
        <v>40</v>
      </c>
      <c r="J66" s="19"/>
      <c r="K66" s="20">
        <f t="shared" si="6"/>
        <v>0</v>
      </c>
      <c r="L66" s="4"/>
    </row>
    <row r="67" spans="2:12" ht="30" customHeight="1">
      <c r="B67" s="3"/>
      <c r="C67" s="15">
        <v>7.6</v>
      </c>
      <c r="D67" s="30"/>
      <c r="E67" s="30"/>
      <c r="F67" s="30"/>
      <c r="G67" s="31" t="s">
        <v>144</v>
      </c>
      <c r="H67" s="30" t="s">
        <v>115</v>
      </c>
      <c r="I67" s="18">
        <v>15</v>
      </c>
      <c r="J67" s="19"/>
      <c r="K67" s="20">
        <f t="shared" si="6"/>
        <v>0</v>
      </c>
      <c r="L67" s="4"/>
    </row>
    <row r="68" spans="2:12" ht="30" customHeight="1">
      <c r="B68" s="3"/>
      <c r="C68" s="15">
        <v>7.7</v>
      </c>
      <c r="D68" s="30"/>
      <c r="E68" s="30"/>
      <c r="F68" s="30"/>
      <c r="G68" s="31" t="s">
        <v>145</v>
      </c>
      <c r="H68" s="30" t="s">
        <v>115</v>
      </c>
      <c r="I68" s="18">
        <v>18</v>
      </c>
      <c r="J68" s="19"/>
      <c r="K68" s="20">
        <f t="shared" si="6"/>
        <v>0</v>
      </c>
      <c r="L68" s="4"/>
    </row>
    <row r="69" spans="2:12" ht="30" customHeight="1">
      <c r="B69" s="3"/>
      <c r="C69" s="15">
        <v>7.8</v>
      </c>
      <c r="D69" s="30"/>
      <c r="E69" s="30"/>
      <c r="F69" s="30"/>
      <c r="G69" s="31" t="s">
        <v>146</v>
      </c>
      <c r="H69" s="30" t="s">
        <v>123</v>
      </c>
      <c r="I69" s="18">
        <v>4</v>
      </c>
      <c r="J69" s="19"/>
      <c r="K69" s="20">
        <f t="shared" si="6"/>
        <v>0</v>
      </c>
      <c r="L69" s="4"/>
    </row>
    <row r="70" spans="2:12" ht="30" customHeight="1">
      <c r="B70" s="3"/>
      <c r="C70" s="15">
        <v>7.9</v>
      </c>
      <c r="D70" s="30"/>
      <c r="E70" s="30"/>
      <c r="F70" s="30"/>
      <c r="G70" s="31" t="s">
        <v>147</v>
      </c>
      <c r="H70" s="30" t="s">
        <v>123</v>
      </c>
      <c r="I70" s="18">
        <v>2</v>
      </c>
      <c r="J70" s="19"/>
      <c r="K70" s="20">
        <f t="shared" si="6"/>
        <v>0</v>
      </c>
      <c r="L70" s="4"/>
    </row>
    <row r="71" spans="2:12" ht="30" customHeight="1">
      <c r="B71" s="3"/>
      <c r="C71" s="156">
        <v>7.1</v>
      </c>
      <c r="D71" s="30"/>
      <c r="E71" s="30"/>
      <c r="F71" s="30"/>
      <c r="G71" s="31" t="s">
        <v>148</v>
      </c>
      <c r="H71" s="30" t="s">
        <v>123</v>
      </c>
      <c r="I71" s="18">
        <v>4</v>
      </c>
      <c r="J71" s="19"/>
      <c r="K71" s="20">
        <f t="shared" si="6"/>
        <v>0</v>
      </c>
      <c r="L71" s="4"/>
    </row>
    <row r="72" spans="2:12" ht="30" customHeight="1">
      <c r="B72" s="3"/>
      <c r="C72" s="15">
        <v>7.11</v>
      </c>
      <c r="D72" s="30"/>
      <c r="E72" s="30"/>
      <c r="F72" s="30"/>
      <c r="G72" s="31" t="s">
        <v>149</v>
      </c>
      <c r="H72" s="30" t="s">
        <v>123</v>
      </c>
      <c r="I72" s="18">
        <v>1</v>
      </c>
      <c r="J72" s="19"/>
      <c r="K72" s="20">
        <f t="shared" si="6"/>
        <v>0</v>
      </c>
      <c r="L72" s="4"/>
    </row>
    <row r="73" spans="2:12" ht="30" customHeight="1">
      <c r="B73" s="3"/>
      <c r="C73" s="156">
        <v>7.12</v>
      </c>
      <c r="D73" s="30"/>
      <c r="E73" s="30"/>
      <c r="F73" s="30"/>
      <c r="G73" s="31" t="s">
        <v>150</v>
      </c>
      <c r="H73" s="30" t="s">
        <v>123</v>
      </c>
      <c r="I73" s="18">
        <v>1</v>
      </c>
      <c r="J73" s="19"/>
      <c r="K73" s="20">
        <f t="shared" si="6"/>
        <v>0</v>
      </c>
      <c r="L73" s="4"/>
    </row>
    <row r="74" spans="2:12" ht="30" customHeight="1">
      <c r="B74" s="3"/>
      <c r="C74" s="15">
        <v>7.13</v>
      </c>
      <c r="D74" s="30"/>
      <c r="E74" s="30"/>
      <c r="F74" s="30"/>
      <c r="G74" s="31" t="s">
        <v>151</v>
      </c>
      <c r="H74" s="30" t="s">
        <v>123</v>
      </c>
      <c r="I74" s="18">
        <v>1</v>
      </c>
      <c r="J74" s="19"/>
      <c r="K74" s="20">
        <f t="shared" si="6"/>
        <v>0</v>
      </c>
      <c r="L74" s="4"/>
    </row>
    <row r="75" spans="2:12" ht="30" customHeight="1">
      <c r="B75" s="3"/>
      <c r="C75" s="156">
        <v>7.14</v>
      </c>
      <c r="D75" s="30"/>
      <c r="E75" s="30"/>
      <c r="F75" s="30"/>
      <c r="G75" s="31" t="s">
        <v>152</v>
      </c>
      <c r="H75" s="30" t="s">
        <v>115</v>
      </c>
      <c r="I75" s="18">
        <v>10</v>
      </c>
      <c r="J75" s="19"/>
      <c r="K75" s="20">
        <f t="shared" si="6"/>
        <v>0</v>
      </c>
      <c r="L75" s="4"/>
    </row>
    <row r="76" spans="2:12" ht="30" customHeight="1">
      <c r="B76" s="3"/>
      <c r="C76" s="15">
        <v>7.15</v>
      </c>
      <c r="D76" s="30"/>
      <c r="E76" s="30"/>
      <c r="F76" s="30"/>
      <c r="G76" s="31" t="s">
        <v>153</v>
      </c>
      <c r="H76" s="30" t="s">
        <v>123</v>
      </c>
      <c r="I76" s="18">
        <v>3</v>
      </c>
      <c r="J76" s="19"/>
      <c r="K76" s="20">
        <f t="shared" si="6"/>
        <v>0</v>
      </c>
      <c r="L76" s="4"/>
    </row>
    <row r="77" spans="2:12" ht="30" customHeight="1" thickBot="1">
      <c r="B77" s="3"/>
      <c r="C77" s="21" t="s">
        <v>16</v>
      </c>
      <c r="D77" s="40"/>
      <c r="E77" s="40"/>
      <c r="F77" s="40"/>
      <c r="G77" s="43"/>
      <c r="H77" s="42"/>
      <c r="I77" s="18"/>
      <c r="J77" s="24"/>
      <c r="K77" s="25">
        <f>SUM(K62:K76)</f>
        <v>0</v>
      </c>
      <c r="L77" s="4"/>
    </row>
    <row r="78" spans="2:12" ht="30" customHeight="1" thickBot="1">
      <c r="B78" s="3"/>
      <c r="C78" s="12" t="s">
        <v>154</v>
      </c>
      <c r="D78" s="13"/>
      <c r="E78" s="13"/>
      <c r="F78" s="13"/>
      <c r="G78" s="13"/>
      <c r="H78" s="13"/>
      <c r="I78" s="13"/>
      <c r="J78" s="13"/>
      <c r="K78" s="14"/>
      <c r="L78" s="4"/>
    </row>
    <row r="79" spans="2:12" ht="30" customHeight="1">
      <c r="B79" s="3"/>
      <c r="C79" s="15">
        <v>8.1</v>
      </c>
      <c r="D79" s="16"/>
      <c r="E79" s="16"/>
      <c r="F79" s="16"/>
      <c r="G79" s="26" t="s">
        <v>155</v>
      </c>
      <c r="H79" s="16" t="s">
        <v>156</v>
      </c>
      <c r="I79" s="18">
        <v>1</v>
      </c>
      <c r="J79" s="19"/>
      <c r="K79" s="20">
        <f t="shared" ref="K79:K80" si="7">I79*J79</f>
        <v>0</v>
      </c>
      <c r="L79" s="4"/>
    </row>
    <row r="80" spans="2:12" ht="30" customHeight="1">
      <c r="B80" s="3"/>
      <c r="C80" s="15">
        <v>8.1999999999999993</v>
      </c>
      <c r="D80" s="16"/>
      <c r="E80" s="16"/>
      <c r="F80" s="16"/>
      <c r="G80" s="26" t="s">
        <v>157</v>
      </c>
      <c r="H80" s="16" t="s">
        <v>156</v>
      </c>
      <c r="I80" s="18">
        <v>1</v>
      </c>
      <c r="J80" s="19"/>
      <c r="K80" s="20">
        <f t="shared" si="7"/>
        <v>0</v>
      </c>
      <c r="L80" s="4"/>
    </row>
    <row r="81" spans="2:12" ht="30" customHeight="1" thickBot="1">
      <c r="B81" s="3"/>
      <c r="C81" s="21" t="s">
        <v>16</v>
      </c>
      <c r="D81" s="28"/>
      <c r="E81" s="29"/>
      <c r="F81" s="28"/>
      <c r="G81" s="28"/>
      <c r="H81" s="28"/>
      <c r="I81" s="18"/>
      <c r="J81" s="28"/>
      <c r="K81" s="25">
        <f>SUM(K79:K80)</f>
        <v>0</v>
      </c>
      <c r="L81" s="4"/>
    </row>
    <row r="82" spans="2:12" ht="30" customHeight="1" thickBot="1">
      <c r="B82" s="3"/>
      <c r="C82" s="12" t="s">
        <v>158</v>
      </c>
      <c r="D82" s="13"/>
      <c r="E82" s="13"/>
      <c r="F82" s="13"/>
      <c r="G82" s="13"/>
      <c r="H82" s="13"/>
      <c r="I82" s="13"/>
      <c r="J82" s="13"/>
      <c r="K82" s="14"/>
      <c r="L82" s="4"/>
    </row>
    <row r="83" spans="2:12" ht="30" customHeight="1">
      <c r="B83" s="3"/>
      <c r="C83" s="15">
        <v>9.1</v>
      </c>
      <c r="D83" s="16"/>
      <c r="E83" s="16"/>
      <c r="F83" s="16"/>
      <c r="G83" s="17" t="s">
        <v>159</v>
      </c>
      <c r="H83" s="16" t="s">
        <v>94</v>
      </c>
      <c r="I83" s="18">
        <v>30</v>
      </c>
      <c r="J83" s="19"/>
      <c r="K83" s="20">
        <f>I83*J83</f>
        <v>0</v>
      </c>
      <c r="L83" s="4"/>
    </row>
    <row r="84" spans="2:12" ht="30" customHeight="1">
      <c r="B84" s="3"/>
      <c r="C84" s="15">
        <v>9.1999999999999993</v>
      </c>
      <c r="D84" s="16"/>
      <c r="E84" s="16"/>
      <c r="F84" s="16"/>
      <c r="G84" s="17" t="s">
        <v>160</v>
      </c>
      <c r="H84" s="16" t="s">
        <v>123</v>
      </c>
      <c r="I84" s="18">
        <v>7</v>
      </c>
      <c r="J84" s="19"/>
      <c r="K84" s="20">
        <f t="shared" ref="K84:K85" si="8">I84*J84</f>
        <v>0</v>
      </c>
      <c r="L84" s="4"/>
    </row>
    <row r="85" spans="2:12" ht="30" customHeight="1">
      <c r="B85" s="3"/>
      <c r="C85" s="15">
        <v>9.3000000000000007</v>
      </c>
      <c r="D85" s="16"/>
      <c r="E85" s="16"/>
      <c r="F85" s="16"/>
      <c r="G85" s="17" t="s">
        <v>161</v>
      </c>
      <c r="H85" s="16" t="s">
        <v>94</v>
      </c>
      <c r="I85" s="18">
        <v>22</v>
      </c>
      <c r="J85" s="19"/>
      <c r="K85" s="20">
        <f t="shared" si="8"/>
        <v>0</v>
      </c>
      <c r="L85" s="4"/>
    </row>
    <row r="86" spans="2:12" ht="30" customHeight="1" thickBot="1">
      <c r="B86" s="3"/>
      <c r="C86" s="21" t="s">
        <v>16</v>
      </c>
      <c r="D86" s="22"/>
      <c r="E86" s="22"/>
      <c r="F86" s="22"/>
      <c r="G86" s="23"/>
      <c r="H86" s="22"/>
      <c r="I86" s="18"/>
      <c r="J86" s="24"/>
      <c r="K86" s="25">
        <f>SUM(K83:K85)</f>
        <v>0</v>
      </c>
      <c r="L86" s="4"/>
    </row>
    <row r="87" spans="2:12" s="44" customFormat="1" ht="30" customHeight="1" thickBot="1">
      <c r="B87" s="45"/>
      <c r="C87" s="181" t="s">
        <v>162</v>
      </c>
      <c r="D87" s="182"/>
      <c r="E87" s="182"/>
      <c r="F87" s="182"/>
      <c r="G87" s="182"/>
      <c r="H87" s="182"/>
      <c r="I87" s="182"/>
      <c r="J87" s="183"/>
      <c r="K87" s="46">
        <f>K18+K22+K29+K33+K43+K60+K77+K81+K86</f>
        <v>0</v>
      </c>
      <c r="L87" s="47"/>
    </row>
    <row r="88" spans="2:12" s="44" customFormat="1" ht="30" customHeight="1" thickBot="1">
      <c r="B88" s="45"/>
      <c r="C88" s="48"/>
      <c r="D88" s="48"/>
      <c r="E88" s="48"/>
      <c r="F88" s="48"/>
      <c r="G88" s="48"/>
      <c r="H88" s="48"/>
      <c r="I88" s="48"/>
      <c r="J88" s="48"/>
      <c r="K88" s="48"/>
      <c r="L88" s="47"/>
    </row>
    <row r="89" spans="2:12" ht="30" customHeight="1" thickBot="1">
      <c r="B89" s="3"/>
      <c r="C89" s="12" t="s">
        <v>164</v>
      </c>
      <c r="D89" s="13"/>
      <c r="E89" s="13"/>
      <c r="F89" s="13"/>
      <c r="G89" s="13"/>
      <c r="H89" s="13"/>
      <c r="I89" s="13"/>
      <c r="J89" s="13"/>
      <c r="K89" s="14"/>
      <c r="L89" s="4"/>
    </row>
    <row r="90" spans="2:12" ht="30" customHeight="1" thickBot="1">
      <c r="B90" s="3"/>
      <c r="C90" s="12" t="s">
        <v>92</v>
      </c>
      <c r="D90" s="13"/>
      <c r="E90" s="13"/>
      <c r="F90" s="13"/>
      <c r="G90" s="13"/>
      <c r="H90" s="13"/>
      <c r="I90" s="13"/>
      <c r="J90" s="13"/>
      <c r="K90" s="14"/>
      <c r="L90" s="4"/>
    </row>
    <row r="91" spans="2:12" ht="30" customHeight="1">
      <c r="B91" s="3"/>
      <c r="C91" s="15">
        <v>1.1000000000000001</v>
      </c>
      <c r="D91" s="16"/>
      <c r="E91" s="16"/>
      <c r="F91" s="16"/>
      <c r="G91" s="17" t="s">
        <v>166</v>
      </c>
      <c r="H91" s="16" t="s">
        <v>115</v>
      </c>
      <c r="I91" s="18">
        <v>35.6</v>
      </c>
      <c r="J91" s="19"/>
      <c r="K91" s="20">
        <f>I91*J91</f>
        <v>0</v>
      </c>
      <c r="L91" s="4"/>
    </row>
    <row r="92" spans="2:12" ht="30" customHeight="1">
      <c r="B92" s="3"/>
      <c r="C92" s="15">
        <v>1.2</v>
      </c>
      <c r="D92" s="16"/>
      <c r="E92" s="16"/>
      <c r="F92" s="16"/>
      <c r="G92" s="17" t="s">
        <v>93</v>
      </c>
      <c r="H92" s="16" t="s">
        <v>94</v>
      </c>
      <c r="I92" s="18">
        <v>224</v>
      </c>
      <c r="J92" s="19"/>
      <c r="K92" s="20">
        <f t="shared" ref="K92:K101" si="9">I92*J92</f>
        <v>0</v>
      </c>
      <c r="L92" s="4"/>
    </row>
    <row r="93" spans="2:12" ht="30" customHeight="1">
      <c r="B93" s="3"/>
      <c r="C93" s="15">
        <v>1.3</v>
      </c>
      <c r="D93" s="16"/>
      <c r="E93" s="16"/>
      <c r="F93" s="16"/>
      <c r="G93" s="17" t="s">
        <v>167</v>
      </c>
      <c r="H93" s="16" t="s">
        <v>94</v>
      </c>
      <c r="I93" s="18">
        <v>42.14</v>
      </c>
      <c r="J93" s="19"/>
      <c r="K93" s="20">
        <f t="shared" si="9"/>
        <v>0</v>
      </c>
      <c r="L93" s="4"/>
    </row>
    <row r="94" spans="2:12" ht="30" customHeight="1">
      <c r="B94" s="3"/>
      <c r="C94" s="15">
        <v>1.4</v>
      </c>
      <c r="D94" s="16"/>
      <c r="E94" s="16"/>
      <c r="F94" s="16"/>
      <c r="G94" s="17" t="s">
        <v>95</v>
      </c>
      <c r="H94" s="16" t="s">
        <v>94</v>
      </c>
      <c r="I94" s="18">
        <v>232.95610000000002</v>
      </c>
      <c r="J94" s="19"/>
      <c r="K94" s="20">
        <f t="shared" si="9"/>
        <v>0</v>
      </c>
      <c r="L94" s="4"/>
    </row>
    <row r="95" spans="2:12" ht="30" customHeight="1">
      <c r="B95" s="3"/>
      <c r="C95" s="15">
        <v>1.5</v>
      </c>
      <c r="D95" s="16"/>
      <c r="E95" s="16"/>
      <c r="F95" s="16"/>
      <c r="G95" s="17" t="s">
        <v>168</v>
      </c>
      <c r="H95" s="16" t="s">
        <v>94</v>
      </c>
      <c r="I95" s="18"/>
      <c r="J95" s="19"/>
      <c r="K95" s="20">
        <f t="shared" si="9"/>
        <v>0</v>
      </c>
      <c r="L95" s="4"/>
    </row>
    <row r="96" spans="2:12" ht="30" customHeight="1">
      <c r="B96" s="3"/>
      <c r="C96" s="15">
        <v>1.6</v>
      </c>
      <c r="D96" s="16"/>
      <c r="E96" s="16"/>
      <c r="F96" s="16"/>
      <c r="G96" s="17" t="s">
        <v>169</v>
      </c>
      <c r="H96" s="16" t="s">
        <v>123</v>
      </c>
      <c r="I96" s="18">
        <v>7</v>
      </c>
      <c r="J96" s="19"/>
      <c r="K96" s="20">
        <f t="shared" si="9"/>
        <v>0</v>
      </c>
      <c r="L96" s="4"/>
    </row>
    <row r="97" spans="2:12" ht="30" customHeight="1">
      <c r="B97" s="3"/>
      <c r="C97" s="15">
        <v>1.7</v>
      </c>
      <c r="D97" s="16"/>
      <c r="E97" s="16"/>
      <c r="F97" s="16"/>
      <c r="G97" s="17" t="s">
        <v>170</v>
      </c>
      <c r="H97" s="16" t="s">
        <v>94</v>
      </c>
      <c r="I97" s="18">
        <v>15</v>
      </c>
      <c r="J97" s="19"/>
      <c r="K97" s="20">
        <f t="shared" si="9"/>
        <v>0</v>
      </c>
      <c r="L97" s="4"/>
    </row>
    <row r="98" spans="2:12" ht="30" customHeight="1">
      <c r="B98" s="3"/>
      <c r="C98" s="15">
        <v>1.8</v>
      </c>
      <c r="D98" s="16"/>
      <c r="E98" s="16"/>
      <c r="F98" s="16"/>
      <c r="G98" s="17" t="s">
        <v>171</v>
      </c>
      <c r="H98" s="16" t="s">
        <v>123</v>
      </c>
      <c r="I98" s="18">
        <v>6</v>
      </c>
      <c r="J98" s="19"/>
      <c r="K98" s="20">
        <f t="shared" si="9"/>
        <v>0</v>
      </c>
      <c r="L98" s="4"/>
    </row>
    <row r="99" spans="2:12" ht="30" customHeight="1">
      <c r="B99" s="3"/>
      <c r="C99" s="15">
        <v>1.9</v>
      </c>
      <c r="D99" s="16"/>
      <c r="E99" s="16"/>
      <c r="F99" s="16"/>
      <c r="G99" s="17" t="s">
        <v>96</v>
      </c>
      <c r="H99" s="16" t="s">
        <v>94</v>
      </c>
      <c r="I99" s="18">
        <v>278</v>
      </c>
      <c r="J99" s="19"/>
      <c r="K99" s="20">
        <f t="shared" si="9"/>
        <v>0</v>
      </c>
      <c r="L99" s="4"/>
    </row>
    <row r="100" spans="2:12" ht="30" customHeight="1">
      <c r="B100" s="3"/>
      <c r="C100" s="156">
        <v>1.1000000000000001</v>
      </c>
      <c r="D100" s="16"/>
      <c r="E100" s="16"/>
      <c r="F100" s="16"/>
      <c r="G100" s="17" t="s">
        <v>185</v>
      </c>
      <c r="H100" s="16" t="s">
        <v>99</v>
      </c>
      <c r="I100" s="18">
        <v>5.87</v>
      </c>
      <c r="J100" s="19"/>
      <c r="K100" s="20">
        <f t="shared" si="9"/>
        <v>0</v>
      </c>
      <c r="L100" s="4"/>
    </row>
    <row r="101" spans="2:12" ht="30" customHeight="1">
      <c r="B101" s="3"/>
      <c r="C101" s="15">
        <v>1.1100000000000001</v>
      </c>
      <c r="D101" s="16"/>
      <c r="E101" s="16"/>
      <c r="F101" s="16"/>
      <c r="G101" s="17" t="s">
        <v>186</v>
      </c>
      <c r="H101" s="16" t="s">
        <v>99</v>
      </c>
      <c r="I101" s="18">
        <v>7.8</v>
      </c>
      <c r="J101" s="19"/>
      <c r="K101" s="20">
        <f t="shared" si="9"/>
        <v>0</v>
      </c>
      <c r="L101" s="4"/>
    </row>
    <row r="102" spans="2:12" ht="30" customHeight="1" thickBot="1">
      <c r="B102" s="3"/>
      <c r="C102" s="21" t="s">
        <v>16</v>
      </c>
      <c r="D102" s="22"/>
      <c r="E102" s="22"/>
      <c r="F102" s="22"/>
      <c r="G102" s="23"/>
      <c r="H102" s="22"/>
      <c r="I102" s="18"/>
      <c r="J102" s="24"/>
      <c r="K102" s="25">
        <f>SUM(K91:K101)</f>
        <v>0</v>
      </c>
      <c r="L102" s="4"/>
    </row>
    <row r="103" spans="2:12" ht="30" customHeight="1" thickBot="1">
      <c r="B103" s="3"/>
      <c r="C103" s="12" t="s">
        <v>97</v>
      </c>
      <c r="D103" s="13"/>
      <c r="E103" s="13"/>
      <c r="F103" s="13"/>
      <c r="G103" s="13"/>
      <c r="H103" s="13"/>
      <c r="I103" s="13"/>
      <c r="J103" s="13"/>
      <c r="K103" s="14"/>
      <c r="L103" s="4"/>
    </row>
    <row r="104" spans="2:12" ht="30" customHeight="1">
      <c r="B104" s="3"/>
      <c r="C104" s="15">
        <v>2.1</v>
      </c>
      <c r="D104" s="16"/>
      <c r="E104" s="16"/>
      <c r="F104" s="16"/>
      <c r="G104" s="26" t="s">
        <v>98</v>
      </c>
      <c r="H104" s="16" t="s">
        <v>99</v>
      </c>
      <c r="I104" s="18">
        <v>56.021840000000005</v>
      </c>
      <c r="J104" s="19"/>
      <c r="K104" s="20">
        <f t="shared" ref="K104:K105" si="10">I104*J104</f>
        <v>0</v>
      </c>
      <c r="L104" s="4"/>
    </row>
    <row r="105" spans="2:12" ht="30" customHeight="1">
      <c r="B105" s="3"/>
      <c r="C105" s="15">
        <v>2.2000000000000002</v>
      </c>
      <c r="D105" s="16"/>
      <c r="E105" s="16"/>
      <c r="F105" s="16"/>
      <c r="G105" s="26" t="s">
        <v>100</v>
      </c>
      <c r="H105" s="16" t="s">
        <v>99</v>
      </c>
      <c r="I105" s="18">
        <v>56.02</v>
      </c>
      <c r="J105" s="19"/>
      <c r="K105" s="20">
        <f t="shared" si="10"/>
        <v>0</v>
      </c>
      <c r="L105" s="4"/>
    </row>
    <row r="106" spans="2:12" ht="30" customHeight="1" thickBot="1">
      <c r="B106" s="3"/>
      <c r="C106" s="21" t="s">
        <v>16</v>
      </c>
      <c r="D106" s="28"/>
      <c r="E106" s="29"/>
      <c r="F106" s="28"/>
      <c r="G106" s="28"/>
      <c r="H106" s="28"/>
      <c r="I106" s="18"/>
      <c r="J106" s="28"/>
      <c r="K106" s="25">
        <f>SUM(K104:K105)</f>
        <v>0</v>
      </c>
      <c r="L106" s="4"/>
    </row>
    <row r="107" spans="2:12" ht="30" customHeight="1" thickBot="1">
      <c r="B107" s="3"/>
      <c r="C107" s="12" t="s">
        <v>101</v>
      </c>
      <c r="D107" s="13"/>
      <c r="E107" s="13"/>
      <c r="F107" s="13"/>
      <c r="G107" s="13"/>
      <c r="H107" s="13"/>
      <c r="I107" s="13"/>
      <c r="J107" s="13"/>
      <c r="K107" s="14"/>
      <c r="L107" s="4"/>
    </row>
    <row r="108" spans="2:12" ht="30" customHeight="1">
      <c r="B108" s="3"/>
      <c r="C108" s="15">
        <v>3.1</v>
      </c>
      <c r="D108" s="30"/>
      <c r="E108" s="30"/>
      <c r="F108" s="30"/>
      <c r="G108" s="31" t="s">
        <v>102</v>
      </c>
      <c r="H108" s="30" t="s">
        <v>99</v>
      </c>
      <c r="I108" s="18">
        <v>3.0720000000000001</v>
      </c>
      <c r="J108" s="19"/>
      <c r="K108" s="20">
        <f t="shared" ref="K108:K112" si="11">I108*J108</f>
        <v>0</v>
      </c>
      <c r="L108" s="4"/>
    </row>
    <row r="109" spans="2:12" ht="30" customHeight="1">
      <c r="B109" s="3"/>
      <c r="C109" s="15">
        <v>3.2</v>
      </c>
      <c r="D109" s="32"/>
      <c r="E109" s="32"/>
      <c r="F109" s="32"/>
      <c r="G109" s="31" t="s">
        <v>103</v>
      </c>
      <c r="H109" s="30" t="s">
        <v>99</v>
      </c>
      <c r="I109" s="18">
        <v>9.1349</v>
      </c>
      <c r="J109" s="19"/>
      <c r="K109" s="20">
        <f t="shared" si="11"/>
        <v>0</v>
      </c>
      <c r="L109" s="4"/>
    </row>
    <row r="110" spans="2:12" ht="30" customHeight="1">
      <c r="B110" s="3"/>
      <c r="C110" s="15">
        <v>3.3</v>
      </c>
      <c r="D110" s="30"/>
      <c r="E110" s="30"/>
      <c r="F110" s="30"/>
      <c r="G110" s="31" t="s">
        <v>104</v>
      </c>
      <c r="H110" s="30" t="s">
        <v>99</v>
      </c>
      <c r="I110" s="18">
        <v>2.3961999999999999</v>
      </c>
      <c r="J110" s="19"/>
      <c r="K110" s="20">
        <f t="shared" si="11"/>
        <v>0</v>
      </c>
      <c r="L110" s="4"/>
    </row>
    <row r="111" spans="2:12" ht="30" customHeight="1">
      <c r="B111" s="3"/>
      <c r="C111" s="15">
        <v>3.4</v>
      </c>
      <c r="D111" s="27"/>
      <c r="E111" s="27"/>
      <c r="F111" s="27"/>
      <c r="G111" s="33" t="s">
        <v>105</v>
      </c>
      <c r="H111" s="27" t="s">
        <v>99</v>
      </c>
      <c r="I111" s="18">
        <v>5.0698499999999997</v>
      </c>
      <c r="J111" s="19"/>
      <c r="K111" s="20">
        <f t="shared" si="11"/>
        <v>0</v>
      </c>
      <c r="L111" s="4"/>
    </row>
    <row r="112" spans="2:12" ht="30" customHeight="1">
      <c r="B112" s="3"/>
      <c r="C112" s="15">
        <v>3.5</v>
      </c>
      <c r="D112" s="30"/>
      <c r="E112" s="30"/>
      <c r="F112" s="30"/>
      <c r="G112" s="31" t="s">
        <v>106</v>
      </c>
      <c r="H112" s="30" t="s">
        <v>107</v>
      </c>
      <c r="I112" s="18">
        <v>1961.17</v>
      </c>
      <c r="J112" s="34"/>
      <c r="K112" s="20">
        <f t="shared" si="11"/>
        <v>0</v>
      </c>
      <c r="L112" s="4"/>
    </row>
    <row r="113" spans="2:12" ht="30" customHeight="1" thickBot="1">
      <c r="B113" s="3"/>
      <c r="C113" s="35" t="s">
        <v>16</v>
      </c>
      <c r="D113" s="36"/>
      <c r="E113" s="36"/>
      <c r="F113" s="36"/>
      <c r="G113" s="37"/>
      <c r="H113" s="36"/>
      <c r="I113" s="18"/>
      <c r="J113" s="38"/>
      <c r="K113" s="39">
        <f>SUM(K108:K112)</f>
        <v>0</v>
      </c>
      <c r="L113" s="4"/>
    </row>
    <row r="114" spans="2:12" ht="30" customHeight="1" thickBot="1">
      <c r="B114" s="3"/>
      <c r="C114" s="12" t="s">
        <v>108</v>
      </c>
      <c r="D114" s="13"/>
      <c r="E114" s="13"/>
      <c r="F114" s="13"/>
      <c r="G114" s="13"/>
      <c r="H114" s="13"/>
      <c r="I114" s="13"/>
      <c r="J114" s="13"/>
      <c r="K114" s="14"/>
      <c r="L114" s="4"/>
    </row>
    <row r="115" spans="2:12" ht="30" customHeight="1">
      <c r="B115" s="3"/>
      <c r="C115" s="15">
        <v>4.0999999999999996</v>
      </c>
      <c r="D115" s="30"/>
      <c r="E115" s="30"/>
      <c r="F115" s="30"/>
      <c r="G115" s="31" t="s">
        <v>109</v>
      </c>
      <c r="H115" s="30" t="s">
        <v>94</v>
      </c>
      <c r="I115" s="18">
        <v>223.21</v>
      </c>
      <c r="J115" s="19"/>
      <c r="K115" s="20">
        <f t="shared" ref="K115:K116" si="12">I115*J115</f>
        <v>0</v>
      </c>
      <c r="L115" s="4"/>
    </row>
    <row r="116" spans="2:12" ht="30" customHeight="1">
      <c r="B116" s="3"/>
      <c r="C116" s="15">
        <v>4.2</v>
      </c>
      <c r="D116" s="30"/>
      <c r="E116" s="30"/>
      <c r="F116" s="30"/>
      <c r="G116" s="31" t="s">
        <v>110</v>
      </c>
      <c r="H116" s="30" t="s">
        <v>94</v>
      </c>
      <c r="I116" s="18">
        <v>400.42</v>
      </c>
      <c r="J116" s="19"/>
      <c r="K116" s="20">
        <f t="shared" si="12"/>
        <v>0</v>
      </c>
      <c r="L116" s="4"/>
    </row>
    <row r="117" spans="2:12" ht="30" customHeight="1" thickBot="1">
      <c r="B117" s="3"/>
      <c r="C117" s="21" t="s">
        <v>16</v>
      </c>
      <c r="D117" s="40"/>
      <c r="E117" s="40"/>
      <c r="F117" s="40"/>
      <c r="G117" s="41"/>
      <c r="H117" s="42"/>
      <c r="I117" s="18"/>
      <c r="J117" s="24"/>
      <c r="K117" s="25">
        <f>SUM(K115:K116)</f>
        <v>0</v>
      </c>
      <c r="L117" s="4"/>
    </row>
    <row r="118" spans="2:12" ht="30" customHeight="1" thickBot="1">
      <c r="B118" s="3"/>
      <c r="C118" s="12" t="s">
        <v>111</v>
      </c>
      <c r="D118" s="13"/>
      <c r="E118" s="13"/>
      <c r="F118" s="13"/>
      <c r="G118" s="13"/>
      <c r="H118" s="13"/>
      <c r="I118" s="13"/>
      <c r="J118" s="13"/>
      <c r="K118" s="14"/>
      <c r="L118" s="4"/>
    </row>
    <row r="119" spans="2:12" ht="30" customHeight="1">
      <c r="B119" s="3"/>
      <c r="C119" s="15">
        <v>5.0999999999999996</v>
      </c>
      <c r="D119" s="30"/>
      <c r="E119" s="30"/>
      <c r="F119" s="30"/>
      <c r="G119" s="31" t="s">
        <v>112</v>
      </c>
      <c r="H119" s="30" t="s">
        <v>94</v>
      </c>
      <c r="I119" s="18">
        <v>232.95610000000002</v>
      </c>
      <c r="J119" s="19"/>
      <c r="K119" s="20">
        <f t="shared" ref="K119:K126" si="13">I119*J119</f>
        <v>0</v>
      </c>
      <c r="L119" s="4"/>
    </row>
    <row r="120" spans="2:12" ht="30" customHeight="1">
      <c r="B120" s="3"/>
      <c r="C120" s="15">
        <v>5.2</v>
      </c>
      <c r="D120" s="30"/>
      <c r="E120" s="30"/>
      <c r="F120" s="30"/>
      <c r="G120" s="31" t="s">
        <v>113</v>
      </c>
      <c r="H120" s="30" t="s">
        <v>94</v>
      </c>
      <c r="I120" s="18">
        <v>317.85000000000002</v>
      </c>
      <c r="J120" s="19"/>
      <c r="K120" s="20">
        <f t="shared" si="13"/>
        <v>0</v>
      </c>
      <c r="L120" s="4"/>
    </row>
    <row r="121" spans="2:12" ht="30" customHeight="1">
      <c r="B121" s="3"/>
      <c r="C121" s="15">
        <v>5.3</v>
      </c>
      <c r="D121" s="30"/>
      <c r="E121" s="30"/>
      <c r="F121" s="30"/>
      <c r="G121" s="31" t="s">
        <v>114</v>
      </c>
      <c r="H121" s="30" t="s">
        <v>115</v>
      </c>
      <c r="I121" s="18">
        <v>193.41</v>
      </c>
      <c r="J121" s="19"/>
      <c r="K121" s="20">
        <f t="shared" si="13"/>
        <v>0</v>
      </c>
      <c r="L121" s="4"/>
    </row>
    <row r="122" spans="2:12" ht="30" customHeight="1">
      <c r="B122" s="3"/>
      <c r="C122" s="15">
        <v>5.4</v>
      </c>
      <c r="D122" s="30"/>
      <c r="E122" s="30"/>
      <c r="F122" s="30"/>
      <c r="G122" s="31" t="s">
        <v>116</v>
      </c>
      <c r="H122" s="30" t="s">
        <v>94</v>
      </c>
      <c r="I122" s="18">
        <v>232.95610000000002</v>
      </c>
      <c r="J122" s="19"/>
      <c r="K122" s="20">
        <f t="shared" si="13"/>
        <v>0</v>
      </c>
      <c r="L122" s="4"/>
    </row>
    <row r="123" spans="2:12" ht="30" customHeight="1">
      <c r="B123" s="3"/>
      <c r="C123" s="15">
        <v>5.5</v>
      </c>
      <c r="D123" s="30"/>
      <c r="E123" s="30"/>
      <c r="F123" s="30"/>
      <c r="G123" s="31" t="s">
        <v>117</v>
      </c>
      <c r="H123" s="30" t="s">
        <v>94</v>
      </c>
      <c r="I123" s="18">
        <v>175.55</v>
      </c>
      <c r="J123" s="19"/>
      <c r="K123" s="20">
        <f t="shared" si="13"/>
        <v>0</v>
      </c>
      <c r="L123" s="4"/>
    </row>
    <row r="124" spans="2:12" ht="30" customHeight="1">
      <c r="B124" s="3"/>
      <c r="C124" s="15">
        <v>5.6</v>
      </c>
      <c r="D124" s="30"/>
      <c r="E124" s="30"/>
      <c r="F124" s="30"/>
      <c r="G124" s="31" t="s">
        <v>118</v>
      </c>
      <c r="H124" s="30" t="s">
        <v>94</v>
      </c>
      <c r="I124" s="18">
        <v>319.17</v>
      </c>
      <c r="J124" s="19"/>
      <c r="K124" s="20">
        <f t="shared" si="13"/>
        <v>0</v>
      </c>
      <c r="L124" s="4"/>
    </row>
    <row r="125" spans="2:12" ht="30" customHeight="1">
      <c r="B125" s="3"/>
      <c r="C125" s="15">
        <v>5.7</v>
      </c>
      <c r="D125" s="30"/>
      <c r="E125" s="30"/>
      <c r="F125" s="30"/>
      <c r="G125" s="31" t="s">
        <v>119</v>
      </c>
      <c r="H125" s="30" t="s">
        <v>94</v>
      </c>
      <c r="I125" s="18">
        <v>75.67</v>
      </c>
      <c r="J125" s="19"/>
      <c r="K125" s="20">
        <f t="shared" si="13"/>
        <v>0</v>
      </c>
      <c r="L125" s="4"/>
    </row>
    <row r="126" spans="2:12" ht="30" customHeight="1">
      <c r="B126" s="3"/>
      <c r="C126" s="15">
        <v>5.8</v>
      </c>
      <c r="D126" s="30"/>
      <c r="E126" s="30"/>
      <c r="F126" s="30"/>
      <c r="G126" s="31" t="s">
        <v>120</v>
      </c>
      <c r="H126" s="30" t="s">
        <v>94</v>
      </c>
      <c r="I126" s="18">
        <v>319.17</v>
      </c>
      <c r="J126" s="19"/>
      <c r="K126" s="20">
        <f t="shared" si="13"/>
        <v>0</v>
      </c>
      <c r="L126" s="4"/>
    </row>
    <row r="127" spans="2:12" ht="30" customHeight="1" thickBot="1">
      <c r="B127" s="3"/>
      <c r="C127" s="21" t="s">
        <v>16</v>
      </c>
      <c r="D127" s="40"/>
      <c r="E127" s="40"/>
      <c r="F127" s="40"/>
      <c r="G127" s="43"/>
      <c r="H127" s="42"/>
      <c r="I127" s="18"/>
      <c r="J127" s="24"/>
      <c r="K127" s="25">
        <f>SUM(K119:K126)</f>
        <v>0</v>
      </c>
      <c r="L127" s="4"/>
    </row>
    <row r="128" spans="2:12" ht="30" customHeight="1" thickBot="1">
      <c r="B128" s="3"/>
      <c r="C128" s="12" t="s">
        <v>121</v>
      </c>
      <c r="D128" s="13"/>
      <c r="E128" s="13"/>
      <c r="F128" s="13"/>
      <c r="G128" s="13"/>
      <c r="H128" s="13"/>
      <c r="I128" s="13"/>
      <c r="J128" s="13"/>
      <c r="K128" s="14"/>
      <c r="L128" s="4"/>
    </row>
    <row r="129" spans="2:12" ht="30" customHeight="1">
      <c r="B129" s="3"/>
      <c r="C129" s="15">
        <v>6.1</v>
      </c>
      <c r="D129" s="30"/>
      <c r="E129" s="30"/>
      <c r="F129" s="30"/>
      <c r="G129" s="31" t="s">
        <v>122</v>
      </c>
      <c r="H129" s="30" t="s">
        <v>123</v>
      </c>
      <c r="I129" s="18">
        <v>1</v>
      </c>
      <c r="J129" s="19"/>
      <c r="K129" s="20">
        <f t="shared" ref="K129:K142" si="14">I129*J129</f>
        <v>0</v>
      </c>
      <c r="L129" s="4"/>
    </row>
    <row r="130" spans="2:12" ht="30" customHeight="1">
      <c r="B130" s="3"/>
      <c r="C130" s="15">
        <v>6.2</v>
      </c>
      <c r="D130" s="30"/>
      <c r="E130" s="30"/>
      <c r="F130" s="30"/>
      <c r="G130" s="31" t="s">
        <v>124</v>
      </c>
      <c r="H130" s="30" t="s">
        <v>123</v>
      </c>
      <c r="I130" s="18">
        <v>32</v>
      </c>
      <c r="J130" s="19"/>
      <c r="K130" s="20">
        <f t="shared" si="14"/>
        <v>0</v>
      </c>
      <c r="L130" s="4"/>
    </row>
    <row r="131" spans="2:12" ht="30" customHeight="1">
      <c r="B131" s="3"/>
      <c r="C131" s="15">
        <v>6.3</v>
      </c>
      <c r="D131" s="30"/>
      <c r="E131" s="30"/>
      <c r="F131" s="30"/>
      <c r="G131" s="31" t="s">
        <v>125</v>
      </c>
      <c r="H131" s="30" t="s">
        <v>123</v>
      </c>
      <c r="I131" s="18">
        <v>18</v>
      </c>
      <c r="J131" s="19"/>
      <c r="K131" s="20">
        <f t="shared" si="14"/>
        <v>0</v>
      </c>
      <c r="L131" s="4"/>
    </row>
    <row r="132" spans="2:12" ht="30" customHeight="1">
      <c r="B132" s="3"/>
      <c r="C132" s="15">
        <v>6.4</v>
      </c>
      <c r="D132" s="30"/>
      <c r="E132" s="30"/>
      <c r="F132" s="30"/>
      <c r="G132" s="31" t="s">
        <v>126</v>
      </c>
      <c r="H132" s="30" t="s">
        <v>123</v>
      </c>
      <c r="I132" s="18">
        <v>6</v>
      </c>
      <c r="J132" s="19"/>
      <c r="K132" s="20">
        <f t="shared" si="14"/>
        <v>0</v>
      </c>
      <c r="L132" s="4"/>
    </row>
    <row r="133" spans="2:12" ht="30" customHeight="1">
      <c r="B133" s="3"/>
      <c r="C133" s="15">
        <v>6.5</v>
      </c>
      <c r="D133" s="30"/>
      <c r="E133" s="30"/>
      <c r="F133" s="30"/>
      <c r="G133" s="31" t="s">
        <v>127</v>
      </c>
      <c r="H133" s="30" t="s">
        <v>123</v>
      </c>
      <c r="I133" s="18">
        <v>24</v>
      </c>
      <c r="J133" s="19"/>
      <c r="K133" s="20">
        <f t="shared" si="14"/>
        <v>0</v>
      </c>
      <c r="L133" s="4"/>
    </row>
    <row r="134" spans="2:12" ht="30" customHeight="1">
      <c r="B134" s="3"/>
      <c r="C134" s="15">
        <v>6.6</v>
      </c>
      <c r="D134" s="30"/>
      <c r="E134" s="30"/>
      <c r="F134" s="30"/>
      <c r="G134" s="31" t="s">
        <v>128</v>
      </c>
      <c r="H134" s="30" t="s">
        <v>123</v>
      </c>
      <c r="I134" s="18">
        <v>10</v>
      </c>
      <c r="J134" s="19"/>
      <c r="K134" s="20">
        <f t="shared" si="14"/>
        <v>0</v>
      </c>
      <c r="L134" s="4"/>
    </row>
    <row r="135" spans="2:12" ht="30" customHeight="1">
      <c r="B135" s="3"/>
      <c r="C135" s="15">
        <v>6.7</v>
      </c>
      <c r="D135" s="30"/>
      <c r="E135" s="30"/>
      <c r="F135" s="30"/>
      <c r="G135" s="31" t="s">
        <v>129</v>
      </c>
      <c r="H135" s="30" t="s">
        <v>123</v>
      </c>
      <c r="I135" s="18">
        <v>10</v>
      </c>
      <c r="J135" s="19"/>
      <c r="K135" s="20">
        <f t="shared" si="14"/>
        <v>0</v>
      </c>
      <c r="L135" s="4"/>
    </row>
    <row r="136" spans="2:12" ht="30" customHeight="1">
      <c r="B136" s="3"/>
      <c r="C136" s="15">
        <v>6.8</v>
      </c>
      <c r="D136" s="30"/>
      <c r="E136" s="30"/>
      <c r="F136" s="30"/>
      <c r="G136" s="31" t="s">
        <v>130</v>
      </c>
      <c r="H136" s="30" t="s">
        <v>123</v>
      </c>
      <c r="I136" s="18">
        <v>6</v>
      </c>
      <c r="J136" s="19"/>
      <c r="K136" s="20">
        <f t="shared" si="14"/>
        <v>0</v>
      </c>
      <c r="L136" s="4"/>
    </row>
    <row r="137" spans="2:12" ht="30" customHeight="1">
      <c r="B137" s="3"/>
      <c r="C137" s="15">
        <v>6.9</v>
      </c>
      <c r="D137" s="30"/>
      <c r="E137" s="30"/>
      <c r="F137" s="30"/>
      <c r="G137" s="31" t="s">
        <v>131</v>
      </c>
      <c r="H137" s="30" t="s">
        <v>123</v>
      </c>
      <c r="I137" s="18">
        <v>24</v>
      </c>
      <c r="J137" s="19"/>
      <c r="K137" s="20">
        <f t="shared" si="14"/>
        <v>0</v>
      </c>
      <c r="L137" s="4"/>
    </row>
    <row r="138" spans="2:12" ht="30" customHeight="1">
      <c r="B138" s="3"/>
      <c r="C138" s="156">
        <v>6.1</v>
      </c>
      <c r="D138" s="30"/>
      <c r="E138" s="30"/>
      <c r="F138" s="30"/>
      <c r="G138" s="31" t="s">
        <v>132</v>
      </c>
      <c r="H138" s="30" t="s">
        <v>123</v>
      </c>
      <c r="I138" s="18">
        <v>12</v>
      </c>
      <c r="J138" s="19"/>
      <c r="K138" s="20">
        <f t="shared" si="14"/>
        <v>0</v>
      </c>
      <c r="L138" s="4"/>
    </row>
    <row r="139" spans="2:12" ht="30" customHeight="1">
      <c r="B139" s="3"/>
      <c r="C139" s="15">
        <v>6.11</v>
      </c>
      <c r="D139" s="30"/>
      <c r="E139" s="30"/>
      <c r="F139" s="30"/>
      <c r="G139" s="31" t="s">
        <v>133</v>
      </c>
      <c r="H139" s="30" t="s">
        <v>123</v>
      </c>
      <c r="I139" s="18">
        <v>3</v>
      </c>
      <c r="J139" s="19"/>
      <c r="K139" s="20">
        <f t="shared" si="14"/>
        <v>0</v>
      </c>
      <c r="L139" s="4"/>
    </row>
    <row r="140" spans="2:12" ht="30" customHeight="1">
      <c r="B140" s="3"/>
      <c r="C140" s="156">
        <v>6.12</v>
      </c>
      <c r="D140" s="30"/>
      <c r="E140" s="30"/>
      <c r="F140" s="30"/>
      <c r="G140" s="31" t="s">
        <v>134</v>
      </c>
      <c r="H140" s="30" t="s">
        <v>123</v>
      </c>
      <c r="I140" s="18">
        <v>3</v>
      </c>
      <c r="J140" s="19"/>
      <c r="K140" s="20">
        <f t="shared" si="14"/>
        <v>0</v>
      </c>
      <c r="L140" s="4"/>
    </row>
    <row r="141" spans="2:12" ht="30" customHeight="1">
      <c r="B141" s="3"/>
      <c r="C141" s="15">
        <v>6.13</v>
      </c>
      <c r="D141" s="30"/>
      <c r="E141" s="30"/>
      <c r="F141" s="30"/>
      <c r="G141" s="31" t="s">
        <v>135</v>
      </c>
      <c r="H141" s="30" t="s">
        <v>123</v>
      </c>
      <c r="I141" s="18">
        <v>32</v>
      </c>
      <c r="J141" s="19"/>
      <c r="K141" s="20">
        <f t="shared" si="14"/>
        <v>0</v>
      </c>
      <c r="L141" s="4"/>
    </row>
    <row r="142" spans="2:12" ht="30" customHeight="1">
      <c r="B142" s="3"/>
      <c r="C142" s="156">
        <v>6.14</v>
      </c>
      <c r="D142" s="30"/>
      <c r="E142" s="30"/>
      <c r="F142" s="30"/>
      <c r="G142" s="31" t="s">
        <v>136</v>
      </c>
      <c r="H142" s="30" t="s">
        <v>115</v>
      </c>
      <c r="I142" s="18">
        <v>80</v>
      </c>
      <c r="J142" s="19"/>
      <c r="K142" s="20">
        <f t="shared" si="14"/>
        <v>0</v>
      </c>
      <c r="L142" s="4"/>
    </row>
    <row r="143" spans="2:12" ht="30" customHeight="1" thickBot="1">
      <c r="B143" s="3"/>
      <c r="C143" s="21" t="s">
        <v>16</v>
      </c>
      <c r="D143" s="40"/>
      <c r="E143" s="40"/>
      <c r="F143" s="40"/>
      <c r="G143" s="43"/>
      <c r="H143" s="42"/>
      <c r="I143" s="18"/>
      <c r="J143" s="24"/>
      <c r="K143" s="25">
        <f>SUM(K129:K142)</f>
        <v>0</v>
      </c>
      <c r="L143" s="4"/>
    </row>
    <row r="144" spans="2:12" ht="30" customHeight="1" thickBot="1">
      <c r="B144" s="3"/>
      <c r="C144" s="12" t="s">
        <v>138</v>
      </c>
      <c r="D144" s="13"/>
      <c r="E144" s="13"/>
      <c r="F144" s="13"/>
      <c r="G144" s="13"/>
      <c r="H144" s="13"/>
      <c r="I144" s="13"/>
      <c r="J144" s="13"/>
      <c r="K144" s="14"/>
      <c r="L144" s="4"/>
    </row>
    <row r="145" spans="2:12" ht="30" customHeight="1">
      <c r="B145" s="3"/>
      <c r="C145" s="15">
        <v>7.1</v>
      </c>
      <c r="D145" s="30"/>
      <c r="E145" s="30"/>
      <c r="F145" s="30"/>
      <c r="G145" s="31" t="s">
        <v>139</v>
      </c>
      <c r="H145" s="30" t="s">
        <v>123</v>
      </c>
      <c r="I145" s="18">
        <v>6</v>
      </c>
      <c r="J145" s="19"/>
      <c r="K145" s="20">
        <f t="shared" ref="K145:K159" si="15">I145*J145</f>
        <v>0</v>
      </c>
      <c r="L145" s="4"/>
    </row>
    <row r="146" spans="2:12" ht="30" customHeight="1">
      <c r="B146" s="3"/>
      <c r="C146" s="15">
        <v>7.2</v>
      </c>
      <c r="D146" s="30"/>
      <c r="E146" s="30"/>
      <c r="F146" s="30"/>
      <c r="G146" s="31" t="s">
        <v>140</v>
      </c>
      <c r="H146" s="30" t="s">
        <v>123</v>
      </c>
      <c r="I146" s="18">
        <v>6</v>
      </c>
      <c r="J146" s="19"/>
      <c r="K146" s="20">
        <f t="shared" si="15"/>
        <v>0</v>
      </c>
      <c r="L146" s="4"/>
    </row>
    <row r="147" spans="2:12" ht="30" customHeight="1">
      <c r="B147" s="3"/>
      <c r="C147" s="15">
        <v>7.3</v>
      </c>
      <c r="D147" s="30"/>
      <c r="E147" s="30"/>
      <c r="F147" s="30"/>
      <c r="G147" s="31" t="s">
        <v>141</v>
      </c>
      <c r="H147" s="30" t="s">
        <v>123</v>
      </c>
      <c r="I147" s="18">
        <v>2</v>
      </c>
      <c r="J147" s="19"/>
      <c r="K147" s="20">
        <f t="shared" si="15"/>
        <v>0</v>
      </c>
      <c r="L147" s="4"/>
    </row>
    <row r="148" spans="2:12" ht="30" customHeight="1">
      <c r="B148" s="3"/>
      <c r="C148" s="15">
        <v>7.4</v>
      </c>
      <c r="D148" s="30"/>
      <c r="E148" s="30"/>
      <c r="F148" s="30"/>
      <c r="G148" s="31" t="s">
        <v>142</v>
      </c>
      <c r="H148" s="30" t="s">
        <v>94</v>
      </c>
      <c r="I148" s="18">
        <v>6.3</v>
      </c>
      <c r="J148" s="19"/>
      <c r="K148" s="20">
        <f t="shared" si="15"/>
        <v>0</v>
      </c>
      <c r="L148" s="4"/>
    </row>
    <row r="149" spans="2:12" ht="30" customHeight="1">
      <c r="B149" s="3"/>
      <c r="C149" s="15">
        <v>7.5</v>
      </c>
      <c r="D149" s="30"/>
      <c r="E149" s="30"/>
      <c r="F149" s="30"/>
      <c r="G149" s="31" t="s">
        <v>143</v>
      </c>
      <c r="H149" s="30" t="s">
        <v>115</v>
      </c>
      <c r="I149" s="18">
        <v>80</v>
      </c>
      <c r="J149" s="19"/>
      <c r="K149" s="20">
        <f t="shared" si="15"/>
        <v>0</v>
      </c>
      <c r="L149" s="4"/>
    </row>
    <row r="150" spans="2:12" ht="30" customHeight="1">
      <c r="B150" s="3"/>
      <c r="C150" s="15">
        <v>7.6</v>
      </c>
      <c r="D150" s="30"/>
      <c r="E150" s="30"/>
      <c r="F150" s="30"/>
      <c r="G150" s="31" t="s">
        <v>144</v>
      </c>
      <c r="H150" s="30" t="s">
        <v>115</v>
      </c>
      <c r="I150" s="18">
        <v>15</v>
      </c>
      <c r="J150" s="19"/>
      <c r="K150" s="20">
        <f t="shared" si="15"/>
        <v>0</v>
      </c>
      <c r="L150" s="4"/>
    </row>
    <row r="151" spans="2:12" ht="30" customHeight="1">
      <c r="B151" s="3"/>
      <c r="C151" s="15">
        <v>7.7</v>
      </c>
      <c r="D151" s="30"/>
      <c r="E151" s="30"/>
      <c r="F151" s="30"/>
      <c r="G151" s="31" t="s">
        <v>145</v>
      </c>
      <c r="H151" s="30" t="s">
        <v>115</v>
      </c>
      <c r="I151" s="18">
        <v>18</v>
      </c>
      <c r="J151" s="19"/>
      <c r="K151" s="20">
        <f t="shared" si="15"/>
        <v>0</v>
      </c>
      <c r="L151" s="4"/>
    </row>
    <row r="152" spans="2:12" ht="30" customHeight="1">
      <c r="B152" s="3"/>
      <c r="C152" s="15">
        <v>7.8</v>
      </c>
      <c r="D152" s="30"/>
      <c r="E152" s="30"/>
      <c r="F152" s="30"/>
      <c r="G152" s="31" t="s">
        <v>146</v>
      </c>
      <c r="H152" s="30" t="s">
        <v>123</v>
      </c>
      <c r="I152" s="18">
        <v>4</v>
      </c>
      <c r="J152" s="19"/>
      <c r="K152" s="20">
        <f t="shared" si="15"/>
        <v>0</v>
      </c>
      <c r="L152" s="4"/>
    </row>
    <row r="153" spans="2:12" ht="30" customHeight="1">
      <c r="B153" s="3"/>
      <c r="C153" s="15">
        <v>7.9</v>
      </c>
      <c r="D153" s="30"/>
      <c r="E153" s="30"/>
      <c r="F153" s="30"/>
      <c r="G153" s="31" t="s">
        <v>147</v>
      </c>
      <c r="H153" s="30" t="s">
        <v>123</v>
      </c>
      <c r="I153" s="18">
        <v>2</v>
      </c>
      <c r="J153" s="19"/>
      <c r="K153" s="20">
        <f t="shared" si="15"/>
        <v>0</v>
      </c>
      <c r="L153" s="4"/>
    </row>
    <row r="154" spans="2:12" ht="30" customHeight="1">
      <c r="B154" s="3"/>
      <c r="C154" s="156">
        <v>7.1</v>
      </c>
      <c r="D154" s="30"/>
      <c r="E154" s="30"/>
      <c r="F154" s="30"/>
      <c r="G154" s="31" t="s">
        <v>148</v>
      </c>
      <c r="H154" s="30" t="s">
        <v>123</v>
      </c>
      <c r="I154" s="18">
        <v>3</v>
      </c>
      <c r="J154" s="19"/>
      <c r="K154" s="20">
        <f t="shared" si="15"/>
        <v>0</v>
      </c>
      <c r="L154" s="4"/>
    </row>
    <row r="155" spans="2:12" ht="30" customHeight="1">
      <c r="B155" s="3"/>
      <c r="C155" s="15">
        <v>7.11</v>
      </c>
      <c r="D155" s="30"/>
      <c r="E155" s="30"/>
      <c r="F155" s="30"/>
      <c r="G155" s="31" t="s">
        <v>149</v>
      </c>
      <c r="H155" s="30" t="s">
        <v>123</v>
      </c>
      <c r="I155" s="18">
        <v>1</v>
      </c>
      <c r="J155" s="19"/>
      <c r="K155" s="20">
        <f t="shared" si="15"/>
        <v>0</v>
      </c>
      <c r="L155" s="4"/>
    </row>
    <row r="156" spans="2:12" ht="30" customHeight="1">
      <c r="B156" s="3"/>
      <c r="C156" s="156">
        <v>7.12</v>
      </c>
      <c r="D156" s="30"/>
      <c r="E156" s="30"/>
      <c r="F156" s="30"/>
      <c r="G156" s="31" t="s">
        <v>150</v>
      </c>
      <c r="H156" s="30" t="s">
        <v>123</v>
      </c>
      <c r="I156" s="18">
        <v>1</v>
      </c>
      <c r="J156" s="19"/>
      <c r="K156" s="20">
        <f t="shared" si="15"/>
        <v>0</v>
      </c>
      <c r="L156" s="4"/>
    </row>
    <row r="157" spans="2:12" ht="30" customHeight="1">
      <c r="B157" s="3"/>
      <c r="C157" s="15">
        <v>7.13</v>
      </c>
      <c r="D157" s="30"/>
      <c r="E157" s="30"/>
      <c r="F157" s="30"/>
      <c r="G157" s="31" t="s">
        <v>151</v>
      </c>
      <c r="H157" s="30" t="s">
        <v>123</v>
      </c>
      <c r="I157" s="18">
        <v>1</v>
      </c>
      <c r="J157" s="19"/>
      <c r="K157" s="20">
        <f t="shared" si="15"/>
        <v>0</v>
      </c>
      <c r="L157" s="4"/>
    </row>
    <row r="158" spans="2:12" ht="30" customHeight="1">
      <c r="B158" s="3"/>
      <c r="C158" s="156">
        <v>7.14</v>
      </c>
      <c r="D158" s="30"/>
      <c r="E158" s="30"/>
      <c r="F158" s="30"/>
      <c r="G158" s="31" t="s">
        <v>152</v>
      </c>
      <c r="H158" s="30" t="s">
        <v>115</v>
      </c>
      <c r="I158" s="18">
        <v>25</v>
      </c>
      <c r="J158" s="19"/>
      <c r="K158" s="20">
        <f t="shared" si="15"/>
        <v>0</v>
      </c>
      <c r="L158" s="4"/>
    </row>
    <row r="159" spans="2:12" ht="30" customHeight="1">
      <c r="B159" s="3"/>
      <c r="C159" s="15">
        <v>7.15</v>
      </c>
      <c r="D159" s="30"/>
      <c r="E159" s="30"/>
      <c r="F159" s="30"/>
      <c r="G159" s="31" t="s">
        <v>153</v>
      </c>
      <c r="H159" s="30" t="s">
        <v>123</v>
      </c>
      <c r="I159" s="18">
        <v>3</v>
      </c>
      <c r="J159" s="19"/>
      <c r="K159" s="20">
        <f t="shared" si="15"/>
        <v>0</v>
      </c>
      <c r="L159" s="4"/>
    </row>
    <row r="160" spans="2:12" ht="30" customHeight="1" thickBot="1">
      <c r="B160" s="3"/>
      <c r="C160" s="21" t="s">
        <v>16</v>
      </c>
      <c r="D160" s="40"/>
      <c r="E160" s="40"/>
      <c r="F160" s="40"/>
      <c r="G160" s="43"/>
      <c r="H160" s="42"/>
      <c r="I160" s="18"/>
      <c r="J160" s="24"/>
      <c r="K160" s="25">
        <f>SUM(K145:K159)</f>
        <v>0</v>
      </c>
      <c r="L160" s="4"/>
    </row>
    <row r="161" spans="2:12" ht="30" customHeight="1" thickBot="1">
      <c r="B161" s="3"/>
      <c r="C161" s="12" t="s">
        <v>154</v>
      </c>
      <c r="D161" s="13"/>
      <c r="E161" s="13"/>
      <c r="F161" s="13"/>
      <c r="G161" s="13"/>
      <c r="H161" s="13"/>
      <c r="I161" s="13"/>
      <c r="J161" s="13"/>
      <c r="K161" s="14"/>
      <c r="L161" s="4"/>
    </row>
    <row r="162" spans="2:12" ht="30" customHeight="1">
      <c r="B162" s="3"/>
      <c r="C162" s="15">
        <v>8.1</v>
      </c>
      <c r="D162" s="16"/>
      <c r="E162" s="16"/>
      <c r="F162" s="16"/>
      <c r="G162" s="26" t="s">
        <v>187</v>
      </c>
      <c r="H162" s="16" t="s">
        <v>94</v>
      </c>
      <c r="I162" s="18">
        <v>232.95610000000002</v>
      </c>
      <c r="J162" s="19"/>
      <c r="K162" s="20">
        <f t="shared" ref="K162:K163" si="16">I162*J162</f>
        <v>0</v>
      </c>
      <c r="L162" s="4"/>
    </row>
    <row r="163" spans="2:12" ht="30" customHeight="1">
      <c r="B163" s="3"/>
      <c r="C163" s="15">
        <v>8.1999999999999993</v>
      </c>
      <c r="D163" s="16"/>
      <c r="E163" s="16"/>
      <c r="F163" s="16"/>
      <c r="G163" s="26" t="s">
        <v>172</v>
      </c>
      <c r="H163" s="16" t="s">
        <v>173</v>
      </c>
      <c r="I163" s="18">
        <v>978</v>
      </c>
      <c r="J163" s="19"/>
      <c r="K163" s="20">
        <f t="shared" si="16"/>
        <v>0</v>
      </c>
      <c r="L163" s="4"/>
    </row>
    <row r="164" spans="2:12" ht="30" customHeight="1" thickBot="1">
      <c r="B164" s="3"/>
      <c r="C164" s="21" t="s">
        <v>16</v>
      </c>
      <c r="D164" s="28"/>
      <c r="E164" s="29"/>
      <c r="F164" s="28"/>
      <c r="G164" s="28"/>
      <c r="H164" s="28"/>
      <c r="I164" s="18"/>
      <c r="J164" s="28"/>
      <c r="K164" s="25">
        <f>SUM(K162:K163)</f>
        <v>0</v>
      </c>
      <c r="L164" s="4"/>
    </row>
    <row r="165" spans="2:12" ht="30" customHeight="1" thickBot="1">
      <c r="B165" s="3"/>
      <c r="C165" s="12" t="s">
        <v>158</v>
      </c>
      <c r="D165" s="13"/>
      <c r="E165" s="13"/>
      <c r="F165" s="13"/>
      <c r="G165" s="13"/>
      <c r="H165" s="13"/>
      <c r="I165" s="13"/>
      <c r="J165" s="13"/>
      <c r="K165" s="14"/>
      <c r="L165" s="4"/>
    </row>
    <row r="166" spans="2:12" ht="30" customHeight="1">
      <c r="B166" s="3"/>
      <c r="C166" s="15">
        <v>9.1</v>
      </c>
      <c r="D166" s="16"/>
      <c r="E166" s="16"/>
      <c r="F166" s="16"/>
      <c r="G166" s="17" t="s">
        <v>159</v>
      </c>
      <c r="H166" s="16" t="s">
        <v>94</v>
      </c>
      <c r="I166" s="18">
        <v>30</v>
      </c>
      <c r="J166" s="19"/>
      <c r="K166" s="20">
        <f>I166*J166</f>
        <v>0</v>
      </c>
      <c r="L166" s="4"/>
    </row>
    <row r="167" spans="2:12" ht="30" customHeight="1">
      <c r="B167" s="3"/>
      <c r="C167" s="15">
        <v>9.1999999999999993</v>
      </c>
      <c r="D167" s="16"/>
      <c r="E167" s="16"/>
      <c r="F167" s="16"/>
      <c r="G167" s="17" t="s">
        <v>160</v>
      </c>
      <c r="H167" s="16" t="s">
        <v>123</v>
      </c>
      <c r="I167" s="18">
        <v>7</v>
      </c>
      <c r="J167" s="19"/>
      <c r="K167" s="20">
        <f t="shared" ref="K167:K168" si="17">I167*J167</f>
        <v>0</v>
      </c>
      <c r="L167" s="4"/>
    </row>
    <row r="168" spans="2:12" ht="30" customHeight="1">
      <c r="B168" s="3"/>
      <c r="C168" s="15">
        <v>9.3000000000000007</v>
      </c>
      <c r="D168" s="16"/>
      <c r="E168" s="16"/>
      <c r="F168" s="16"/>
      <c r="G168" s="17" t="s">
        <v>161</v>
      </c>
      <c r="H168" s="16" t="s">
        <v>94</v>
      </c>
      <c r="I168" s="18">
        <v>22</v>
      </c>
      <c r="J168" s="19"/>
      <c r="K168" s="20">
        <f t="shared" si="17"/>
        <v>0</v>
      </c>
      <c r="L168" s="4"/>
    </row>
    <row r="169" spans="2:12" ht="30" customHeight="1" thickBot="1">
      <c r="B169" s="3"/>
      <c r="C169" s="21" t="s">
        <v>16</v>
      </c>
      <c r="D169" s="22"/>
      <c r="E169" s="22"/>
      <c r="F169" s="22"/>
      <c r="G169" s="23"/>
      <c r="H169" s="22"/>
      <c r="I169" s="18"/>
      <c r="J169" s="24"/>
      <c r="K169" s="25">
        <f>SUM(K166:K168)</f>
        <v>0</v>
      </c>
      <c r="L169" s="4"/>
    </row>
    <row r="170" spans="2:12" ht="30" customHeight="1" thickBot="1">
      <c r="B170" s="3"/>
      <c r="C170" s="12" t="s">
        <v>174</v>
      </c>
      <c r="D170" s="13"/>
      <c r="E170" s="13"/>
      <c r="F170" s="13"/>
      <c r="G170" s="13"/>
      <c r="H170" s="13"/>
      <c r="I170" s="13"/>
      <c r="J170" s="13"/>
      <c r="K170" s="14"/>
      <c r="L170" s="4"/>
    </row>
    <row r="171" spans="2:12" ht="30" customHeight="1">
      <c r="B171" s="3"/>
      <c r="C171" s="15">
        <v>10.1</v>
      </c>
      <c r="D171" s="16"/>
      <c r="E171" s="16"/>
      <c r="F171" s="16"/>
      <c r="G171" s="17" t="s">
        <v>175</v>
      </c>
      <c r="H171" s="16" t="s">
        <v>99</v>
      </c>
      <c r="I171" s="18">
        <v>4.7</v>
      </c>
      <c r="J171" s="19"/>
      <c r="K171" s="20">
        <f>I171*J171</f>
        <v>0</v>
      </c>
      <c r="L171" s="4"/>
    </row>
    <row r="172" spans="2:12" ht="30" customHeight="1">
      <c r="B172" s="3"/>
      <c r="C172" s="15">
        <v>10.199999999999999</v>
      </c>
      <c r="D172" s="16"/>
      <c r="E172" s="16"/>
      <c r="F172" s="16"/>
      <c r="G172" s="17" t="s">
        <v>106</v>
      </c>
      <c r="H172" s="16" t="s">
        <v>107</v>
      </c>
      <c r="I172" s="18">
        <v>408</v>
      </c>
      <c r="J172" s="19"/>
      <c r="K172" s="20">
        <f t="shared" ref="K172:K174" si="18">I172*J172</f>
        <v>0</v>
      </c>
      <c r="L172" s="4"/>
    </row>
    <row r="173" spans="2:12" ht="30" customHeight="1">
      <c r="B173" s="3"/>
      <c r="C173" s="15">
        <v>10.3</v>
      </c>
      <c r="D173" s="16"/>
      <c r="E173" s="16"/>
      <c r="F173" s="16"/>
      <c r="G173" s="17" t="s">
        <v>110</v>
      </c>
      <c r="H173" s="16" t="s">
        <v>94</v>
      </c>
      <c r="I173" s="18">
        <v>46</v>
      </c>
      <c r="J173" s="19"/>
      <c r="K173" s="20">
        <f t="shared" si="18"/>
        <v>0</v>
      </c>
      <c r="L173" s="4"/>
    </row>
    <row r="174" spans="2:12" ht="30" customHeight="1">
      <c r="B174" s="3"/>
      <c r="C174" s="15">
        <v>10.4</v>
      </c>
      <c r="D174" s="16"/>
      <c r="E174" s="16"/>
      <c r="F174" s="16"/>
      <c r="G174" s="17" t="s">
        <v>176</v>
      </c>
      <c r="H174" s="16" t="s">
        <v>115</v>
      </c>
      <c r="I174" s="18">
        <v>10</v>
      </c>
      <c r="J174" s="19"/>
      <c r="K174" s="20">
        <f t="shared" si="18"/>
        <v>0</v>
      </c>
      <c r="L174" s="4"/>
    </row>
    <row r="175" spans="2:12" ht="30" customHeight="1" thickBot="1">
      <c r="B175" s="3"/>
      <c r="C175" s="21" t="s">
        <v>16</v>
      </c>
      <c r="D175" s="22"/>
      <c r="E175" s="22"/>
      <c r="F175" s="22"/>
      <c r="G175" s="23"/>
      <c r="H175" s="22"/>
      <c r="I175" s="18"/>
      <c r="J175" s="24"/>
      <c r="K175" s="25">
        <f>SUM(K171:K174)</f>
        <v>0</v>
      </c>
      <c r="L175" s="4"/>
    </row>
    <row r="176" spans="2:12" s="44" customFormat="1" ht="30" customHeight="1" thickBot="1">
      <c r="B176" s="45"/>
      <c r="C176" s="181" t="s">
        <v>165</v>
      </c>
      <c r="D176" s="182"/>
      <c r="E176" s="182"/>
      <c r="F176" s="182"/>
      <c r="G176" s="182"/>
      <c r="H176" s="182"/>
      <c r="I176" s="182"/>
      <c r="J176" s="183"/>
      <c r="K176" s="46">
        <f>K102+K106+K113+K117+K127+K143+K160+K164+K169+K175</f>
        <v>0</v>
      </c>
      <c r="L176" s="47"/>
    </row>
    <row r="177" spans="2:12" s="44" customFormat="1" ht="30" customHeight="1" thickBot="1">
      <c r="B177" s="45"/>
      <c r="C177" s="48"/>
      <c r="D177" s="48"/>
      <c r="E177" s="48"/>
      <c r="F177" s="48"/>
      <c r="G177" s="48"/>
      <c r="H177" s="48"/>
      <c r="I177" s="48"/>
      <c r="J177" s="48"/>
      <c r="K177" s="48"/>
      <c r="L177" s="47"/>
    </row>
    <row r="178" spans="2:12" ht="30" customHeight="1" thickBot="1">
      <c r="B178" s="3"/>
      <c r="C178" s="12" t="s">
        <v>177</v>
      </c>
      <c r="D178" s="13"/>
      <c r="E178" s="13"/>
      <c r="F178" s="13"/>
      <c r="G178" s="13"/>
      <c r="H178" s="13"/>
      <c r="I178" s="13"/>
      <c r="J178" s="13"/>
      <c r="K178" s="14"/>
      <c r="L178" s="4"/>
    </row>
    <row r="179" spans="2:12" ht="30" customHeight="1" thickBot="1">
      <c r="B179" s="3"/>
      <c r="C179" s="12" t="s">
        <v>92</v>
      </c>
      <c r="D179" s="13"/>
      <c r="E179" s="13"/>
      <c r="F179" s="13"/>
      <c r="G179" s="13"/>
      <c r="H179" s="13"/>
      <c r="I179" s="13"/>
      <c r="J179" s="13"/>
      <c r="K179" s="14"/>
      <c r="L179" s="4"/>
    </row>
    <row r="180" spans="2:12" ht="30" customHeight="1">
      <c r="B180" s="3"/>
      <c r="C180" s="15">
        <v>1.1000000000000001</v>
      </c>
      <c r="D180" s="16"/>
      <c r="E180" s="16"/>
      <c r="F180" s="16"/>
      <c r="G180" s="17" t="s">
        <v>93</v>
      </c>
      <c r="H180" s="16" t="s">
        <v>94</v>
      </c>
      <c r="I180" s="18">
        <v>145.04000000000002</v>
      </c>
      <c r="J180" s="19"/>
      <c r="K180" s="20">
        <f>I180*J180</f>
        <v>0</v>
      </c>
      <c r="L180" s="4"/>
    </row>
    <row r="181" spans="2:12" ht="30" customHeight="1">
      <c r="B181" s="3"/>
      <c r="C181" s="15">
        <v>1.2</v>
      </c>
      <c r="D181" s="16"/>
      <c r="E181" s="16"/>
      <c r="F181" s="16"/>
      <c r="G181" s="17" t="s">
        <v>167</v>
      </c>
      <c r="H181" s="16" t="s">
        <v>94</v>
      </c>
      <c r="I181" s="18">
        <v>165</v>
      </c>
      <c r="J181" s="19"/>
      <c r="K181" s="20">
        <f t="shared" ref="K181" si="19">I181*J181</f>
        <v>0</v>
      </c>
      <c r="L181" s="4"/>
    </row>
    <row r="182" spans="2:12" ht="30" customHeight="1" thickBot="1">
      <c r="B182" s="3"/>
      <c r="C182" s="21" t="s">
        <v>16</v>
      </c>
      <c r="D182" s="22"/>
      <c r="E182" s="22"/>
      <c r="F182" s="22"/>
      <c r="G182" s="23"/>
      <c r="H182" s="22"/>
      <c r="I182" s="18"/>
      <c r="J182" s="24"/>
      <c r="K182" s="25">
        <f>SUM(K180:K181)</f>
        <v>0</v>
      </c>
      <c r="L182" s="4"/>
    </row>
    <row r="183" spans="2:12" ht="30" customHeight="1" thickBot="1">
      <c r="B183" s="3"/>
      <c r="C183" s="12" t="s">
        <v>179</v>
      </c>
      <c r="D183" s="13"/>
      <c r="E183" s="13"/>
      <c r="F183" s="13"/>
      <c r="G183" s="13"/>
      <c r="H183" s="13"/>
      <c r="I183" s="13"/>
      <c r="J183" s="13"/>
      <c r="K183" s="14"/>
      <c r="L183" s="4"/>
    </row>
    <row r="184" spans="2:12" ht="30" customHeight="1">
      <c r="B184" s="3"/>
      <c r="C184" s="15">
        <v>2.1</v>
      </c>
      <c r="D184" s="30"/>
      <c r="E184" s="30"/>
      <c r="F184" s="30"/>
      <c r="G184" s="31" t="s">
        <v>112</v>
      </c>
      <c r="H184" s="30" t="s">
        <v>94</v>
      </c>
      <c r="I184" s="18">
        <v>322</v>
      </c>
      <c r="J184" s="19"/>
      <c r="K184" s="20">
        <f t="shared" ref="K184:K191" si="20">I184*J184</f>
        <v>0</v>
      </c>
      <c r="L184" s="4"/>
    </row>
    <row r="185" spans="2:12" ht="30" customHeight="1">
      <c r="B185" s="3"/>
      <c r="C185" s="15">
        <v>2.2000000000000002</v>
      </c>
      <c r="D185" s="30"/>
      <c r="E185" s="30"/>
      <c r="F185" s="30"/>
      <c r="G185" s="31" t="s">
        <v>113</v>
      </c>
      <c r="H185" s="30" t="s">
        <v>94</v>
      </c>
      <c r="I185" s="18">
        <v>322</v>
      </c>
      <c r="J185" s="19"/>
      <c r="K185" s="20">
        <f t="shared" si="20"/>
        <v>0</v>
      </c>
      <c r="L185" s="4"/>
    </row>
    <row r="186" spans="2:12" ht="30" customHeight="1">
      <c r="B186" s="3"/>
      <c r="C186" s="15">
        <v>2.2999999999999998</v>
      </c>
      <c r="D186" s="30"/>
      <c r="E186" s="30"/>
      <c r="F186" s="30"/>
      <c r="G186" s="31" t="s">
        <v>114</v>
      </c>
      <c r="H186" s="30" t="s">
        <v>115</v>
      </c>
      <c r="I186" s="18">
        <v>80</v>
      </c>
      <c r="J186" s="19"/>
      <c r="K186" s="20">
        <f t="shared" si="20"/>
        <v>0</v>
      </c>
      <c r="L186" s="4"/>
    </row>
    <row r="187" spans="2:12" ht="30" customHeight="1">
      <c r="B187" s="3"/>
      <c r="C187" s="15">
        <v>2.4</v>
      </c>
      <c r="D187" s="30"/>
      <c r="E187" s="30"/>
      <c r="F187" s="30"/>
      <c r="G187" s="31" t="s">
        <v>116</v>
      </c>
      <c r="H187" s="30" t="s">
        <v>94</v>
      </c>
      <c r="I187" s="18">
        <v>145.04000000000002</v>
      </c>
      <c r="J187" s="19"/>
      <c r="K187" s="20">
        <f t="shared" si="20"/>
        <v>0</v>
      </c>
      <c r="L187" s="4"/>
    </row>
    <row r="188" spans="2:12" ht="30" customHeight="1">
      <c r="B188" s="3"/>
      <c r="C188" s="15">
        <v>2.5</v>
      </c>
      <c r="D188" s="30"/>
      <c r="E188" s="30"/>
      <c r="F188" s="30"/>
      <c r="G188" s="31" t="s">
        <v>117</v>
      </c>
      <c r="H188" s="30" t="s">
        <v>94</v>
      </c>
      <c r="I188" s="18">
        <v>35</v>
      </c>
      <c r="J188" s="19"/>
      <c r="K188" s="20">
        <f t="shared" si="20"/>
        <v>0</v>
      </c>
      <c r="L188" s="4"/>
    </row>
    <row r="189" spans="2:12" ht="30" customHeight="1">
      <c r="B189" s="3"/>
      <c r="C189" s="15">
        <v>2.6</v>
      </c>
      <c r="D189" s="30"/>
      <c r="E189" s="30"/>
      <c r="F189" s="30"/>
      <c r="G189" s="31" t="s">
        <v>118</v>
      </c>
      <c r="H189" s="30" t="s">
        <v>94</v>
      </c>
      <c r="I189" s="18">
        <v>160</v>
      </c>
      <c r="J189" s="19"/>
      <c r="K189" s="20">
        <f t="shared" si="20"/>
        <v>0</v>
      </c>
      <c r="L189" s="4"/>
    </row>
    <row r="190" spans="2:12" ht="30" customHeight="1">
      <c r="B190" s="3"/>
      <c r="C190" s="15">
        <v>2.7</v>
      </c>
      <c r="D190" s="30"/>
      <c r="E190" s="30"/>
      <c r="F190" s="30"/>
      <c r="G190" s="31" t="s">
        <v>119</v>
      </c>
      <c r="H190" s="30" t="s">
        <v>94</v>
      </c>
      <c r="I190" s="18">
        <v>160</v>
      </c>
      <c r="J190" s="19"/>
      <c r="K190" s="20">
        <f t="shared" si="20"/>
        <v>0</v>
      </c>
      <c r="L190" s="4"/>
    </row>
    <row r="191" spans="2:12" ht="30" customHeight="1">
      <c r="B191" s="3"/>
      <c r="C191" s="15">
        <v>2.8</v>
      </c>
      <c r="D191" s="30"/>
      <c r="E191" s="30"/>
      <c r="F191" s="30"/>
      <c r="G191" s="31" t="s">
        <v>120</v>
      </c>
      <c r="H191" s="30" t="s">
        <v>94</v>
      </c>
      <c r="I191" s="18">
        <v>245</v>
      </c>
      <c r="J191" s="19"/>
      <c r="K191" s="20">
        <f t="shared" si="20"/>
        <v>0</v>
      </c>
      <c r="L191" s="4"/>
    </row>
    <row r="192" spans="2:12" ht="30" customHeight="1" thickBot="1">
      <c r="B192" s="3"/>
      <c r="C192" s="21" t="s">
        <v>16</v>
      </c>
      <c r="D192" s="40"/>
      <c r="E192" s="40"/>
      <c r="F192" s="40"/>
      <c r="G192" s="43"/>
      <c r="H192" s="42"/>
      <c r="I192" s="18"/>
      <c r="J192" s="24"/>
      <c r="K192" s="25">
        <f>SUM(K184:K191)</f>
        <v>0</v>
      </c>
      <c r="L192" s="4"/>
    </row>
    <row r="193" spans="2:12" ht="30" customHeight="1" thickBot="1">
      <c r="B193" s="3"/>
      <c r="C193" s="12" t="s">
        <v>180</v>
      </c>
      <c r="D193" s="13"/>
      <c r="E193" s="13"/>
      <c r="F193" s="13"/>
      <c r="G193" s="13"/>
      <c r="H193" s="13"/>
      <c r="I193" s="13"/>
      <c r="J193" s="13"/>
      <c r="K193" s="14"/>
      <c r="L193" s="4"/>
    </row>
    <row r="194" spans="2:12" ht="30" customHeight="1">
      <c r="B194" s="3"/>
      <c r="C194" s="15">
        <v>3.1</v>
      </c>
      <c r="D194" s="30"/>
      <c r="E194" s="30"/>
      <c r="F194" s="30"/>
      <c r="G194" s="31" t="s">
        <v>122</v>
      </c>
      <c r="H194" s="30" t="s">
        <v>123</v>
      </c>
      <c r="I194" s="18">
        <v>1</v>
      </c>
      <c r="J194" s="19"/>
      <c r="K194" s="20">
        <f t="shared" ref="K194:K207" si="21">I194*J194</f>
        <v>0</v>
      </c>
      <c r="L194" s="4"/>
    </row>
    <row r="195" spans="2:12" ht="30" customHeight="1">
      <c r="B195" s="3"/>
      <c r="C195" s="15">
        <v>3.2</v>
      </c>
      <c r="D195" s="30"/>
      <c r="E195" s="30"/>
      <c r="F195" s="30"/>
      <c r="G195" s="31" t="s">
        <v>124</v>
      </c>
      <c r="H195" s="30" t="s">
        <v>123</v>
      </c>
      <c r="I195" s="18">
        <v>32</v>
      </c>
      <c r="J195" s="19"/>
      <c r="K195" s="20">
        <f t="shared" si="21"/>
        <v>0</v>
      </c>
      <c r="L195" s="4"/>
    </row>
    <row r="196" spans="2:12" ht="30" customHeight="1">
      <c r="B196" s="3"/>
      <c r="C196" s="15">
        <v>3.3</v>
      </c>
      <c r="D196" s="30"/>
      <c r="E196" s="30"/>
      <c r="F196" s="30"/>
      <c r="G196" s="31" t="s">
        <v>125</v>
      </c>
      <c r="H196" s="30" t="s">
        <v>123</v>
      </c>
      <c r="I196" s="18">
        <v>18</v>
      </c>
      <c r="J196" s="19"/>
      <c r="K196" s="20">
        <f t="shared" si="21"/>
        <v>0</v>
      </c>
      <c r="L196" s="4"/>
    </row>
    <row r="197" spans="2:12" ht="30" customHeight="1">
      <c r="B197" s="3"/>
      <c r="C197" s="15">
        <v>3.4</v>
      </c>
      <c r="D197" s="30"/>
      <c r="E197" s="30"/>
      <c r="F197" s="30"/>
      <c r="G197" s="31" t="s">
        <v>126</v>
      </c>
      <c r="H197" s="30" t="s">
        <v>123</v>
      </c>
      <c r="I197" s="18">
        <v>6</v>
      </c>
      <c r="J197" s="19"/>
      <c r="K197" s="20">
        <f t="shared" si="21"/>
        <v>0</v>
      </c>
      <c r="L197" s="4"/>
    </row>
    <row r="198" spans="2:12" ht="30" customHeight="1">
      <c r="B198" s="3"/>
      <c r="C198" s="15">
        <v>3.5</v>
      </c>
      <c r="D198" s="30"/>
      <c r="E198" s="30"/>
      <c r="F198" s="30"/>
      <c r="G198" s="31" t="s">
        <v>127</v>
      </c>
      <c r="H198" s="30" t="s">
        <v>123</v>
      </c>
      <c r="I198" s="18">
        <v>10</v>
      </c>
      <c r="J198" s="19"/>
      <c r="K198" s="20">
        <f t="shared" si="21"/>
        <v>0</v>
      </c>
      <c r="L198" s="4"/>
    </row>
    <row r="199" spans="2:12" ht="30" customHeight="1">
      <c r="B199" s="3"/>
      <c r="C199" s="15">
        <v>3.6</v>
      </c>
      <c r="D199" s="30"/>
      <c r="E199" s="30"/>
      <c r="F199" s="30"/>
      <c r="G199" s="31" t="s">
        <v>128</v>
      </c>
      <c r="H199" s="30" t="s">
        <v>123</v>
      </c>
      <c r="I199" s="18">
        <v>4</v>
      </c>
      <c r="J199" s="19"/>
      <c r="K199" s="20">
        <f t="shared" si="21"/>
        <v>0</v>
      </c>
      <c r="L199" s="4"/>
    </row>
    <row r="200" spans="2:12" ht="30" customHeight="1">
      <c r="B200" s="3"/>
      <c r="C200" s="15">
        <v>3.7</v>
      </c>
      <c r="D200" s="30"/>
      <c r="E200" s="30"/>
      <c r="F200" s="30"/>
      <c r="G200" s="31" t="s">
        <v>129</v>
      </c>
      <c r="H200" s="30" t="s">
        <v>123</v>
      </c>
      <c r="I200" s="18">
        <v>8</v>
      </c>
      <c r="J200" s="19"/>
      <c r="K200" s="20">
        <f t="shared" si="21"/>
        <v>0</v>
      </c>
      <c r="L200" s="4"/>
    </row>
    <row r="201" spans="2:12" ht="30" customHeight="1">
      <c r="B201" s="3"/>
      <c r="C201" s="15">
        <v>3.8</v>
      </c>
      <c r="D201" s="30"/>
      <c r="E201" s="30"/>
      <c r="F201" s="30"/>
      <c r="G201" s="31" t="s">
        <v>130</v>
      </c>
      <c r="H201" s="30" t="s">
        <v>123</v>
      </c>
      <c r="I201" s="18">
        <v>6</v>
      </c>
      <c r="J201" s="19"/>
      <c r="K201" s="20">
        <f t="shared" si="21"/>
        <v>0</v>
      </c>
      <c r="L201" s="4"/>
    </row>
    <row r="202" spans="2:12" ht="30" customHeight="1">
      <c r="B202" s="3"/>
      <c r="C202" s="15">
        <v>3.9</v>
      </c>
      <c r="D202" s="30"/>
      <c r="E202" s="30"/>
      <c r="F202" s="30"/>
      <c r="G202" s="31" t="s">
        <v>131</v>
      </c>
      <c r="H202" s="30" t="s">
        <v>123</v>
      </c>
      <c r="I202" s="18">
        <v>4</v>
      </c>
      <c r="J202" s="19"/>
      <c r="K202" s="20">
        <f t="shared" si="21"/>
        <v>0</v>
      </c>
      <c r="L202" s="4"/>
    </row>
    <row r="203" spans="2:12" ht="30" customHeight="1">
      <c r="B203" s="3"/>
      <c r="C203" s="156">
        <v>3.1</v>
      </c>
      <c r="D203" s="30"/>
      <c r="E203" s="30"/>
      <c r="F203" s="30"/>
      <c r="G203" s="31" t="s">
        <v>132</v>
      </c>
      <c r="H203" s="30" t="s">
        <v>123</v>
      </c>
      <c r="I203" s="18">
        <v>6</v>
      </c>
      <c r="J203" s="19"/>
      <c r="K203" s="20">
        <f t="shared" si="21"/>
        <v>0</v>
      </c>
      <c r="L203" s="4"/>
    </row>
    <row r="204" spans="2:12" ht="30" customHeight="1">
      <c r="B204" s="3"/>
      <c r="C204" s="15">
        <v>3.11</v>
      </c>
      <c r="D204" s="30"/>
      <c r="E204" s="30"/>
      <c r="F204" s="30"/>
      <c r="G204" s="31" t="s">
        <v>133</v>
      </c>
      <c r="H204" s="30" t="s">
        <v>123</v>
      </c>
      <c r="I204" s="18">
        <v>2</v>
      </c>
      <c r="J204" s="19"/>
      <c r="K204" s="20">
        <f t="shared" si="21"/>
        <v>0</v>
      </c>
      <c r="L204" s="4"/>
    </row>
    <row r="205" spans="2:12" ht="30" customHeight="1">
      <c r="B205" s="3"/>
      <c r="C205" s="156">
        <v>3.12</v>
      </c>
      <c r="D205" s="30"/>
      <c r="E205" s="30"/>
      <c r="F205" s="30"/>
      <c r="G205" s="31" t="s">
        <v>134</v>
      </c>
      <c r="H205" s="30" t="s">
        <v>123</v>
      </c>
      <c r="I205" s="18">
        <v>1</v>
      </c>
      <c r="J205" s="19"/>
      <c r="K205" s="20">
        <f t="shared" si="21"/>
        <v>0</v>
      </c>
      <c r="L205" s="4"/>
    </row>
    <row r="206" spans="2:12" ht="30" customHeight="1">
      <c r="B206" s="3"/>
      <c r="C206" s="15">
        <v>3.13</v>
      </c>
      <c r="D206" s="30"/>
      <c r="E206" s="30"/>
      <c r="F206" s="30"/>
      <c r="G206" s="31" t="s">
        <v>135</v>
      </c>
      <c r="H206" s="30" t="s">
        <v>123</v>
      </c>
      <c r="I206" s="18">
        <v>32</v>
      </c>
      <c r="J206" s="19"/>
      <c r="K206" s="20">
        <f t="shared" si="21"/>
        <v>0</v>
      </c>
      <c r="L206" s="4"/>
    </row>
    <row r="207" spans="2:12" ht="30" customHeight="1">
      <c r="B207" s="3"/>
      <c r="C207" s="156">
        <v>3.14</v>
      </c>
      <c r="D207" s="30"/>
      <c r="E207" s="30"/>
      <c r="F207" s="30"/>
      <c r="G207" s="31" t="s">
        <v>136</v>
      </c>
      <c r="H207" s="30" t="s">
        <v>115</v>
      </c>
      <c r="I207" s="18">
        <v>80</v>
      </c>
      <c r="J207" s="19"/>
      <c r="K207" s="20">
        <f t="shared" si="21"/>
        <v>0</v>
      </c>
      <c r="L207" s="4"/>
    </row>
    <row r="208" spans="2:12" ht="30" customHeight="1" thickBot="1">
      <c r="B208" s="3"/>
      <c r="C208" s="21" t="s">
        <v>16</v>
      </c>
      <c r="D208" s="40"/>
      <c r="E208" s="40"/>
      <c r="F208" s="40"/>
      <c r="G208" s="43"/>
      <c r="H208" s="42"/>
      <c r="I208" s="18"/>
      <c r="J208" s="24"/>
      <c r="K208" s="25">
        <f>SUM(K194:K207)</f>
        <v>0</v>
      </c>
      <c r="L208" s="4"/>
    </row>
    <row r="209" spans="2:12" ht="30" customHeight="1" thickBot="1">
      <c r="B209" s="3"/>
      <c r="C209" s="12" t="s">
        <v>181</v>
      </c>
      <c r="D209" s="13"/>
      <c r="E209" s="13"/>
      <c r="F209" s="13"/>
      <c r="G209" s="13"/>
      <c r="H209" s="13"/>
      <c r="I209" s="13"/>
      <c r="J209" s="13"/>
      <c r="K209" s="14"/>
      <c r="L209" s="4"/>
    </row>
    <row r="210" spans="2:12" ht="30" customHeight="1">
      <c r="B210" s="3"/>
      <c r="C210" s="15">
        <v>4.0999999999999996</v>
      </c>
      <c r="D210" s="30"/>
      <c r="E210" s="30"/>
      <c r="F210" s="30"/>
      <c r="G210" s="31" t="s">
        <v>149</v>
      </c>
      <c r="H210" s="30" t="s">
        <v>123</v>
      </c>
      <c r="I210" s="18">
        <v>1</v>
      </c>
      <c r="J210" s="19"/>
      <c r="K210" s="20">
        <f t="shared" ref="K210:K214" si="22">I210*J210</f>
        <v>0</v>
      </c>
      <c r="L210" s="4"/>
    </row>
    <row r="211" spans="2:12" ht="30" customHeight="1">
      <c r="B211" s="3"/>
      <c r="C211" s="15">
        <v>4.2</v>
      </c>
      <c r="D211" s="30"/>
      <c r="E211" s="30"/>
      <c r="F211" s="30"/>
      <c r="G211" s="31" t="s">
        <v>150</v>
      </c>
      <c r="H211" s="30" t="s">
        <v>123</v>
      </c>
      <c r="I211" s="18">
        <v>1</v>
      </c>
      <c r="J211" s="19"/>
      <c r="K211" s="20">
        <f t="shared" si="22"/>
        <v>0</v>
      </c>
      <c r="L211" s="4"/>
    </row>
    <row r="212" spans="2:12" ht="30" customHeight="1">
      <c r="B212" s="3"/>
      <c r="C212" s="15">
        <v>4.3</v>
      </c>
      <c r="D212" s="30"/>
      <c r="E212" s="30"/>
      <c r="F212" s="30"/>
      <c r="G212" s="31" t="s">
        <v>151</v>
      </c>
      <c r="H212" s="30" t="s">
        <v>123</v>
      </c>
      <c r="I212" s="18">
        <v>1</v>
      </c>
      <c r="J212" s="19"/>
      <c r="K212" s="20">
        <f t="shared" si="22"/>
        <v>0</v>
      </c>
      <c r="L212" s="4"/>
    </row>
    <row r="213" spans="2:12" ht="30" customHeight="1">
      <c r="B213" s="3"/>
      <c r="C213" s="15">
        <v>4.4000000000000004</v>
      </c>
      <c r="D213" s="30"/>
      <c r="E213" s="30"/>
      <c r="F213" s="30"/>
      <c r="G213" s="31" t="s">
        <v>152</v>
      </c>
      <c r="H213" s="30" t="s">
        <v>115</v>
      </c>
      <c r="I213" s="18">
        <v>10</v>
      </c>
      <c r="J213" s="19"/>
      <c r="K213" s="20">
        <f t="shared" si="22"/>
        <v>0</v>
      </c>
      <c r="L213" s="4"/>
    </row>
    <row r="214" spans="2:12" ht="30" customHeight="1">
      <c r="B214" s="3"/>
      <c r="C214" s="15">
        <v>4.5</v>
      </c>
      <c r="D214" s="30"/>
      <c r="E214" s="30"/>
      <c r="F214" s="30"/>
      <c r="G214" s="31" t="s">
        <v>153</v>
      </c>
      <c r="H214" s="30" t="s">
        <v>123</v>
      </c>
      <c r="I214" s="18">
        <v>3</v>
      </c>
      <c r="J214" s="19"/>
      <c r="K214" s="20">
        <f t="shared" si="22"/>
        <v>0</v>
      </c>
      <c r="L214" s="4"/>
    </row>
    <row r="215" spans="2:12" ht="30" customHeight="1" thickBot="1">
      <c r="B215" s="3"/>
      <c r="C215" s="21" t="s">
        <v>16</v>
      </c>
      <c r="D215" s="40"/>
      <c r="E215" s="40"/>
      <c r="F215" s="40"/>
      <c r="G215" s="43"/>
      <c r="H215" s="42"/>
      <c r="I215" s="18"/>
      <c r="J215" s="24"/>
      <c r="K215" s="25">
        <f>SUM(K210:K214)</f>
        <v>0</v>
      </c>
      <c r="L215" s="4"/>
    </row>
    <row r="216" spans="2:12" ht="30" customHeight="1" thickBot="1">
      <c r="B216" s="3"/>
      <c r="C216" s="12" t="s">
        <v>182</v>
      </c>
      <c r="D216" s="13"/>
      <c r="E216" s="13"/>
      <c r="F216" s="13"/>
      <c r="G216" s="13"/>
      <c r="H216" s="13"/>
      <c r="I216" s="13"/>
      <c r="J216" s="13"/>
      <c r="K216" s="14"/>
      <c r="L216" s="4"/>
    </row>
    <row r="217" spans="2:12" ht="30" customHeight="1">
      <c r="B217" s="3"/>
      <c r="C217" s="15">
        <v>5.0999999999999996</v>
      </c>
      <c r="D217" s="16"/>
      <c r="E217" s="16"/>
      <c r="F217" s="16"/>
      <c r="G217" s="26" t="s">
        <v>187</v>
      </c>
      <c r="H217" s="16" t="s">
        <v>94</v>
      </c>
      <c r="I217" s="18">
        <v>145.04000000000002</v>
      </c>
      <c r="J217" s="19"/>
      <c r="K217" s="20">
        <f t="shared" ref="K217:K218" si="23">I217*J217</f>
        <v>0</v>
      </c>
      <c r="L217" s="4"/>
    </row>
    <row r="218" spans="2:12" ht="30" customHeight="1">
      <c r="B218" s="3"/>
      <c r="C218" s="15">
        <v>5.2</v>
      </c>
      <c r="D218" s="16"/>
      <c r="E218" s="16"/>
      <c r="F218" s="16"/>
      <c r="G218" s="26" t="s">
        <v>172</v>
      </c>
      <c r="H218" s="16" t="s">
        <v>173</v>
      </c>
      <c r="I218" s="18">
        <v>980</v>
      </c>
      <c r="J218" s="19"/>
      <c r="K218" s="20">
        <f t="shared" si="23"/>
        <v>0</v>
      </c>
      <c r="L218" s="4"/>
    </row>
    <row r="219" spans="2:12" ht="30" customHeight="1" thickBot="1">
      <c r="B219" s="3"/>
      <c r="C219" s="21" t="s">
        <v>16</v>
      </c>
      <c r="D219" s="28"/>
      <c r="E219" s="29"/>
      <c r="F219" s="28"/>
      <c r="G219" s="28"/>
      <c r="H219" s="28"/>
      <c r="I219" s="18"/>
      <c r="J219" s="28"/>
      <c r="K219" s="25">
        <f>SUM(K217:K218)</f>
        <v>0</v>
      </c>
      <c r="L219" s="4"/>
    </row>
    <row r="220" spans="2:12" ht="30" customHeight="1" thickBot="1">
      <c r="B220" s="3"/>
      <c r="C220" s="12" t="s">
        <v>183</v>
      </c>
      <c r="D220" s="13"/>
      <c r="E220" s="13"/>
      <c r="F220" s="13"/>
      <c r="G220" s="13"/>
      <c r="H220" s="13"/>
      <c r="I220" s="13"/>
      <c r="J220" s="13"/>
      <c r="K220" s="14"/>
      <c r="L220" s="4"/>
    </row>
    <row r="221" spans="2:12" ht="30" customHeight="1">
      <c r="B221" s="3"/>
      <c r="C221" s="15">
        <v>6.1</v>
      </c>
      <c r="D221" s="16"/>
      <c r="E221" s="16"/>
      <c r="F221" s="16"/>
      <c r="G221" s="17" t="s">
        <v>159</v>
      </c>
      <c r="H221" s="16" t="s">
        <v>94</v>
      </c>
      <c r="I221" s="18">
        <v>30</v>
      </c>
      <c r="J221" s="19"/>
      <c r="K221" s="20">
        <f>I221*J221</f>
        <v>0</v>
      </c>
      <c r="L221" s="4"/>
    </row>
    <row r="222" spans="2:12" ht="30" customHeight="1">
      <c r="B222" s="3"/>
      <c r="C222" s="15">
        <v>6.2</v>
      </c>
      <c r="D222" s="16"/>
      <c r="E222" s="16"/>
      <c r="F222" s="16"/>
      <c r="G222" s="17" t="s">
        <v>160</v>
      </c>
      <c r="H222" s="16" t="s">
        <v>123</v>
      </c>
      <c r="I222" s="18">
        <v>7</v>
      </c>
      <c r="J222" s="19"/>
      <c r="K222" s="20">
        <f t="shared" ref="K222:K223" si="24">I222*J222</f>
        <v>0</v>
      </c>
      <c r="L222" s="4"/>
    </row>
    <row r="223" spans="2:12" ht="30" customHeight="1">
      <c r="B223" s="3"/>
      <c r="C223" s="15">
        <v>6.3</v>
      </c>
      <c r="D223" s="16"/>
      <c r="E223" s="16"/>
      <c r="F223" s="16"/>
      <c r="G223" s="17" t="s">
        <v>161</v>
      </c>
      <c r="H223" s="16" t="s">
        <v>94</v>
      </c>
      <c r="I223" s="18">
        <v>22</v>
      </c>
      <c r="J223" s="19"/>
      <c r="K223" s="20">
        <f t="shared" si="24"/>
        <v>0</v>
      </c>
      <c r="L223" s="4"/>
    </row>
    <row r="224" spans="2:12" ht="30" customHeight="1" thickBot="1">
      <c r="B224" s="3"/>
      <c r="C224" s="21" t="s">
        <v>16</v>
      </c>
      <c r="D224" s="22"/>
      <c r="E224" s="22"/>
      <c r="F224" s="22"/>
      <c r="G224" s="23"/>
      <c r="H224" s="22"/>
      <c r="I224" s="18"/>
      <c r="J224" s="24"/>
      <c r="K224" s="25">
        <f>SUM(K221:K223)</f>
        <v>0</v>
      </c>
      <c r="L224" s="4"/>
    </row>
    <row r="225" spans="2:12" ht="30" customHeight="1" thickBot="1">
      <c r="B225" s="3"/>
      <c r="C225" s="12" t="s">
        <v>184</v>
      </c>
      <c r="D225" s="13"/>
      <c r="E225" s="13"/>
      <c r="F225" s="13"/>
      <c r="G225" s="13"/>
      <c r="H225" s="13"/>
      <c r="I225" s="13"/>
      <c r="J225" s="13"/>
      <c r="K225" s="14"/>
      <c r="L225" s="4"/>
    </row>
    <row r="226" spans="2:12" ht="30" customHeight="1">
      <c r="B226" s="3"/>
      <c r="C226" s="15">
        <v>7.1</v>
      </c>
      <c r="D226" s="16"/>
      <c r="E226" s="16"/>
      <c r="F226" s="16"/>
      <c r="G226" s="17" t="s">
        <v>175</v>
      </c>
      <c r="H226" s="16" t="s">
        <v>99</v>
      </c>
      <c r="I226" s="18">
        <v>6.5</v>
      </c>
      <c r="J226" s="19"/>
      <c r="K226" s="20">
        <f>I226*J226</f>
        <v>0</v>
      </c>
      <c r="L226" s="4"/>
    </row>
    <row r="227" spans="2:12" ht="30" customHeight="1">
      <c r="B227" s="3"/>
      <c r="C227" s="15">
        <v>7.2</v>
      </c>
      <c r="D227" s="16"/>
      <c r="E227" s="16"/>
      <c r="F227" s="16"/>
      <c r="G227" s="17" t="s">
        <v>106</v>
      </c>
      <c r="H227" s="16" t="s">
        <v>107</v>
      </c>
      <c r="I227" s="18">
        <v>435</v>
      </c>
      <c r="J227" s="19"/>
      <c r="K227" s="20">
        <f t="shared" ref="K227:K229" si="25">I227*J227</f>
        <v>0</v>
      </c>
      <c r="L227" s="4"/>
    </row>
    <row r="228" spans="2:12" ht="30" customHeight="1">
      <c r="B228" s="3"/>
      <c r="C228" s="15">
        <v>7.3</v>
      </c>
      <c r="D228" s="16"/>
      <c r="E228" s="16"/>
      <c r="F228" s="16"/>
      <c r="G228" s="17" t="s">
        <v>110</v>
      </c>
      <c r="H228" s="16" t="s">
        <v>94</v>
      </c>
      <c r="I228" s="18">
        <v>45</v>
      </c>
      <c r="J228" s="19"/>
      <c r="K228" s="20">
        <f t="shared" si="25"/>
        <v>0</v>
      </c>
      <c r="L228" s="4"/>
    </row>
    <row r="229" spans="2:12" ht="30" customHeight="1">
      <c r="B229" s="3"/>
      <c r="C229" s="15">
        <v>7.4</v>
      </c>
      <c r="D229" s="16"/>
      <c r="E229" s="16"/>
      <c r="F229" s="16"/>
      <c r="G229" s="17" t="s">
        <v>176</v>
      </c>
      <c r="H229" s="16" t="s">
        <v>115</v>
      </c>
      <c r="I229" s="18">
        <v>180</v>
      </c>
      <c r="J229" s="19"/>
      <c r="K229" s="20">
        <f t="shared" si="25"/>
        <v>0</v>
      </c>
      <c r="L229" s="4"/>
    </row>
    <row r="230" spans="2:12" ht="30" customHeight="1" thickBot="1">
      <c r="B230" s="3"/>
      <c r="C230" s="21" t="s">
        <v>16</v>
      </c>
      <c r="D230" s="22"/>
      <c r="E230" s="22"/>
      <c r="F230" s="22"/>
      <c r="G230" s="23"/>
      <c r="H230" s="22"/>
      <c r="I230" s="18"/>
      <c r="J230" s="24"/>
      <c r="K230" s="25">
        <f>SUM(K226:K229)</f>
        <v>0</v>
      </c>
      <c r="L230" s="4"/>
    </row>
    <row r="231" spans="2:12" s="44" customFormat="1" ht="30" customHeight="1" thickBot="1">
      <c r="B231" s="45"/>
      <c r="C231" s="181" t="s">
        <v>178</v>
      </c>
      <c r="D231" s="182"/>
      <c r="E231" s="182"/>
      <c r="F231" s="182"/>
      <c r="G231" s="182"/>
      <c r="H231" s="182"/>
      <c r="I231" s="182"/>
      <c r="J231" s="183"/>
      <c r="K231" s="46">
        <f>K182+K192+K208+K215+K219+K224+K230</f>
        <v>0</v>
      </c>
      <c r="L231" s="47"/>
    </row>
    <row r="232" spans="2:12" s="44" customFormat="1" ht="30" customHeight="1" thickBot="1">
      <c r="B232" s="45"/>
      <c r="C232" s="48"/>
      <c r="D232" s="48"/>
      <c r="E232" s="48"/>
      <c r="F232" s="48"/>
      <c r="G232" s="48"/>
      <c r="H232" s="48"/>
      <c r="I232" s="48"/>
      <c r="J232" s="48"/>
      <c r="K232" s="48"/>
      <c r="L232" s="47"/>
    </row>
    <row r="233" spans="2:12" s="44" customFormat="1" ht="30" customHeight="1">
      <c r="B233" s="45"/>
      <c r="C233" s="48"/>
      <c r="D233" s="49"/>
      <c r="E233" s="48"/>
      <c r="F233" s="48"/>
      <c r="G233" s="202" t="s">
        <v>91</v>
      </c>
      <c r="H233" s="203"/>
      <c r="I233" s="203"/>
      <c r="J233" s="203"/>
      <c r="K233" s="50">
        <f>K87</f>
        <v>0</v>
      </c>
      <c r="L233" s="47"/>
    </row>
    <row r="234" spans="2:12" s="44" customFormat="1" ht="30" customHeight="1">
      <c r="B234" s="45"/>
      <c r="C234" s="48"/>
      <c r="D234" s="49"/>
      <c r="E234" s="48"/>
      <c r="F234" s="48"/>
      <c r="G234" s="216" t="s">
        <v>164</v>
      </c>
      <c r="H234" s="217"/>
      <c r="I234" s="217"/>
      <c r="J234" s="217"/>
      <c r="K234" s="51">
        <f>K176</f>
        <v>0</v>
      </c>
      <c r="L234" s="47"/>
    </row>
    <row r="235" spans="2:12" s="44" customFormat="1" ht="30" customHeight="1" thickBot="1">
      <c r="B235" s="45"/>
      <c r="C235" s="48"/>
      <c r="D235" s="52"/>
      <c r="E235" s="52"/>
      <c r="F235" s="52"/>
      <c r="G235" s="218" t="s">
        <v>177</v>
      </c>
      <c r="H235" s="219"/>
      <c r="I235" s="219"/>
      <c r="J235" s="219"/>
      <c r="K235" s="158">
        <f>K231</f>
        <v>0</v>
      </c>
      <c r="L235" s="47"/>
    </row>
    <row r="236" spans="2:12" s="44" customFormat="1" ht="30" customHeight="1" thickBot="1">
      <c r="B236" s="45"/>
      <c r="C236" s="48"/>
      <c r="D236" s="49"/>
      <c r="E236" s="48"/>
      <c r="F236" s="48"/>
      <c r="G236" s="213" t="s">
        <v>163</v>
      </c>
      <c r="H236" s="214"/>
      <c r="I236" s="214"/>
      <c r="J236" s="215"/>
      <c r="K236" s="157">
        <f>K233+K234+K235</f>
        <v>0</v>
      </c>
      <c r="L236" s="47"/>
    </row>
    <row r="237" spans="2:12" s="44" customFormat="1" ht="15" thickBot="1">
      <c r="B237" s="45"/>
      <c r="C237" s="48"/>
      <c r="D237" s="49"/>
      <c r="E237" s="49"/>
      <c r="F237" s="49"/>
      <c r="G237" s="48"/>
      <c r="H237" s="48"/>
      <c r="I237" s="53"/>
      <c r="J237" s="54"/>
      <c r="K237" s="55"/>
      <c r="L237" s="47"/>
    </row>
    <row r="238" spans="2:12" s="44" customFormat="1">
      <c r="B238" s="45"/>
      <c r="C238" s="56"/>
      <c r="D238" s="185"/>
      <c r="E238" s="185"/>
      <c r="F238" s="185"/>
      <c r="G238" s="185"/>
      <c r="H238" s="185"/>
      <c r="I238" s="185"/>
      <c r="J238" s="185"/>
      <c r="K238" s="186"/>
      <c r="L238" s="57"/>
    </row>
    <row r="239" spans="2:12" s="44" customFormat="1" ht="46.5" customHeight="1">
      <c r="B239" s="45"/>
      <c r="C239" s="163" t="s">
        <v>17</v>
      </c>
      <c r="D239" s="164"/>
      <c r="E239" s="164"/>
      <c r="F239" s="164"/>
      <c r="G239" s="164"/>
      <c r="H239" s="184" t="s">
        <v>9</v>
      </c>
      <c r="I239" s="184"/>
      <c r="J239" s="184"/>
      <c r="K239" s="58" t="s">
        <v>18</v>
      </c>
      <c r="L239" s="59"/>
    </row>
    <row r="240" spans="2:12" s="44" customFormat="1" ht="32.25" customHeight="1">
      <c r="B240" s="45"/>
      <c r="C240" s="163" t="s">
        <v>19</v>
      </c>
      <c r="D240" s="164"/>
      <c r="E240" s="164"/>
      <c r="F240" s="164"/>
      <c r="G240" s="164"/>
      <c r="H240" s="168" t="s">
        <v>20</v>
      </c>
      <c r="I240" s="168"/>
      <c r="J240" s="60" t="s">
        <v>21</v>
      </c>
      <c r="K240" s="61" t="s">
        <v>32</v>
      </c>
      <c r="L240" s="59"/>
    </row>
    <row r="241" spans="2:12" s="44" customFormat="1" ht="30" customHeight="1">
      <c r="B241" s="45"/>
      <c r="C241" s="163" t="s">
        <v>22</v>
      </c>
      <c r="D241" s="164"/>
      <c r="E241" s="164"/>
      <c r="F241" s="164"/>
      <c r="G241" s="164"/>
      <c r="H241" s="165" t="s">
        <v>23</v>
      </c>
      <c r="I241" s="166"/>
      <c r="J241" s="60" t="s">
        <v>24</v>
      </c>
      <c r="K241" s="61" t="s">
        <v>32</v>
      </c>
      <c r="L241" s="59"/>
    </row>
    <row r="242" spans="2:12" s="44" customFormat="1" ht="58.5" customHeight="1">
      <c r="B242" s="45"/>
      <c r="C242" s="169"/>
      <c r="D242" s="170"/>
      <c r="E242" s="170"/>
      <c r="F242" s="170"/>
      <c r="G242" s="171"/>
      <c r="H242" s="167" t="s">
        <v>25</v>
      </c>
      <c r="I242" s="168"/>
      <c r="J242" s="60" t="s">
        <v>26</v>
      </c>
      <c r="K242" s="61" t="s">
        <v>32</v>
      </c>
      <c r="L242" s="47"/>
    </row>
    <row r="243" spans="2:12" ht="39" customHeight="1">
      <c r="B243" s="3"/>
      <c r="C243" s="172"/>
      <c r="D243" s="173"/>
      <c r="E243" s="173"/>
      <c r="F243" s="173"/>
      <c r="G243" s="174"/>
      <c r="H243" s="168" t="s">
        <v>27</v>
      </c>
      <c r="I243" s="168"/>
      <c r="J243" s="60" t="s">
        <v>28</v>
      </c>
      <c r="K243" s="61" t="s">
        <v>32</v>
      </c>
      <c r="L243" s="4"/>
    </row>
    <row r="244" spans="2:12" ht="47.25" customHeight="1" thickBot="1">
      <c r="B244" s="3"/>
      <c r="C244" s="175"/>
      <c r="D244" s="176"/>
      <c r="E244" s="176"/>
      <c r="F244" s="176"/>
      <c r="G244" s="177"/>
      <c r="H244" s="161"/>
      <c r="I244" s="161"/>
      <c r="J244" s="161"/>
      <c r="K244" s="162"/>
      <c r="L244" s="4"/>
    </row>
    <row r="245" spans="2:12" ht="47.25" customHeight="1">
      <c r="B245" s="3"/>
      <c r="C245" s="68"/>
      <c r="D245" s="68"/>
      <c r="E245" s="68"/>
      <c r="F245" s="68"/>
      <c r="G245" s="68"/>
      <c r="H245" s="68"/>
      <c r="I245" s="68"/>
      <c r="J245" s="68"/>
      <c r="K245" s="68"/>
      <c r="L245" s="4"/>
    </row>
    <row r="246" spans="2:12" ht="47.25" customHeight="1">
      <c r="B246" s="3"/>
      <c r="C246" s="68"/>
      <c r="D246" s="68"/>
      <c r="E246" s="68"/>
      <c r="F246" s="68"/>
      <c r="G246" s="69" t="s">
        <v>33</v>
      </c>
      <c r="H246" s="68"/>
      <c r="I246" s="68"/>
      <c r="J246" s="68"/>
      <c r="K246" s="68"/>
      <c r="L246" s="4"/>
    </row>
    <row r="247" spans="2:12" ht="15" thickBot="1">
      <c r="B247" s="62"/>
      <c r="C247" s="63"/>
      <c r="D247" s="63"/>
      <c r="E247" s="64"/>
      <c r="F247" s="63"/>
      <c r="G247" s="65"/>
      <c r="H247" s="63"/>
      <c r="I247" s="63"/>
      <c r="J247" s="63"/>
      <c r="K247" s="63"/>
      <c r="L247" s="66"/>
    </row>
    <row r="248" spans="2:12" ht="15" thickTop="1"/>
  </sheetData>
  <mergeCells count="34">
    <mergeCell ref="B1:G1"/>
    <mergeCell ref="B2:E2"/>
    <mergeCell ref="C5:K5"/>
    <mergeCell ref="B4:L4"/>
    <mergeCell ref="H242:I242"/>
    <mergeCell ref="D238:K238"/>
    <mergeCell ref="C6:K6"/>
    <mergeCell ref="C7:K8"/>
    <mergeCell ref="C9:K9"/>
    <mergeCell ref="C10:K10"/>
    <mergeCell ref="C11:C12"/>
    <mergeCell ref="D11:D12"/>
    <mergeCell ref="E11:F11"/>
    <mergeCell ref="G11:G12"/>
    <mergeCell ref="H11:H12"/>
    <mergeCell ref="I11:I12"/>
    <mergeCell ref="H244:K244"/>
    <mergeCell ref="C239:G239"/>
    <mergeCell ref="H239:J239"/>
    <mergeCell ref="C240:G240"/>
    <mergeCell ref="H240:I240"/>
    <mergeCell ref="C241:G241"/>
    <mergeCell ref="H241:I241"/>
    <mergeCell ref="C242:G244"/>
    <mergeCell ref="K11:K12"/>
    <mergeCell ref="C87:J87"/>
    <mergeCell ref="C176:J176"/>
    <mergeCell ref="C231:J231"/>
    <mergeCell ref="H243:I243"/>
    <mergeCell ref="G233:J233"/>
    <mergeCell ref="G234:J234"/>
    <mergeCell ref="G235:J235"/>
    <mergeCell ref="G236:J236"/>
    <mergeCell ref="J11:J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5" defaultRowHeight="14"/>
  <cols>
    <col min="1" max="2" width="3.1640625" style="70" customWidth="1"/>
    <col min="3" max="3" width="14.6640625" style="70" customWidth="1"/>
    <col min="4" max="4" width="13" style="70" customWidth="1"/>
    <col min="5" max="11" width="11.5" style="70"/>
    <col min="12" max="12" width="12.83203125" style="70" customWidth="1"/>
    <col min="13" max="14" width="11.5" style="70"/>
    <col min="15" max="15" width="18.6640625" style="70" customWidth="1"/>
    <col min="16" max="17" width="3.1640625" style="70" customWidth="1"/>
    <col min="18" max="16384" width="11.5" style="70"/>
  </cols>
  <sheetData>
    <row r="1" spans="2:16">
      <c r="B1" s="204" t="s">
        <v>34</v>
      </c>
      <c r="C1" s="204"/>
      <c r="D1" s="204"/>
      <c r="E1" s="204"/>
      <c r="F1" s="204"/>
      <c r="G1" s="204"/>
      <c r="H1" s="204"/>
      <c r="I1" s="204"/>
      <c r="J1" s="204"/>
      <c r="K1" s="204"/>
      <c r="L1" s="204"/>
    </row>
    <row r="2" spans="2:16">
      <c r="B2" s="204" t="s">
        <v>1</v>
      </c>
      <c r="C2" s="204"/>
      <c r="D2" s="204"/>
      <c r="E2" s="204"/>
    </row>
    <row r="3" spans="2:16" ht="15" thickBot="1"/>
    <row r="4" spans="2:16" ht="25.5" customHeight="1" thickTop="1">
      <c r="B4" s="314"/>
      <c r="C4" s="315"/>
      <c r="D4" s="315"/>
      <c r="E4" s="315"/>
      <c r="F4" s="315"/>
      <c r="G4" s="315"/>
      <c r="H4" s="315"/>
      <c r="I4" s="315"/>
      <c r="J4" s="315"/>
      <c r="K4" s="315"/>
      <c r="L4" s="315"/>
      <c r="M4" s="315"/>
      <c r="N4" s="315"/>
      <c r="O4" s="315"/>
      <c r="P4" s="316"/>
    </row>
    <row r="5" spans="2:16" ht="36.75" customHeight="1">
      <c r="B5" s="72"/>
      <c r="C5" s="229" t="s">
        <v>35</v>
      </c>
      <c r="D5" s="229"/>
      <c r="E5" s="229"/>
      <c r="F5" s="229"/>
      <c r="G5" s="229"/>
      <c r="H5" s="229"/>
      <c r="I5" s="229"/>
      <c r="J5" s="229"/>
      <c r="K5" s="229"/>
      <c r="L5" s="229"/>
      <c r="M5" s="229"/>
      <c r="N5" s="229"/>
      <c r="O5" s="229"/>
      <c r="P5" s="71"/>
    </row>
    <row r="6" spans="2:16" ht="15" thickBot="1">
      <c r="B6" s="72"/>
      <c r="P6" s="71"/>
    </row>
    <row r="7" spans="2:16">
      <c r="B7" s="72"/>
      <c r="C7" s="238"/>
      <c r="D7" s="240"/>
      <c r="E7" s="241"/>
      <c r="F7" s="241"/>
      <c r="G7" s="241"/>
      <c r="H7" s="241"/>
      <c r="I7" s="241"/>
      <c r="J7" s="241"/>
      <c r="K7" s="242"/>
      <c r="L7" s="258"/>
      <c r="M7" s="259"/>
      <c r="N7" s="259"/>
      <c r="O7" s="260"/>
      <c r="P7" s="71"/>
    </row>
    <row r="8" spans="2:16">
      <c r="B8" s="72"/>
      <c r="C8" s="239"/>
      <c r="D8" s="232" t="s">
        <v>36</v>
      </c>
      <c r="E8" s="233"/>
      <c r="F8" s="233"/>
      <c r="G8" s="233"/>
      <c r="H8" s="233"/>
      <c r="I8" s="233"/>
      <c r="J8" s="233"/>
      <c r="K8" s="234"/>
      <c r="L8" s="261"/>
      <c r="M8" s="262"/>
      <c r="N8" s="262"/>
      <c r="O8" s="263"/>
      <c r="P8" s="71"/>
    </row>
    <row r="9" spans="2:16">
      <c r="B9" s="72"/>
      <c r="C9" s="239"/>
      <c r="D9" s="232"/>
      <c r="E9" s="233"/>
      <c r="F9" s="233"/>
      <c r="G9" s="233"/>
      <c r="H9" s="233"/>
      <c r="I9" s="233"/>
      <c r="J9" s="233"/>
      <c r="K9" s="234"/>
      <c r="L9" s="230" t="s">
        <v>37</v>
      </c>
      <c r="M9" s="264"/>
      <c r="N9" s="265"/>
      <c r="O9" s="266"/>
      <c r="P9" s="71"/>
    </row>
    <row r="10" spans="2:16">
      <c r="B10" s="72"/>
      <c r="C10" s="239"/>
      <c r="D10" s="232" t="s">
        <v>38</v>
      </c>
      <c r="E10" s="233"/>
      <c r="F10" s="233"/>
      <c r="G10" s="233"/>
      <c r="H10" s="233"/>
      <c r="I10" s="233"/>
      <c r="J10" s="233"/>
      <c r="K10" s="234"/>
      <c r="L10" s="243"/>
      <c r="M10" s="267"/>
      <c r="N10" s="268"/>
      <c r="O10" s="269"/>
      <c r="P10" s="71"/>
    </row>
    <row r="11" spans="2:16" ht="12.75" customHeight="1">
      <c r="B11" s="72"/>
      <c r="C11" s="239"/>
      <c r="D11" s="235"/>
      <c r="E11" s="236"/>
      <c r="F11" s="236"/>
      <c r="G11" s="236"/>
      <c r="H11" s="236"/>
      <c r="I11" s="236"/>
      <c r="J11" s="236"/>
      <c r="K11" s="237"/>
      <c r="L11" s="230" t="s">
        <v>39</v>
      </c>
      <c r="M11" s="230">
        <v>1</v>
      </c>
      <c r="N11" s="230" t="s">
        <v>40</v>
      </c>
      <c r="O11" s="256">
        <v>1</v>
      </c>
      <c r="P11" s="71"/>
    </row>
    <row r="12" spans="2:16">
      <c r="B12" s="72"/>
      <c r="C12" s="239"/>
      <c r="D12" s="235"/>
      <c r="E12" s="236"/>
      <c r="F12" s="236"/>
      <c r="G12" s="236"/>
      <c r="H12" s="236"/>
      <c r="I12" s="236"/>
      <c r="J12" s="236"/>
      <c r="K12" s="237"/>
      <c r="L12" s="231"/>
      <c r="M12" s="231"/>
      <c r="N12" s="231"/>
      <c r="O12" s="257"/>
      <c r="P12" s="71"/>
    </row>
    <row r="13" spans="2:16">
      <c r="B13" s="72"/>
      <c r="C13" s="239"/>
      <c r="D13" s="232" t="s">
        <v>41</v>
      </c>
      <c r="E13" s="233"/>
      <c r="F13" s="233"/>
      <c r="G13" s="233"/>
      <c r="H13" s="233"/>
      <c r="I13" s="233"/>
      <c r="J13" s="233"/>
      <c r="K13" s="234"/>
      <c r="L13" s="231"/>
      <c r="M13" s="231"/>
      <c r="N13" s="231"/>
      <c r="O13" s="257"/>
      <c r="P13" s="71"/>
    </row>
    <row r="14" spans="2:16" ht="15" thickBot="1">
      <c r="B14" s="72"/>
      <c r="C14" s="75"/>
      <c r="D14" s="76"/>
      <c r="E14" s="76"/>
      <c r="F14" s="76"/>
      <c r="G14" s="76"/>
      <c r="H14" s="76"/>
      <c r="I14" s="76"/>
      <c r="J14" s="76"/>
      <c r="K14" s="76"/>
      <c r="L14" s="76"/>
      <c r="M14" s="77"/>
      <c r="N14" s="77"/>
      <c r="O14" s="78"/>
      <c r="P14" s="71"/>
    </row>
    <row r="15" spans="2:16">
      <c r="B15" s="72"/>
      <c r="C15" s="79"/>
      <c r="D15" s="73"/>
      <c r="E15" s="73"/>
      <c r="F15" s="73"/>
      <c r="G15" s="73"/>
      <c r="H15" s="73"/>
      <c r="I15" s="73"/>
      <c r="J15" s="73"/>
      <c r="K15" s="73"/>
      <c r="L15" s="80" t="s">
        <v>42</v>
      </c>
      <c r="M15" s="81" t="s">
        <v>43</v>
      </c>
      <c r="N15" s="81" t="s">
        <v>44</v>
      </c>
      <c r="O15" s="82" t="s">
        <v>45</v>
      </c>
      <c r="P15" s="71"/>
    </row>
    <row r="16" spans="2:16">
      <c r="B16" s="72"/>
      <c r="C16" s="83"/>
      <c r="D16" s="74"/>
      <c r="E16" s="74"/>
      <c r="F16" s="74"/>
      <c r="G16" s="74"/>
      <c r="H16" s="74"/>
      <c r="I16" s="74"/>
      <c r="J16" s="74"/>
      <c r="K16" s="74"/>
      <c r="L16" s="84"/>
      <c r="M16" s="85"/>
      <c r="N16" s="85"/>
      <c r="O16" s="86"/>
      <c r="P16" s="71"/>
    </row>
    <row r="17" spans="2:16" ht="18" customHeight="1">
      <c r="B17" s="72"/>
      <c r="C17" s="323" t="s">
        <v>46</v>
      </c>
      <c r="D17" s="324"/>
      <c r="E17" s="324"/>
      <c r="F17" s="324"/>
      <c r="G17" s="74"/>
      <c r="H17" s="74"/>
      <c r="I17" s="74" t="s">
        <v>47</v>
      </c>
      <c r="K17" s="74"/>
      <c r="L17" s="84"/>
      <c r="O17" s="87"/>
      <c r="P17" s="71"/>
    </row>
    <row r="18" spans="2:16">
      <c r="B18" s="72"/>
      <c r="C18" s="88"/>
      <c r="D18" s="89"/>
      <c r="E18" s="89"/>
      <c r="F18" s="89"/>
      <c r="G18" s="89"/>
      <c r="H18" s="89"/>
      <c r="I18" s="89"/>
      <c r="J18" s="89"/>
      <c r="K18" s="89"/>
      <c r="L18" s="89"/>
      <c r="M18" s="89"/>
      <c r="N18" s="89"/>
      <c r="O18" s="90"/>
      <c r="P18" s="71"/>
    </row>
    <row r="19" spans="2:16" ht="15" thickBot="1">
      <c r="B19" s="72"/>
      <c r="C19" s="91"/>
      <c r="D19" s="92"/>
      <c r="E19" s="92"/>
      <c r="F19" s="92"/>
      <c r="G19" s="92"/>
      <c r="H19" s="92"/>
      <c r="I19" s="92"/>
      <c r="J19" s="92"/>
      <c r="K19" s="92"/>
      <c r="L19" s="92"/>
      <c r="M19" s="92"/>
      <c r="N19" s="92"/>
      <c r="O19" s="93"/>
      <c r="P19" s="71"/>
    </row>
    <row r="20" spans="2:16" ht="15" thickBot="1">
      <c r="B20" s="72"/>
      <c r="C20" s="94"/>
      <c r="D20" s="95"/>
      <c r="E20" s="95"/>
      <c r="F20" s="95"/>
      <c r="G20" s="95"/>
      <c r="H20" s="95"/>
      <c r="K20" s="95"/>
      <c r="L20" s="95"/>
      <c r="M20" s="95"/>
      <c r="N20" s="95"/>
      <c r="O20" s="96"/>
      <c r="P20" s="71"/>
    </row>
    <row r="21" spans="2:16">
      <c r="B21" s="72"/>
      <c r="C21" s="278" t="s">
        <v>48</v>
      </c>
      <c r="D21" s="279"/>
      <c r="E21" s="279"/>
      <c r="F21" s="279"/>
      <c r="G21" s="279"/>
      <c r="H21" s="279"/>
      <c r="I21" s="279"/>
      <c r="J21" s="279"/>
      <c r="K21" s="279"/>
      <c r="L21" s="279"/>
      <c r="M21" s="279"/>
      <c r="N21" s="279"/>
      <c r="O21" s="280"/>
      <c r="P21" s="71"/>
    </row>
    <row r="22" spans="2:16" ht="15" thickBot="1">
      <c r="B22" s="72"/>
      <c r="C22" s="97"/>
      <c r="O22" s="98"/>
      <c r="P22" s="71"/>
    </row>
    <row r="23" spans="2:16">
      <c r="B23" s="72"/>
      <c r="C23" s="99" t="s">
        <v>49</v>
      </c>
      <c r="D23" s="244" t="s">
        <v>50</v>
      </c>
      <c r="E23" s="245"/>
      <c r="F23" s="245"/>
      <c r="G23" s="245"/>
      <c r="H23" s="245"/>
      <c r="I23" s="245"/>
      <c r="J23" s="245"/>
      <c r="K23" s="245"/>
      <c r="L23" s="246"/>
      <c r="M23" s="276" t="s">
        <v>51</v>
      </c>
      <c r="N23" s="277"/>
      <c r="O23" s="99" t="s">
        <v>11</v>
      </c>
      <c r="P23" s="71"/>
    </row>
    <row r="24" spans="2:16" ht="15" thickBot="1">
      <c r="B24" s="72"/>
      <c r="C24" s="100"/>
      <c r="D24" s="270"/>
      <c r="E24" s="290"/>
      <c r="F24" s="290"/>
      <c r="G24" s="290"/>
      <c r="H24" s="290"/>
      <c r="I24" s="290"/>
      <c r="J24" s="290"/>
      <c r="K24" s="290"/>
      <c r="L24" s="271"/>
      <c r="M24" s="270"/>
      <c r="N24" s="271"/>
      <c r="O24" s="101"/>
      <c r="P24" s="71"/>
    </row>
    <row r="25" spans="2:16">
      <c r="B25" s="72"/>
      <c r="C25" s="247" t="s">
        <v>52</v>
      </c>
      <c r="D25" s="248"/>
      <c r="E25" s="248"/>
      <c r="F25" s="248"/>
      <c r="G25" s="248"/>
      <c r="H25" s="248"/>
      <c r="I25" s="248"/>
      <c r="J25" s="248"/>
      <c r="K25" s="248"/>
      <c r="L25" s="248"/>
      <c r="M25" s="248"/>
      <c r="N25" s="248"/>
      <c r="O25" s="249"/>
      <c r="P25" s="71"/>
    </row>
    <row r="26" spans="2:16">
      <c r="B26" s="72"/>
      <c r="C26" s="250"/>
      <c r="D26" s="251"/>
      <c r="E26" s="251"/>
      <c r="F26" s="251"/>
      <c r="G26" s="251"/>
      <c r="H26" s="251"/>
      <c r="I26" s="251"/>
      <c r="J26" s="251"/>
      <c r="K26" s="251"/>
      <c r="L26" s="251"/>
      <c r="M26" s="251"/>
      <c r="N26" s="251"/>
      <c r="O26" s="252"/>
      <c r="P26" s="71"/>
    </row>
    <row r="27" spans="2:16" ht="15" thickBot="1">
      <c r="B27" s="72"/>
      <c r="C27" s="253"/>
      <c r="D27" s="254"/>
      <c r="E27" s="254"/>
      <c r="F27" s="254"/>
      <c r="G27" s="254"/>
      <c r="H27" s="254"/>
      <c r="I27" s="254"/>
      <c r="J27" s="254"/>
      <c r="K27" s="254"/>
      <c r="L27" s="254"/>
      <c r="M27" s="254"/>
      <c r="N27" s="254"/>
      <c r="O27" s="255"/>
      <c r="P27" s="71"/>
    </row>
    <row r="28" spans="2:16">
      <c r="B28" s="72"/>
      <c r="C28" s="272" t="s">
        <v>50</v>
      </c>
      <c r="D28" s="273"/>
      <c r="E28" s="273"/>
      <c r="F28" s="273"/>
      <c r="G28" s="274"/>
      <c r="H28" s="275" t="s">
        <v>53</v>
      </c>
      <c r="I28" s="273"/>
      <c r="J28" s="287" t="s">
        <v>54</v>
      </c>
      <c r="K28" s="288"/>
      <c r="L28" s="103" t="s">
        <v>55</v>
      </c>
      <c r="M28" s="275" t="s">
        <v>56</v>
      </c>
      <c r="N28" s="289"/>
      <c r="O28" s="104" t="s">
        <v>57</v>
      </c>
      <c r="P28" s="71"/>
    </row>
    <row r="29" spans="2:16">
      <c r="B29" s="72"/>
      <c r="C29" s="281"/>
      <c r="D29" s="282"/>
      <c r="E29" s="282"/>
      <c r="F29" s="282"/>
      <c r="G29" s="283"/>
      <c r="H29" s="284"/>
      <c r="I29" s="283"/>
      <c r="J29" s="284"/>
      <c r="K29" s="283"/>
      <c r="L29" s="106"/>
      <c r="M29" s="285"/>
      <c r="N29" s="286"/>
      <c r="O29" s="107"/>
      <c r="P29" s="71"/>
    </row>
    <row r="30" spans="2:16">
      <c r="B30" s="72"/>
      <c r="C30" s="108"/>
      <c r="D30" s="109"/>
      <c r="E30" s="109"/>
      <c r="F30" s="109"/>
      <c r="G30" s="110"/>
      <c r="H30" s="111"/>
      <c r="I30" s="110"/>
      <c r="J30" s="111"/>
      <c r="K30" s="110"/>
      <c r="L30" s="106"/>
      <c r="M30" s="285"/>
      <c r="N30" s="286"/>
      <c r="O30" s="107"/>
      <c r="P30" s="71"/>
    </row>
    <row r="31" spans="2:16" ht="15" thickBot="1">
      <c r="B31" s="72"/>
      <c r="C31" s="291"/>
      <c r="D31" s="292"/>
      <c r="E31" s="292"/>
      <c r="F31" s="292"/>
      <c r="G31" s="293"/>
      <c r="H31" s="294"/>
      <c r="I31" s="293"/>
      <c r="J31" s="294"/>
      <c r="K31" s="293"/>
      <c r="L31" s="112"/>
      <c r="M31" s="295"/>
      <c r="N31" s="296"/>
      <c r="O31" s="107"/>
      <c r="P31" s="71"/>
    </row>
    <row r="32" spans="2:16" ht="15" thickBot="1">
      <c r="B32" s="72"/>
      <c r="C32" s="304" t="s">
        <v>58</v>
      </c>
      <c r="D32" s="305"/>
      <c r="E32" s="305"/>
      <c r="F32" s="305"/>
      <c r="G32" s="305"/>
      <c r="H32" s="305"/>
      <c r="I32" s="305"/>
      <c r="J32" s="305"/>
      <c r="K32" s="305"/>
      <c r="L32" s="305"/>
      <c r="M32" s="305"/>
      <c r="N32" s="306"/>
      <c r="O32" s="113"/>
      <c r="P32" s="71"/>
    </row>
    <row r="33" spans="2:16" ht="13.5" customHeight="1">
      <c r="B33" s="72"/>
      <c r="C33" s="247" t="s">
        <v>59</v>
      </c>
      <c r="D33" s="248"/>
      <c r="E33" s="248"/>
      <c r="F33" s="248"/>
      <c r="G33" s="248"/>
      <c r="H33" s="248"/>
      <c r="I33" s="248"/>
      <c r="J33" s="248"/>
      <c r="K33" s="248"/>
      <c r="L33" s="248"/>
      <c r="M33" s="248"/>
      <c r="N33" s="248"/>
      <c r="O33" s="249"/>
      <c r="P33" s="71"/>
    </row>
    <row r="34" spans="2:16">
      <c r="B34" s="72"/>
      <c r="C34" s="250"/>
      <c r="D34" s="251"/>
      <c r="E34" s="251"/>
      <c r="F34" s="251"/>
      <c r="G34" s="251"/>
      <c r="H34" s="251"/>
      <c r="I34" s="251"/>
      <c r="J34" s="251"/>
      <c r="K34" s="251"/>
      <c r="L34" s="251"/>
      <c r="M34" s="251"/>
      <c r="N34" s="251"/>
      <c r="O34" s="252"/>
      <c r="P34" s="71"/>
    </row>
    <row r="35" spans="2:16" ht="15" thickBot="1">
      <c r="B35" s="72"/>
      <c r="C35" s="253"/>
      <c r="D35" s="254"/>
      <c r="E35" s="254"/>
      <c r="F35" s="254"/>
      <c r="G35" s="254"/>
      <c r="H35" s="254"/>
      <c r="I35" s="254"/>
      <c r="J35" s="254"/>
      <c r="K35" s="254"/>
      <c r="L35" s="254"/>
      <c r="M35" s="254"/>
      <c r="N35" s="254"/>
      <c r="O35" s="255"/>
      <c r="P35" s="71"/>
    </row>
    <row r="36" spans="2:16">
      <c r="B36" s="72"/>
      <c r="C36" s="272" t="s">
        <v>50</v>
      </c>
      <c r="D36" s="297"/>
      <c r="E36" s="297"/>
      <c r="F36" s="297"/>
      <c r="G36" s="297"/>
      <c r="H36" s="297"/>
      <c r="I36" s="297"/>
      <c r="J36" s="289"/>
      <c r="K36" s="102" t="s">
        <v>51</v>
      </c>
      <c r="L36" s="103" t="s">
        <v>11</v>
      </c>
      <c r="M36" s="275" t="s">
        <v>60</v>
      </c>
      <c r="N36" s="289"/>
      <c r="O36" s="104" t="s">
        <v>57</v>
      </c>
      <c r="P36" s="71"/>
    </row>
    <row r="37" spans="2:16">
      <c r="B37" s="72"/>
      <c r="C37" s="281"/>
      <c r="D37" s="282"/>
      <c r="E37" s="282"/>
      <c r="F37" s="282"/>
      <c r="G37" s="282"/>
      <c r="H37" s="282"/>
      <c r="I37" s="282"/>
      <c r="J37" s="283"/>
      <c r="K37" s="115"/>
      <c r="L37" s="116"/>
      <c r="M37" s="312"/>
      <c r="N37" s="313"/>
      <c r="O37" s="107"/>
      <c r="P37" s="71"/>
    </row>
    <row r="38" spans="2:16" ht="15" thickBot="1">
      <c r="B38" s="72"/>
      <c r="C38" s="291"/>
      <c r="D38" s="292"/>
      <c r="E38" s="292"/>
      <c r="F38" s="292"/>
      <c r="G38" s="292"/>
      <c r="H38" s="292"/>
      <c r="I38" s="292"/>
      <c r="J38" s="293"/>
      <c r="K38" s="109"/>
      <c r="L38" s="117"/>
      <c r="M38" s="302"/>
      <c r="N38" s="303"/>
      <c r="O38" s="118"/>
      <c r="P38" s="71"/>
    </row>
    <row r="39" spans="2:16" ht="15" thickBot="1">
      <c r="B39" s="72"/>
      <c r="C39" s="304" t="s">
        <v>58</v>
      </c>
      <c r="D39" s="305"/>
      <c r="E39" s="305"/>
      <c r="F39" s="305"/>
      <c r="G39" s="305"/>
      <c r="H39" s="305"/>
      <c r="I39" s="305"/>
      <c r="J39" s="305"/>
      <c r="K39" s="305"/>
      <c r="L39" s="305"/>
      <c r="M39" s="305"/>
      <c r="N39" s="306"/>
      <c r="O39" s="119">
        <v>0</v>
      </c>
      <c r="P39" s="71"/>
    </row>
    <row r="40" spans="2:16">
      <c r="B40" s="72"/>
      <c r="C40" s="247" t="s">
        <v>61</v>
      </c>
      <c r="D40" s="248"/>
      <c r="E40" s="248"/>
      <c r="F40" s="248"/>
      <c r="G40" s="248"/>
      <c r="H40" s="248"/>
      <c r="I40" s="248"/>
      <c r="J40" s="248"/>
      <c r="K40" s="248"/>
      <c r="L40" s="248"/>
      <c r="M40" s="248"/>
      <c r="N40" s="248"/>
      <c r="O40" s="249"/>
      <c r="P40" s="71"/>
    </row>
    <row r="41" spans="2:16">
      <c r="B41" s="72"/>
      <c r="C41" s="250"/>
      <c r="D41" s="251"/>
      <c r="E41" s="251"/>
      <c r="F41" s="251"/>
      <c r="G41" s="251"/>
      <c r="H41" s="251"/>
      <c r="I41" s="251"/>
      <c r="J41" s="251"/>
      <c r="K41" s="251"/>
      <c r="L41" s="251"/>
      <c r="M41" s="251"/>
      <c r="N41" s="251"/>
      <c r="O41" s="252"/>
      <c r="P41" s="71"/>
    </row>
    <row r="42" spans="2:16" ht="15" thickBot="1">
      <c r="B42" s="72"/>
      <c r="C42" s="253"/>
      <c r="D42" s="254"/>
      <c r="E42" s="254"/>
      <c r="F42" s="254"/>
      <c r="G42" s="254"/>
      <c r="H42" s="254"/>
      <c r="I42" s="254"/>
      <c r="J42" s="254"/>
      <c r="K42" s="254"/>
      <c r="L42" s="254"/>
      <c r="M42" s="254"/>
      <c r="N42" s="254"/>
      <c r="O42" s="255"/>
      <c r="P42" s="71"/>
    </row>
    <row r="43" spans="2:16" ht="15">
      <c r="B43" s="72"/>
      <c r="C43" s="272" t="s">
        <v>62</v>
      </c>
      <c r="D43" s="297"/>
      <c r="E43" s="297"/>
      <c r="F43" s="297"/>
      <c r="G43" s="297"/>
      <c r="H43" s="297"/>
      <c r="I43" s="297"/>
      <c r="J43" s="103" t="s">
        <v>63</v>
      </c>
      <c r="K43" s="114" t="s">
        <v>64</v>
      </c>
      <c r="L43" s="120" t="s">
        <v>65</v>
      </c>
      <c r="M43" s="275" t="s">
        <v>66</v>
      </c>
      <c r="N43" s="289"/>
      <c r="O43" s="104" t="s">
        <v>57</v>
      </c>
      <c r="P43" s="71"/>
    </row>
    <row r="44" spans="2:16">
      <c r="B44" s="72"/>
      <c r="C44" s="281"/>
      <c r="D44" s="282"/>
      <c r="E44" s="282"/>
      <c r="F44" s="282"/>
      <c r="G44" s="282"/>
      <c r="H44" s="282"/>
      <c r="I44" s="282"/>
      <c r="J44" s="121"/>
      <c r="K44" s="122"/>
      <c r="L44" s="121"/>
      <c r="M44" s="300"/>
      <c r="N44" s="301"/>
      <c r="O44" s="107"/>
      <c r="P44" s="71"/>
    </row>
    <row r="45" spans="2:16" ht="15" thickBot="1">
      <c r="B45" s="72"/>
      <c r="C45" s="291"/>
      <c r="D45" s="292"/>
      <c r="E45" s="292"/>
      <c r="F45" s="292"/>
      <c r="G45" s="292"/>
      <c r="H45" s="292"/>
      <c r="I45" s="292"/>
      <c r="J45" s="123"/>
      <c r="K45" s="124"/>
      <c r="L45" s="123"/>
      <c r="M45" s="302"/>
      <c r="N45" s="303"/>
      <c r="O45" s="125"/>
      <c r="P45" s="71"/>
    </row>
    <row r="46" spans="2:16" ht="15" thickBot="1">
      <c r="B46" s="72"/>
      <c r="C46" s="304" t="s">
        <v>58</v>
      </c>
      <c r="D46" s="305"/>
      <c r="E46" s="305"/>
      <c r="F46" s="305"/>
      <c r="G46" s="305"/>
      <c r="H46" s="305"/>
      <c r="I46" s="305"/>
      <c r="J46" s="305"/>
      <c r="K46" s="305"/>
      <c r="L46" s="305"/>
      <c r="M46" s="305"/>
      <c r="N46" s="306"/>
      <c r="O46" s="113"/>
      <c r="P46" s="71"/>
    </row>
    <row r="47" spans="2:16">
      <c r="B47" s="72"/>
      <c r="C47" s="247" t="s">
        <v>67</v>
      </c>
      <c r="D47" s="248"/>
      <c r="E47" s="248"/>
      <c r="F47" s="248"/>
      <c r="G47" s="248"/>
      <c r="H47" s="248"/>
      <c r="I47" s="248"/>
      <c r="J47" s="248"/>
      <c r="K47" s="248"/>
      <c r="L47" s="248"/>
      <c r="M47" s="248"/>
      <c r="N47" s="248"/>
      <c r="O47" s="249"/>
      <c r="P47" s="71"/>
    </row>
    <row r="48" spans="2:16">
      <c r="B48" s="72"/>
      <c r="C48" s="250"/>
      <c r="D48" s="251"/>
      <c r="E48" s="251"/>
      <c r="F48" s="251"/>
      <c r="G48" s="251"/>
      <c r="H48" s="251"/>
      <c r="I48" s="251"/>
      <c r="J48" s="251"/>
      <c r="K48" s="251"/>
      <c r="L48" s="251"/>
      <c r="M48" s="251"/>
      <c r="N48" s="251"/>
      <c r="O48" s="252"/>
      <c r="P48" s="71"/>
    </row>
    <row r="49" spans="2:16" ht="15" thickBot="1">
      <c r="B49" s="72"/>
      <c r="C49" s="253"/>
      <c r="D49" s="254"/>
      <c r="E49" s="254"/>
      <c r="F49" s="254"/>
      <c r="G49" s="254"/>
      <c r="H49" s="254"/>
      <c r="I49" s="254"/>
      <c r="J49" s="254"/>
      <c r="K49" s="254"/>
      <c r="L49" s="254"/>
      <c r="M49" s="254"/>
      <c r="N49" s="254"/>
      <c r="O49" s="255"/>
      <c r="P49" s="71"/>
    </row>
    <row r="50" spans="2:16" ht="31.5" customHeight="1">
      <c r="B50" s="72"/>
      <c r="C50" s="272" t="s">
        <v>68</v>
      </c>
      <c r="D50" s="297"/>
      <c r="E50" s="297"/>
      <c r="F50" s="297"/>
      <c r="G50" s="297"/>
      <c r="H50" s="297"/>
      <c r="I50" s="297"/>
      <c r="J50" s="103" t="s">
        <v>69</v>
      </c>
      <c r="K50" s="126" t="s">
        <v>70</v>
      </c>
      <c r="L50" s="127" t="s">
        <v>71</v>
      </c>
      <c r="M50" s="298" t="s">
        <v>56</v>
      </c>
      <c r="N50" s="299"/>
      <c r="O50" s="129" t="s">
        <v>57</v>
      </c>
      <c r="P50" s="71"/>
    </row>
    <row r="51" spans="2:16">
      <c r="B51" s="72"/>
      <c r="C51" s="130"/>
      <c r="D51" s="131"/>
      <c r="E51" s="131"/>
      <c r="F51" s="131"/>
      <c r="G51" s="131"/>
      <c r="H51" s="131"/>
      <c r="I51" s="131"/>
      <c r="J51" s="132"/>
      <c r="K51" s="133"/>
      <c r="L51" s="134"/>
      <c r="M51" s="307"/>
      <c r="N51" s="308"/>
      <c r="O51" s="135"/>
      <c r="P51" s="71"/>
    </row>
    <row r="52" spans="2:16">
      <c r="B52" s="72"/>
      <c r="C52" s="130"/>
      <c r="D52" s="131"/>
      <c r="E52" s="131"/>
      <c r="F52" s="131"/>
      <c r="G52" s="131"/>
      <c r="H52" s="131"/>
      <c r="I52" s="131"/>
      <c r="J52" s="132"/>
      <c r="K52" s="133"/>
      <c r="L52" s="134"/>
      <c r="M52" s="307"/>
      <c r="N52" s="308"/>
      <c r="O52" s="135"/>
      <c r="P52" s="71"/>
    </row>
    <row r="53" spans="2:16">
      <c r="B53" s="72"/>
      <c r="C53" s="130"/>
      <c r="D53" s="131"/>
      <c r="E53" s="131"/>
      <c r="F53" s="131"/>
      <c r="G53" s="131"/>
      <c r="H53" s="131"/>
      <c r="I53" s="131"/>
      <c r="J53" s="132"/>
      <c r="K53" s="133"/>
      <c r="L53" s="134"/>
      <c r="M53" s="300"/>
      <c r="N53" s="301"/>
      <c r="O53" s="135"/>
      <c r="P53" s="71"/>
    </row>
    <row r="54" spans="2:16" ht="15" thickBot="1">
      <c r="B54" s="72"/>
      <c r="C54" s="291"/>
      <c r="D54" s="292"/>
      <c r="E54" s="292"/>
      <c r="F54" s="292"/>
      <c r="G54" s="292"/>
      <c r="H54" s="292"/>
      <c r="I54" s="292"/>
      <c r="J54" s="123"/>
      <c r="K54" s="124"/>
      <c r="L54" s="123"/>
      <c r="M54" s="302"/>
      <c r="N54" s="303"/>
      <c r="O54" s="125"/>
      <c r="P54" s="71"/>
    </row>
    <row r="55" spans="2:16" ht="15" thickBot="1">
      <c r="B55" s="72"/>
      <c r="C55" s="304" t="s">
        <v>58</v>
      </c>
      <c r="D55" s="305"/>
      <c r="E55" s="305"/>
      <c r="F55" s="305"/>
      <c r="G55" s="305"/>
      <c r="H55" s="305"/>
      <c r="I55" s="305"/>
      <c r="J55" s="305"/>
      <c r="K55" s="305"/>
      <c r="L55" s="305"/>
      <c r="M55" s="305"/>
      <c r="N55" s="306"/>
      <c r="O55" s="119"/>
      <c r="P55" s="71"/>
    </row>
    <row r="56" spans="2:16" ht="15" thickBot="1">
      <c r="B56" s="72"/>
      <c r="C56" s="97"/>
      <c r="O56" s="98"/>
      <c r="P56" s="71"/>
    </row>
    <row r="57" spans="2:16" ht="15" thickBot="1">
      <c r="B57" s="72"/>
      <c r="C57" s="309" t="s">
        <v>72</v>
      </c>
      <c r="D57" s="310"/>
      <c r="E57" s="310"/>
      <c r="F57" s="310"/>
      <c r="G57" s="310"/>
      <c r="H57" s="310"/>
      <c r="I57" s="310"/>
      <c r="J57" s="310"/>
      <c r="K57" s="310"/>
      <c r="L57" s="310"/>
      <c r="M57" s="310"/>
      <c r="N57" s="311"/>
      <c r="O57" s="136"/>
      <c r="P57" s="71"/>
    </row>
    <row r="58" spans="2:16">
      <c r="B58" s="72"/>
      <c r="C58" s="247" t="s">
        <v>73</v>
      </c>
      <c r="D58" s="248"/>
      <c r="E58" s="248"/>
      <c r="F58" s="248"/>
      <c r="G58" s="248"/>
      <c r="H58" s="248"/>
      <c r="I58" s="248"/>
      <c r="J58" s="248"/>
      <c r="K58" s="248"/>
      <c r="L58" s="248"/>
      <c r="M58" s="248"/>
      <c r="N58" s="248"/>
      <c r="O58" s="249"/>
      <c r="P58" s="71"/>
    </row>
    <row r="59" spans="2:16">
      <c r="B59" s="72"/>
      <c r="C59" s="250"/>
      <c r="D59" s="251"/>
      <c r="E59" s="251"/>
      <c r="F59" s="251"/>
      <c r="G59" s="251"/>
      <c r="H59" s="251"/>
      <c r="I59" s="251"/>
      <c r="J59" s="251"/>
      <c r="K59" s="251"/>
      <c r="L59" s="251"/>
      <c r="M59" s="251"/>
      <c r="N59" s="251"/>
      <c r="O59" s="252"/>
      <c r="P59" s="71"/>
    </row>
    <row r="60" spans="2:16" ht="15" thickBot="1">
      <c r="B60" s="72"/>
      <c r="C60" s="253"/>
      <c r="D60" s="254"/>
      <c r="E60" s="254"/>
      <c r="F60" s="254"/>
      <c r="G60" s="254"/>
      <c r="H60" s="254"/>
      <c r="I60" s="254"/>
      <c r="J60" s="254"/>
      <c r="K60" s="254"/>
      <c r="L60" s="254"/>
      <c r="M60" s="254"/>
      <c r="N60" s="254"/>
      <c r="O60" s="255"/>
      <c r="P60" s="71"/>
    </row>
    <row r="61" spans="2:16" ht="15">
      <c r="B61" s="72"/>
      <c r="C61" s="272" t="s">
        <v>74</v>
      </c>
      <c r="D61" s="297"/>
      <c r="E61" s="297"/>
      <c r="F61" s="297"/>
      <c r="G61" s="297"/>
      <c r="H61" s="297"/>
      <c r="I61" s="297"/>
      <c r="J61" s="114"/>
      <c r="K61" s="128"/>
      <c r="L61" s="127" t="s">
        <v>75</v>
      </c>
      <c r="M61" s="298" t="s">
        <v>76</v>
      </c>
      <c r="N61" s="299"/>
      <c r="O61" s="129"/>
      <c r="P61" s="71"/>
    </row>
    <row r="62" spans="2:16">
      <c r="B62" s="72"/>
      <c r="C62" s="281" t="s">
        <v>20</v>
      </c>
      <c r="D62" s="282"/>
      <c r="E62" s="282"/>
      <c r="F62" s="282"/>
      <c r="G62" s="282"/>
      <c r="H62" s="282"/>
      <c r="I62" s="282"/>
      <c r="J62" s="137"/>
      <c r="K62" s="138"/>
      <c r="L62" s="139"/>
      <c r="M62" s="331"/>
      <c r="N62" s="332"/>
      <c r="O62" s="140"/>
      <c r="P62" s="71"/>
    </row>
    <row r="63" spans="2:16">
      <c r="B63" s="72"/>
      <c r="C63" s="108" t="s">
        <v>77</v>
      </c>
      <c r="D63" s="109"/>
      <c r="E63" s="109"/>
      <c r="F63" s="109"/>
      <c r="G63" s="109"/>
      <c r="H63" s="109"/>
      <c r="I63" s="109"/>
      <c r="J63" s="137"/>
      <c r="K63" s="138"/>
      <c r="L63" s="139"/>
      <c r="M63" s="331"/>
      <c r="N63" s="332"/>
      <c r="O63" s="140"/>
      <c r="P63" s="71"/>
    </row>
    <row r="64" spans="2:16" ht="15" thickBot="1">
      <c r="B64" s="72"/>
      <c r="C64" s="91" t="s">
        <v>78</v>
      </c>
      <c r="D64" s="92"/>
      <c r="E64" s="92"/>
      <c r="F64" s="92"/>
      <c r="G64" s="92"/>
      <c r="H64" s="92"/>
      <c r="I64" s="92"/>
      <c r="J64" s="141"/>
      <c r="K64" s="142"/>
      <c r="L64" s="139"/>
      <c r="M64" s="333"/>
      <c r="N64" s="334"/>
      <c r="O64" s="140"/>
      <c r="P64" s="71"/>
    </row>
    <row r="65" spans="2:16" ht="15" thickBot="1">
      <c r="B65" s="72"/>
      <c r="C65" s="304" t="s">
        <v>58</v>
      </c>
      <c r="D65" s="305"/>
      <c r="E65" s="305"/>
      <c r="F65" s="305"/>
      <c r="G65" s="305"/>
      <c r="H65" s="305"/>
      <c r="I65" s="305"/>
      <c r="J65" s="305"/>
      <c r="K65" s="305"/>
      <c r="L65" s="305"/>
      <c r="M65" s="305"/>
      <c r="N65" s="306"/>
      <c r="O65" s="143"/>
      <c r="P65" s="71"/>
    </row>
    <row r="66" spans="2:16" ht="15" thickBot="1">
      <c r="B66" s="72"/>
      <c r="C66" s="97"/>
      <c r="O66" s="98"/>
      <c r="P66" s="71"/>
    </row>
    <row r="67" spans="2:16" ht="15" thickBot="1">
      <c r="B67" s="72"/>
      <c r="C67" s="309" t="s">
        <v>79</v>
      </c>
      <c r="D67" s="310"/>
      <c r="E67" s="310"/>
      <c r="F67" s="310"/>
      <c r="G67" s="310"/>
      <c r="H67" s="310"/>
      <c r="I67" s="310"/>
      <c r="J67" s="310"/>
      <c r="K67" s="310"/>
      <c r="L67" s="310"/>
      <c r="M67" s="310"/>
      <c r="N67" s="311"/>
      <c r="O67" s="144"/>
      <c r="P67" s="71"/>
    </row>
    <row r="68" spans="2:16">
      <c r="B68" s="72"/>
      <c r="C68" s="94"/>
      <c r="D68" s="95"/>
      <c r="E68" s="95"/>
      <c r="F68" s="95"/>
      <c r="G68" s="95"/>
      <c r="H68" s="95"/>
      <c r="I68" s="95"/>
      <c r="J68" s="95"/>
      <c r="K68" s="95"/>
      <c r="L68" s="95"/>
      <c r="M68" s="95"/>
      <c r="N68" s="95"/>
      <c r="O68" s="96"/>
      <c r="P68" s="71"/>
    </row>
    <row r="69" spans="2:16">
      <c r="B69" s="72"/>
      <c r="C69" s="97"/>
      <c r="O69" s="98"/>
      <c r="P69" s="71"/>
    </row>
    <row r="70" spans="2:16">
      <c r="B70" s="72"/>
      <c r="C70" s="97"/>
      <c r="O70" s="98"/>
      <c r="P70" s="71"/>
    </row>
    <row r="71" spans="2:16">
      <c r="B71" s="72"/>
      <c r="C71" s="97"/>
      <c r="H71" s="145" t="s">
        <v>80</v>
      </c>
      <c r="I71" s="145"/>
      <c r="J71" s="145"/>
      <c r="K71" s="145"/>
      <c r="O71" s="98"/>
      <c r="P71" s="71"/>
    </row>
    <row r="72" spans="2:16">
      <c r="B72" s="72"/>
      <c r="C72" s="97"/>
      <c r="H72" s="145" t="s">
        <v>81</v>
      </c>
      <c r="O72" s="98"/>
      <c r="P72" s="71"/>
    </row>
    <row r="73" spans="2:16">
      <c r="B73" s="72"/>
      <c r="C73" s="97"/>
      <c r="H73" s="145" t="s">
        <v>82</v>
      </c>
      <c r="O73" s="98"/>
      <c r="P73" s="71"/>
    </row>
    <row r="74" spans="2:16">
      <c r="B74" s="72"/>
      <c r="C74" s="83"/>
      <c r="D74" s="146"/>
      <c r="E74" s="146"/>
      <c r="F74" s="146"/>
      <c r="G74" s="146"/>
      <c r="H74" s="145" t="s">
        <v>83</v>
      </c>
      <c r="I74" s="146"/>
      <c r="J74" s="146"/>
      <c r="K74" s="146"/>
      <c r="L74" s="146"/>
      <c r="M74" s="146"/>
      <c r="N74" s="146"/>
      <c r="O74" s="147"/>
      <c r="P74" s="71"/>
    </row>
    <row r="75" spans="2:16">
      <c r="B75" s="72"/>
      <c r="C75" s="97"/>
      <c r="H75" s="70" t="s">
        <v>84</v>
      </c>
      <c r="O75" s="98"/>
      <c r="P75" s="71"/>
    </row>
    <row r="76" spans="2:16">
      <c r="B76" s="72"/>
      <c r="C76" s="148" t="s">
        <v>85</v>
      </c>
      <c r="D76" s="105"/>
      <c r="E76" s="105"/>
      <c r="F76" s="105"/>
      <c r="G76" s="105"/>
      <c r="H76" s="105"/>
      <c r="I76" s="105"/>
      <c r="J76" s="105"/>
      <c r="K76" s="105"/>
      <c r="L76" s="105"/>
      <c r="M76" s="105"/>
      <c r="N76" s="105"/>
      <c r="O76" s="149"/>
      <c r="P76" s="71"/>
    </row>
    <row r="77" spans="2:16">
      <c r="B77" s="72"/>
      <c r="C77" s="328"/>
      <c r="D77" s="329"/>
      <c r="E77" s="329"/>
      <c r="F77" s="329"/>
      <c r="G77" s="329"/>
      <c r="H77" s="329"/>
      <c r="I77" s="329"/>
      <c r="J77" s="329"/>
      <c r="K77" s="329"/>
      <c r="L77" s="329"/>
      <c r="M77" s="329"/>
      <c r="N77" s="329"/>
      <c r="O77" s="330"/>
      <c r="P77" s="71"/>
    </row>
    <row r="78" spans="2:16">
      <c r="B78" s="72"/>
      <c r="C78" s="328"/>
      <c r="D78" s="329"/>
      <c r="E78" s="329"/>
      <c r="F78" s="329"/>
      <c r="G78" s="329"/>
      <c r="H78" s="329"/>
      <c r="I78" s="329"/>
      <c r="J78" s="329"/>
      <c r="K78" s="329"/>
      <c r="L78" s="329"/>
      <c r="M78" s="329"/>
      <c r="N78" s="329"/>
      <c r="O78" s="330"/>
      <c r="P78" s="71"/>
    </row>
    <row r="79" spans="2:16">
      <c r="B79" s="72"/>
      <c r="C79" s="83"/>
      <c r="D79" s="146"/>
      <c r="E79" s="146"/>
      <c r="F79" s="146"/>
      <c r="G79" s="146"/>
      <c r="H79" s="146"/>
      <c r="I79" s="146"/>
      <c r="J79" s="146"/>
      <c r="K79" s="146"/>
      <c r="L79" s="146"/>
      <c r="M79" s="146"/>
      <c r="N79" s="146"/>
      <c r="O79" s="147"/>
      <c r="P79" s="71"/>
    </row>
    <row r="80" spans="2:16">
      <c r="B80" s="72"/>
      <c r="C80" s="150" t="s">
        <v>86</v>
      </c>
      <c r="D80" s="146"/>
      <c r="E80" s="146"/>
      <c r="F80" s="146"/>
      <c r="G80" s="146"/>
      <c r="H80" s="146"/>
      <c r="I80" s="146"/>
      <c r="J80" s="146"/>
      <c r="K80" s="146"/>
      <c r="L80" s="146"/>
      <c r="M80" s="146"/>
      <c r="N80" s="146"/>
      <c r="O80" s="147"/>
      <c r="P80" s="71"/>
    </row>
    <row r="81" spans="2:16" ht="12.75" customHeight="1">
      <c r="B81" s="72"/>
      <c r="C81" s="325" t="s">
        <v>87</v>
      </c>
      <c r="D81" s="326"/>
      <c r="E81" s="326"/>
      <c r="F81" s="326"/>
      <c r="G81" s="326"/>
      <c r="H81" s="326"/>
      <c r="I81" s="326"/>
      <c r="J81" s="326"/>
      <c r="K81" s="326"/>
      <c r="L81" s="326"/>
      <c r="M81" s="326"/>
      <c r="N81" s="326"/>
      <c r="O81" s="327"/>
      <c r="P81" s="71"/>
    </row>
    <row r="82" spans="2:16">
      <c r="B82" s="72"/>
      <c r="C82" s="325"/>
      <c r="D82" s="326"/>
      <c r="E82" s="326"/>
      <c r="F82" s="326"/>
      <c r="G82" s="326"/>
      <c r="H82" s="326"/>
      <c r="I82" s="326"/>
      <c r="J82" s="326"/>
      <c r="K82" s="326"/>
      <c r="L82" s="326"/>
      <c r="M82" s="326"/>
      <c r="N82" s="326"/>
      <c r="O82" s="327"/>
      <c r="P82" s="71"/>
    </row>
    <row r="83" spans="2:16" ht="13" customHeight="1">
      <c r="B83" s="72"/>
      <c r="C83" s="325" t="s">
        <v>88</v>
      </c>
      <c r="D83" s="326"/>
      <c r="E83" s="326"/>
      <c r="F83" s="326"/>
      <c r="G83" s="326"/>
      <c r="H83" s="326"/>
      <c r="I83" s="326"/>
      <c r="J83" s="326"/>
      <c r="K83" s="326"/>
      <c r="L83" s="326"/>
      <c r="M83" s="326"/>
      <c r="N83" s="326"/>
      <c r="O83" s="327"/>
      <c r="P83" s="71"/>
    </row>
    <row r="84" spans="2:16">
      <c r="B84" s="72"/>
      <c r="C84" s="325"/>
      <c r="D84" s="326"/>
      <c r="E84" s="326"/>
      <c r="F84" s="326"/>
      <c r="G84" s="326"/>
      <c r="H84" s="326"/>
      <c r="I84" s="326"/>
      <c r="J84" s="326"/>
      <c r="K84" s="326"/>
      <c r="L84" s="326"/>
      <c r="M84" s="326"/>
      <c r="N84" s="326"/>
      <c r="O84" s="327"/>
      <c r="P84" s="71"/>
    </row>
    <row r="85" spans="2:16">
      <c r="B85" s="72"/>
      <c r="C85" s="83"/>
      <c r="D85" s="146"/>
      <c r="E85" s="146"/>
      <c r="F85" s="146"/>
      <c r="G85" s="146"/>
      <c r="H85" s="146"/>
      <c r="I85" s="146"/>
      <c r="J85" s="146"/>
      <c r="K85" s="146"/>
      <c r="L85" s="146"/>
      <c r="M85" s="146"/>
      <c r="N85" s="146"/>
      <c r="O85" s="147"/>
      <c r="P85" s="71"/>
    </row>
    <row r="86" spans="2:16">
      <c r="B86" s="72"/>
      <c r="C86" s="97"/>
      <c r="H86" s="145" t="s">
        <v>80</v>
      </c>
      <c r="O86" s="98"/>
      <c r="P86" s="71"/>
    </row>
    <row r="87" spans="2:16">
      <c r="B87" s="72"/>
      <c r="C87" s="97"/>
      <c r="H87" s="70" t="s">
        <v>81</v>
      </c>
      <c r="I87" s="109"/>
      <c r="J87" s="109"/>
      <c r="K87" s="109"/>
      <c r="O87" s="98"/>
      <c r="P87" s="71"/>
    </row>
    <row r="88" spans="2:16">
      <c r="B88" s="72"/>
      <c r="C88" s="97"/>
      <c r="H88" s="70" t="s">
        <v>89</v>
      </c>
      <c r="I88" s="151"/>
      <c r="J88" s="151"/>
      <c r="K88" s="151"/>
      <c r="O88" s="98"/>
      <c r="P88" s="71"/>
    </row>
    <row r="89" spans="2:16">
      <c r="B89" s="72"/>
      <c r="C89" s="152"/>
      <c r="D89" s="146"/>
      <c r="E89" s="146"/>
      <c r="F89" s="146"/>
      <c r="G89" s="146"/>
      <c r="H89" s="70" t="s">
        <v>83</v>
      </c>
      <c r="L89" s="146"/>
      <c r="M89" s="146"/>
      <c r="N89" s="146"/>
      <c r="O89" s="147"/>
      <c r="P89" s="71"/>
    </row>
    <row r="90" spans="2:16" ht="17.25" customHeight="1">
      <c r="B90" s="72"/>
      <c r="C90" s="152"/>
      <c r="D90" s="151"/>
      <c r="E90" s="151"/>
      <c r="K90" s="317"/>
      <c r="L90" s="317"/>
      <c r="M90" s="317"/>
      <c r="N90" s="317"/>
      <c r="O90" s="318"/>
      <c r="P90" s="71"/>
    </row>
    <row r="91" spans="2:16" ht="18.75" customHeight="1" thickBot="1">
      <c r="B91" s="72"/>
      <c r="C91" s="321"/>
      <c r="D91" s="322"/>
      <c r="E91" s="322"/>
      <c r="F91" s="124"/>
      <c r="G91" s="124"/>
      <c r="H91" s="124"/>
      <c r="I91" s="124"/>
      <c r="J91" s="124"/>
      <c r="K91" s="319"/>
      <c r="L91" s="319"/>
      <c r="M91" s="319"/>
      <c r="N91" s="319"/>
      <c r="O91" s="320"/>
      <c r="P91" s="71"/>
    </row>
    <row r="92" spans="2:16" ht="15" thickBot="1">
      <c r="B92" s="153"/>
      <c r="C92" s="154"/>
      <c r="D92" s="154"/>
      <c r="E92" s="154"/>
      <c r="F92" s="154"/>
      <c r="G92" s="154"/>
      <c r="H92" s="154"/>
      <c r="I92" s="154"/>
      <c r="J92" s="154"/>
      <c r="K92" s="154"/>
      <c r="L92" s="154"/>
      <c r="M92" s="154"/>
      <c r="N92" s="154"/>
      <c r="O92" s="154"/>
      <c r="P92" s="155"/>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dcterms:created xsi:type="dcterms:W3CDTF">2006-06-27T16:47:25Z</dcterms:created>
  <dcterms:modified xsi:type="dcterms:W3CDTF">2026-10-21T22:06:11Z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