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persons/person.xml" ContentType="application/vnd.ms-excel.person+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430"/>
  <workbookPr defaultThemeVersion="166925"/>
  <mc:AlternateContent xmlns:mc="http://schemas.openxmlformats.org/markup-compatibility/2006">
    <mc:Choice Requires="x15">
      <x15ac:absPath xmlns:x15ac="http://schemas.microsoft.com/office/spreadsheetml/2010/11/ac" url="https://d.docs.live.net/eb30495597345338/Documents/2026/1. CHIA/1. CONTRATACION/31 - Sergio - LOGISTICO EVENTOS PyF TURISTICO - SAMC/"/>
    </mc:Choice>
  </mc:AlternateContent>
  <xr:revisionPtr revIDLastSave="295" documentId="13_ncr:1_{7932015E-8E1D-AD4F-B396-62A13D8C1CBE}" xr6:coauthVersionLast="47" xr6:coauthVersionMax="47" xr10:uidLastSave="{1F880CBF-B286-4274-800F-C7BE2284533E}"/>
  <bookViews>
    <workbookView xWindow="-120" yWindow="-120" windowWidth="20730" windowHeight="11040" xr2:uid="{A8FDDB4D-7310-4DA1-A7C4-7157707DA6E0}"/>
  </bookViews>
  <sheets>
    <sheet name="f. oferta LOG PyF TURISMP" sheetId="4" r:id="rId1"/>
    <sheet name="Oferta Economica- SASIE-Lote_2" sheetId="5" state="hidden" r:id="rId2"/>
  </sheets>
  <definedNames>
    <definedName name="_xlnm.Print_Area" localSheetId="0">'f. oferta LOG PyF TURISMP'!$A$1:$J$47</definedName>
    <definedName name="_xlnm.Print_Area" localSheetId="1">'Oferta Economica- SASIE-Lote_2'!$A$1:$I$25</definedName>
    <definedName name="_xlnm.Print_Titles" localSheetId="0">'f. oferta LOG PyF TURISMP'!$4:$7</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A28" i="4" l="1"/>
  <c r="A29" i="4" s="1"/>
  <c r="A30" i="4" s="1"/>
  <c r="A31" i="4" s="1"/>
  <c r="A32" i="4" s="1"/>
  <c r="H32" i="4"/>
  <c r="I32" i="4" s="1"/>
  <c r="J32" i="4" s="1"/>
  <c r="H31" i="4"/>
  <c r="I31" i="4" s="1"/>
  <c r="J31" i="4" s="1"/>
  <c r="H30" i="4"/>
  <c r="I30" i="4" s="1"/>
  <c r="J30" i="4" s="1"/>
  <c r="H29" i="4"/>
  <c r="I29" i="4" s="1"/>
  <c r="J29" i="4" s="1"/>
  <c r="H28" i="4"/>
  <c r="I28" i="4" s="1"/>
  <c r="J28" i="4" s="1"/>
  <c r="H27" i="4"/>
  <c r="I27" i="4" s="1"/>
  <c r="J27" i="4" s="1"/>
  <c r="H25" i="4"/>
  <c r="I25" i="4" s="1"/>
  <c r="J25" i="4" s="1"/>
  <c r="H24" i="4"/>
  <c r="I24" i="4" s="1"/>
  <c r="J24" i="4" s="1"/>
  <c r="H23" i="4"/>
  <c r="I23" i="4" s="1"/>
  <c r="J23" i="4" s="1"/>
  <c r="H22" i="4"/>
  <c r="I22" i="4" s="1"/>
  <c r="J22" i="4" s="1"/>
  <c r="H21" i="4"/>
  <c r="I21" i="4" s="1"/>
  <c r="J21" i="4" s="1"/>
  <c r="H19" i="4"/>
  <c r="I19" i="4" s="1"/>
  <c r="J19" i="4" s="1"/>
  <c r="H18" i="4"/>
  <c r="I18" i="4" s="1"/>
  <c r="J18" i="4" s="1"/>
  <c r="H17" i="4"/>
  <c r="I17" i="4" s="1"/>
  <c r="J17" i="4" s="1"/>
  <c r="H16" i="4"/>
  <c r="I16" i="4" s="1"/>
  <c r="J16" i="4" s="1"/>
  <c r="H14" i="4"/>
  <c r="I14" i="4" s="1"/>
  <c r="J14" i="4" s="1"/>
  <c r="H13" i="4"/>
  <c r="I13" i="4" s="1"/>
  <c r="J13" i="4" s="1"/>
  <c r="H12" i="4"/>
  <c r="I12" i="4" s="1"/>
  <c r="J12" i="4" s="1"/>
  <c r="H11" i="4"/>
  <c r="I11" i="4" s="1"/>
  <c r="H10" i="4"/>
  <c r="I10" i="4" s="1"/>
  <c r="J10" i="4" s="1"/>
  <c r="F33" i="4"/>
  <c r="O33" i="4"/>
  <c r="H9" i="4"/>
  <c r="I9" i="4" s="1"/>
  <c r="J9" i="4" s="1"/>
  <c r="H10" i="5"/>
  <c r="H9" i="5"/>
  <c r="I9" i="5"/>
  <c r="H8" i="5"/>
  <c r="I10" i="5"/>
  <c r="I8" i="5"/>
  <c r="I11" i="5"/>
  <c r="I33" i="4" l="1"/>
  <c r="J11" i="4"/>
  <c r="J33" i="4" s="1"/>
  <c r="H33" i="4"/>
</calcChain>
</file>

<file path=xl/sharedStrings.xml><?xml version="1.0" encoding="utf-8"?>
<sst xmlns="http://schemas.openxmlformats.org/spreadsheetml/2006/main" count="120" uniqueCount="87">
  <si>
    <t>Proyecto</t>
  </si>
  <si>
    <t>Ítem</t>
  </si>
  <si>
    <t>CANTIDAD</t>
  </si>
  <si>
    <t>VALOR UNITARIO</t>
  </si>
  <si>
    <t>VALOR TOTAL</t>
  </si>
  <si>
    <t>META PRODUCTO 46: Diseñar un plan de protección y conservación de la fauna silvestre presente en el municipi</t>
  </si>
  <si>
    <t>OBJETO :ADQUISICIÓN DE HERRAMIENTAS Y ELEMENTOS PARA ACTIVIDADES OPERATIVAS, MATERIAL DIDÁCTICO E INSUMOS PARA LA EJECUCIÓN DE LOS PROGRAMAS DE LA SECRETARIA DE MEDIO AMBIENTE</t>
  </si>
  <si>
    <t>NOMBRE DEL PROPONENTE:</t>
  </si>
  <si>
    <r>
      <t>NOTA</t>
    </r>
    <r>
      <rPr>
        <sz val="14"/>
        <color theme="1"/>
        <rFont val="Arial"/>
        <family val="2"/>
      </rPr>
      <t>: Anexar esta propuesta debidamente firmada en PDF y en medio magnetico en formato excel.</t>
    </r>
  </si>
  <si>
    <r>
      <t>Valor TOTAL de la oferta (LETRAS Y NÚMEROS)</t>
    </r>
    <r>
      <rPr>
        <b/>
        <sz val="12"/>
        <color theme="1"/>
        <rFont val="Calibri"/>
        <family val="2"/>
        <scheme val="minor"/>
      </rPr>
      <t xml:space="preserve">: </t>
    </r>
  </si>
  <si>
    <t>Nombre del oferente: _______________________________________________</t>
  </si>
  <si>
    <t>Identificación / NIT: _________________________________________________</t>
  </si>
  <si>
    <t>Dirección: _________________________________________________________</t>
  </si>
  <si>
    <t>Tel / Celular: __________________________________</t>
  </si>
  <si>
    <t>VALOR TOTAL OFERTA ECONOMICA</t>
  </si>
  <si>
    <t>Firma. ________________________________________</t>
  </si>
  <si>
    <t>DESCRIPCIÓN</t>
  </si>
  <si>
    <t>ALMUERZO</t>
  </si>
  <si>
    <t>CENA</t>
  </si>
  <si>
    <t>CARACTERISTICAS ESPECIFICACIONES TECNICAS</t>
  </si>
  <si>
    <t>Una bebida con leche 200 C.C. una porción de proteína 200 gramos (huevos, carne o pollo), una harina 150 gramos (pan, arepa o patacón), una porción de fruta (papaya, melón, sandía) en una taza por 40 gramos</t>
  </si>
  <si>
    <t xml:space="preserve">Una porción de proteína 250 gramos de carne, pollo o pescado, cereal 150 gramos de arroz o 150 gamos de torta, 100 gramos de tubérculos, principio (vegetales o legumbres), 220 ml de bebida. </t>
  </si>
  <si>
    <t>Una porción de proteína 200 gramos de carne o pescado, o 350 gramos de pollo (pierna pernil), cereal 150 gramos de arroz o torta, 100 gramos de tubérculos, principio (vegetales o legumbres), 220 ml de bebida.</t>
  </si>
  <si>
    <t>A. Todas las operaciones aritméticas El valor total de la oferta incluye costos directos e indirectos, así como también el valor de los impuestos nacionales, departamentales y municipales. 
Nota 1. Serán de exclusiva responsabilidad del proponente los errores u omisiones en que incurra al indicar el valor de su propuesta. 
Nota 2. Los impuestos deben ir incluidos dentro de la propuesta y no como un punto o ítem diferente, deben estar en la totalidad de los costos. 
En concordancia con lo dispuesto en el Auto del 25 de 2018 de la Sección Tercera, Subsección A, Sala de lo Contencioso Administrativo del Consejo de Estado y la sentencia del 20 de febrero de 2019 de la Sección Tercera, Subsección A, Sala de lo Contencioso Administrativo del Consejo de Estado, la oferta económica será verificada como requisito habilitante, sin que por dicha naturaleza sea dable su modificación, adición o mejora durante el término de traslado del informe de verificación y evaluación. 
La Entidad sólo efectuará los ajustes a que haya lugar en la propuesta económica, asi:
B. El ajuste al peso ya sea por exceso o por defecto de los precios unitarios contenidos en la propuesta económica de las operaciones aritméticas a que haya lugar y del valor del IVA, así: cuando la fracción decimal del peso sea igual o superior a punto cinco (0.5) se aproximará por exceso al número entero siguiente del peso y cuando la fracción decimal del peso sea inferior a punto cinco (0.5) se aproximará por defecto al número entero.</t>
  </si>
  <si>
    <t>SELECCION ABREVIADA SUBASTA INVERSA ELECTRONICA</t>
  </si>
  <si>
    <t>SUMINISTRO DE RACIONES ALIMENTICIAS PARA LOS INTEGRANTES DE LA FUERZA PÚBLICA QUE BRINDAN APOYO Y SEGURIDAD EN EL MUNICIPIO DE CHIA, EL PERSONAL PRIVADO DE LA LIBERTAD (PPL) A CARGO DE LA SECRETARIA DE GOBIERNO Y APOYO A LA REGISTRADURIA MUNICIPAL EN EL PROCESO DE ELECCIONES DEL CONGRESO DE LA REPUBLICA Y PRESIDENCIALES DEL AÑO 2026</t>
  </si>
  <si>
    <t>FORMATO OFERTA ECONOMICA - LOTE 2</t>
  </si>
  <si>
    <t>REFRIGERIO</t>
  </si>
  <si>
    <t>I.V.A.</t>
  </si>
  <si>
    <t>Vr. I.V.A.</t>
  </si>
  <si>
    <t>UNIDAD DE MEDIDA</t>
  </si>
  <si>
    <t xml:space="preserve">FORMATO OFERTA ECONOMICA </t>
  </si>
  <si>
    <t>SELECCIÓN ABREVIADA MENOR CUANTÍA  - SAMC-0XX-2026</t>
  </si>
  <si>
    <t>ITEM</t>
  </si>
  <si>
    <t>DESCRIPCIÓN (OBJETO)</t>
  </si>
  <si>
    <t>CARACTERÍSTICAS ESPECIFICACIONES TÉCNICAS</t>
  </si>
  <si>
    <t>CANT.</t>
  </si>
  <si>
    <t>% I.V.A.</t>
  </si>
  <si>
    <t>VALOR  IVA $</t>
  </si>
  <si>
    <t xml:space="preserve">VALOR UNITARIO MAS IVA </t>
  </si>
  <si>
    <t>PRESTACIÓN DE SERVICIOS LOGÍSTICOS PARA LA ORGANIZACIÓN Y EJECUCIÓN DE ACTIVIDADES DE PROMOCIÓN Y FORTALECIMIENTO TURÍSTICO DEL MUNICIPIO DE CHIA</t>
  </si>
  <si>
    <t>FICHA TÉCNICA – ENCUENTRO GASTRONÓMICO “EL SABOR DE CHÍA” 2026</t>
  </si>
  <si>
    <t>ALIMENTOS Y BEBIDAS</t>
  </si>
  <si>
    <t>EVENTO</t>
  </si>
  <si>
    <t>GLOBAL</t>
  </si>
  <si>
    <t>UNIDAD</t>
  </si>
  <si>
    <t>LUNA BURGUER CHÍA 2026</t>
  </si>
  <si>
    <t>PUBLICIDAD</t>
  </si>
  <si>
    <t>KIT</t>
  </si>
  <si>
    <t>RECONOCIMIENTOS</t>
  </si>
  <si>
    <t>FERIA CHÍA CON AMOR – CHÍA ARTESANOS 2026</t>
  </si>
  <si>
    <t>SONIDO</t>
  </si>
  <si>
    <t>DÍA</t>
  </si>
  <si>
    <t>BOLSAS ECOLÓGICAS</t>
  </si>
  <si>
    <t>Producción y entrega de bolsas tipo boutique personalizadas, elaboradas en papel kraft de mínimo 90 g/m², de tamaño mediano, con dimensiones aproximadas de 22 cm de ancho × 36 cm de alto × 11 cm de fuelle, dotadas de manijas tipo cambrel debidamente fijadas y resistentes al peso de los elementos que serán transportados.</t>
  </si>
  <si>
    <t xml:space="preserve">Producción y entrega de bolsas tipo boutique personalizadas, elaboradas en papel kraft de mínimo 90 g/m², de tamaño grande, con dimensiones aproximadas de 30 cm de ancho × 45 cm de alto × 17 cm de fuelle, dotadas de manijas tipo cambrel debidamente fijadas y resistentes al peso de los elementos que serán transportados. </t>
  </si>
  <si>
    <t>IDENTIFICACIÓN</t>
  </si>
  <si>
    <t>Escarapela institucional con cordón</t>
  </si>
  <si>
    <t>ALMUERZOS</t>
  </si>
  <si>
    <t>Almuerzos para personal de apoyo</t>
  </si>
  <si>
    <t>FAMTRIP DÍA MUNDIAL DEL TURISMO 2026</t>
  </si>
  <si>
    <t>EXPERIENCIA GASTRONÓMICA</t>
  </si>
  <si>
    <t>Experiencia de alimentación tradicional Muisca</t>
  </si>
  <si>
    <t>EXPERIENCIA CULTURAL Y ETNOTURÍSTICA</t>
  </si>
  <si>
    <t>Recorrido interpretativo y experiencia de medicina tradicional Muisca</t>
  </si>
  <si>
    <t>EXPERIENCIAS</t>
  </si>
  <si>
    <t>Experiencia del huerto a la mesa</t>
  </si>
  <si>
    <t>Experiencia de café – cata guiada</t>
  </si>
  <si>
    <t>Volante</t>
  </si>
  <si>
    <t>MILLAR</t>
  </si>
  <si>
    <t>SERVICIO DE CATERING PARA CENA DE DEGUSTACIÓN</t>
  </si>
  <si>
    <t>Servicio</t>
  </si>
  <si>
    <t xml:space="preserve">Inscripción y participación integral en el evento "Encuento de Sabores": </t>
  </si>
  <si>
    <t>PONENTE</t>
  </si>
  <si>
    <t>CONFERENCIA ESPECIALIZADA EN GASTRONOMÍA, COCINA TRADICIONAL Y TERRITORIO</t>
  </si>
  <si>
    <t>CONFERENCIA Y ESPACIO DE SENSIBILIZACIÓN EN TURISMO ACCESIBLE E INCLUYENTE</t>
  </si>
  <si>
    <t>Alimentos y bebidas</t>
  </si>
  <si>
    <t>ALIMENTACIÓN PARA PONENTES Y PARTICIPANTES INVITADOS</t>
  </si>
  <si>
    <t>Logística para ponentes</t>
  </si>
  <si>
    <t>Alojamiento, alimentación y traslados de ponentes</t>
  </si>
  <si>
    <t>KIT DE IDENTIFICACIÓN Y VOTACIÓN PARA ESTABLECIMIENTOS PARTICIPANTES</t>
  </si>
  <si>
    <t>Videos Promocionales</t>
  </si>
  <si>
    <t>Servicio de promoción y divulgación digital  mediante creador de contenido</t>
  </si>
  <si>
    <t xml:space="preserve">Placa de participación para establecimientos </t>
  </si>
  <si>
    <t>ADHESIVOS DE RECONOCIMIENTO PARA GANADORES</t>
  </si>
  <si>
    <t>Sistema de sonido profesional estéreo para espacio abierto</t>
  </si>
  <si>
    <t xml:space="preserve">VALOR TOTAL OFERTA ECONOMICA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</si>
</sst>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4" formatCode="_-&quot;$&quot;\ * #,##0.00_-;\-&quot;$&quot;\ * #,##0.00_-;_-&quot;$&quot;\ * &quot;-&quot;??_-;_-@_-"/>
    <numFmt numFmtId="164" formatCode="&quot;$&quot;\ #,##0"/>
  </numFmts>
  <fonts count="14" x14ac:knownFonts="1">
    <font>
      <sz val="11"/>
      <color theme="1"/>
      <name val="Calibri"/>
      <family val="2"/>
      <scheme val="minor"/>
    </font>
    <font>
      <sz val="11"/>
      <color theme="1"/>
      <name val="Calibri"/>
      <family val="2"/>
      <scheme val="minor"/>
    </font>
    <font>
      <sz val="11"/>
      <color rgb="FF000000"/>
      <name val="Arial"/>
      <family val="2"/>
    </font>
    <font>
      <b/>
      <sz val="11"/>
      <color rgb="FF000000"/>
      <name val="Arial"/>
      <family val="2"/>
    </font>
    <font>
      <sz val="11"/>
      <color rgb="FF000000"/>
      <name val="Calibri"/>
      <family val="2"/>
      <scheme val="minor"/>
    </font>
    <font>
      <b/>
      <sz val="12"/>
      <color theme="1"/>
      <name val="Calibri"/>
      <family val="2"/>
      <scheme val="minor"/>
    </font>
    <font>
      <b/>
      <sz val="14"/>
      <color theme="1"/>
      <name val="Calibri"/>
      <family val="2"/>
      <scheme val="minor"/>
    </font>
    <font>
      <b/>
      <sz val="12"/>
      <color rgb="FF000000"/>
      <name val="Arial"/>
      <family val="2"/>
    </font>
    <font>
      <b/>
      <u/>
      <sz val="14"/>
      <color theme="1"/>
      <name val="Arial"/>
      <family val="2"/>
    </font>
    <font>
      <sz val="14"/>
      <color theme="1"/>
      <name val="Arial"/>
      <family val="2"/>
    </font>
    <font>
      <b/>
      <u/>
      <sz val="12"/>
      <color theme="1"/>
      <name val="Calibri"/>
      <family val="2"/>
      <scheme val="minor"/>
    </font>
    <font>
      <b/>
      <sz val="14"/>
      <color theme="1"/>
      <name val="Century Gothic"/>
      <family val="1"/>
    </font>
    <font>
      <b/>
      <sz val="11"/>
      <color theme="1"/>
      <name val="Calibri"/>
      <family val="2"/>
      <scheme val="minor"/>
    </font>
    <font>
      <b/>
      <sz val="11"/>
      <color rgb="FFFFFFFF"/>
      <name val="Calibri"/>
      <family val="2"/>
      <scheme val="minor"/>
    </font>
  </fonts>
  <fills count="12">
    <fill>
      <patternFill patternType="none"/>
    </fill>
    <fill>
      <patternFill patternType="gray125"/>
    </fill>
    <fill>
      <patternFill patternType="solid">
        <fgColor theme="9" tint="0.79998168889431442"/>
        <bgColor indexed="64"/>
      </patternFill>
    </fill>
    <fill>
      <patternFill patternType="solid">
        <fgColor rgb="FFD0D0D0"/>
        <bgColor rgb="FF000000"/>
      </patternFill>
    </fill>
    <fill>
      <patternFill patternType="solid">
        <fgColor theme="0" tint="-0.14999847407452621"/>
        <bgColor indexed="64"/>
      </patternFill>
    </fill>
    <fill>
      <patternFill patternType="solid">
        <fgColor theme="9" tint="0.59999389629810485"/>
        <bgColor rgb="FF000000"/>
      </patternFill>
    </fill>
    <fill>
      <patternFill patternType="solid">
        <fgColor theme="9" tint="0.59999389629810485"/>
        <bgColor indexed="64"/>
      </patternFill>
    </fill>
    <fill>
      <patternFill patternType="solid">
        <fgColor theme="7" tint="0.79998168889431442"/>
        <bgColor indexed="64"/>
      </patternFill>
    </fill>
    <fill>
      <patternFill patternType="solid">
        <fgColor rgb="FFFFFF00"/>
        <bgColor indexed="64"/>
      </patternFill>
    </fill>
    <fill>
      <patternFill patternType="solid">
        <fgColor theme="0"/>
        <bgColor indexed="64"/>
      </patternFill>
    </fill>
    <fill>
      <patternFill patternType="solid">
        <fgColor rgb="FF1F4E78"/>
        <bgColor rgb="FF003366"/>
      </patternFill>
    </fill>
    <fill>
      <patternFill patternType="solid">
        <fgColor theme="9" tint="0.39997558519241921"/>
        <bgColor indexed="64"/>
      </patternFill>
    </fill>
  </fills>
  <borders count="33">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diagonal/>
    </border>
    <border>
      <left style="thin">
        <color indexed="64"/>
      </left>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medium">
        <color indexed="64"/>
      </right>
      <top style="hair">
        <color indexed="64"/>
      </top>
      <bottom style="hair">
        <color indexed="64"/>
      </bottom>
      <diagonal/>
    </border>
    <border>
      <left style="medium">
        <color indexed="64"/>
      </left>
      <right/>
      <top style="medium">
        <color indexed="64"/>
      </top>
      <bottom style="hair">
        <color indexed="64"/>
      </bottom>
      <diagonal/>
    </border>
    <border>
      <left/>
      <right/>
      <top style="medium">
        <color indexed="64"/>
      </top>
      <bottom style="hair">
        <color indexed="64"/>
      </bottom>
      <diagonal/>
    </border>
    <border>
      <left style="medium">
        <color indexed="64"/>
      </left>
      <right/>
      <top style="hair">
        <color indexed="64"/>
      </top>
      <bottom style="medium">
        <color indexed="64"/>
      </bottom>
      <diagonal/>
    </border>
    <border>
      <left/>
      <right/>
      <top style="hair">
        <color indexed="64"/>
      </top>
      <bottom style="medium">
        <color indexed="64"/>
      </bottom>
      <diagonal/>
    </border>
    <border>
      <left style="medium">
        <color indexed="64"/>
      </left>
      <right style="medium">
        <color indexed="64"/>
      </right>
      <top style="medium">
        <color indexed="64"/>
      </top>
      <bottom style="medium">
        <color indexed="64"/>
      </bottom>
      <diagonal/>
    </border>
    <border>
      <left style="thin">
        <color indexed="64"/>
      </left>
      <right/>
      <top style="hair">
        <color indexed="64"/>
      </top>
      <bottom style="hair">
        <color indexed="64"/>
      </bottom>
      <diagonal/>
    </border>
  </borders>
  <cellStyleXfs count="4">
    <xf numFmtId="0" fontId="0" fillId="0" borderId="0"/>
    <xf numFmtId="0" fontId="1" fillId="0" borderId="0"/>
    <xf numFmtId="44" fontId="1" fillId="0" borderId="0" applyFont="0" applyFill="0" applyBorder="0" applyAlignment="0" applyProtection="0"/>
    <xf numFmtId="9" fontId="1" fillId="0" borderId="0" applyFont="0" applyFill="0" applyBorder="0" applyAlignment="0" applyProtection="0"/>
  </cellStyleXfs>
  <cellXfs count="90">
    <xf numFmtId="0" fontId="0" fillId="0" borderId="0" xfId="0"/>
    <xf numFmtId="0" fontId="0" fillId="0" borderId="0" xfId="0" applyAlignment="1">
      <alignment horizontal="center" vertical="center"/>
    </xf>
    <xf numFmtId="0" fontId="0" fillId="0" borderId="0" xfId="0" applyAlignment="1">
      <alignment vertical="top"/>
    </xf>
    <xf numFmtId="0" fontId="2" fillId="0" borderId="1" xfId="0" applyFont="1" applyBorder="1" applyAlignment="1">
      <alignment horizontal="center" vertical="center"/>
    </xf>
    <xf numFmtId="0" fontId="2" fillId="0" borderId="1" xfId="0" applyFont="1" applyBorder="1" applyAlignment="1">
      <alignment horizontal="center" vertical="center" wrapText="1"/>
    </xf>
    <xf numFmtId="0" fontId="2" fillId="0" borderId="0" xfId="0" applyFont="1" applyAlignment="1">
      <alignment horizontal="center" vertical="center" wrapText="1"/>
    </xf>
    <xf numFmtId="164" fontId="0" fillId="0" borderId="0" xfId="0" applyNumberFormat="1" applyAlignment="1">
      <alignment horizontal="center" vertical="center"/>
    </xf>
    <xf numFmtId="0" fontId="2" fillId="0" borderId="2" xfId="0" applyFont="1" applyBorder="1" applyAlignment="1">
      <alignment horizontal="center" vertical="center" wrapText="1"/>
    </xf>
    <xf numFmtId="0" fontId="5" fillId="2" borderId="6" xfId="0" applyFont="1" applyFill="1" applyBorder="1" applyAlignment="1">
      <alignment vertical="center" wrapText="1"/>
    </xf>
    <xf numFmtId="0" fontId="0" fillId="0" borderId="7" xfId="0" applyBorder="1" applyAlignment="1">
      <alignment horizontal="center" vertical="center"/>
    </xf>
    <xf numFmtId="0" fontId="0" fillId="0" borderId="6" xfId="0" applyBorder="1"/>
    <xf numFmtId="0" fontId="11" fillId="0" borderId="6" xfId="0" applyFont="1" applyBorder="1"/>
    <xf numFmtId="0" fontId="0" fillId="0" borderId="0" xfId="0" applyAlignment="1">
      <alignment vertical="center" wrapText="1"/>
    </xf>
    <xf numFmtId="0" fontId="8" fillId="0" borderId="0" xfId="0" applyFont="1"/>
    <xf numFmtId="0" fontId="2" fillId="0" borderId="18" xfId="0" applyFont="1" applyBorder="1" applyAlignment="1">
      <alignment horizontal="center" vertical="center"/>
    </xf>
    <xf numFmtId="0" fontId="2" fillId="0" borderId="18" xfId="0" applyFont="1" applyBorder="1" applyAlignment="1">
      <alignment horizontal="center" vertical="center" wrapText="1"/>
    </xf>
    <xf numFmtId="0" fontId="2" fillId="0" borderId="19" xfId="0" applyFont="1" applyBorder="1" applyAlignment="1">
      <alignment horizontal="center" vertical="center" wrapText="1"/>
    </xf>
    <xf numFmtId="0" fontId="3" fillId="3" borderId="21" xfId="0" applyFont="1" applyFill="1" applyBorder="1" applyAlignment="1">
      <alignment vertical="center" wrapText="1"/>
    </xf>
    <xf numFmtId="0" fontId="7" fillId="5" borderId="11" xfId="0" applyFont="1" applyFill="1" applyBorder="1" applyAlignment="1">
      <alignment horizontal="center" vertical="center" wrapText="1"/>
    </xf>
    <xf numFmtId="0" fontId="7" fillId="5" borderId="12" xfId="0" applyFont="1" applyFill="1" applyBorder="1" applyAlignment="1">
      <alignment horizontal="center" vertical="center" wrapText="1"/>
    </xf>
    <xf numFmtId="0" fontId="7" fillId="5" borderId="22" xfId="0" applyFont="1" applyFill="1" applyBorder="1" applyAlignment="1">
      <alignment horizontal="center" vertical="center" wrapText="1"/>
    </xf>
    <xf numFmtId="0" fontId="7" fillId="6" borderId="12" xfId="1" applyFont="1" applyFill="1" applyBorder="1" applyAlignment="1">
      <alignment horizontal="center" vertical="center" wrapText="1"/>
    </xf>
    <xf numFmtId="0" fontId="7" fillId="6" borderId="23" xfId="1" applyFont="1" applyFill="1" applyBorder="1" applyAlignment="1">
      <alignment horizontal="center" vertical="center" wrapText="1"/>
    </xf>
    <xf numFmtId="44" fontId="0" fillId="0" borderId="18" xfId="2" applyFont="1" applyBorder="1" applyAlignment="1">
      <alignment horizontal="center" vertical="center"/>
    </xf>
    <xf numFmtId="44" fontId="0" fillId="0" borderId="1" xfId="2" applyFont="1" applyBorder="1" applyAlignment="1">
      <alignment horizontal="center" vertical="center"/>
    </xf>
    <xf numFmtId="44" fontId="6" fillId="2" borderId="16" xfId="2" applyFont="1" applyFill="1" applyBorder="1" applyAlignment="1">
      <alignment horizontal="center" vertical="center"/>
    </xf>
    <xf numFmtId="9" fontId="0" fillId="0" borderId="18" xfId="3" applyFont="1" applyBorder="1" applyAlignment="1">
      <alignment horizontal="center" vertical="center"/>
    </xf>
    <xf numFmtId="9" fontId="0" fillId="0" borderId="1" xfId="3" applyFont="1" applyBorder="1" applyAlignment="1">
      <alignment horizontal="center" vertical="center"/>
    </xf>
    <xf numFmtId="44" fontId="0" fillId="0" borderId="0" xfId="0" applyNumberFormat="1"/>
    <xf numFmtId="0" fontId="13" fillId="10" borderId="27" xfId="0" applyFont="1" applyFill="1" applyBorder="1" applyAlignment="1">
      <alignment vertical="center"/>
    </xf>
    <xf numFmtId="0" fontId="13" fillId="10" borderId="28" xfId="0" applyFont="1" applyFill="1" applyBorder="1" applyAlignment="1">
      <alignment vertical="center"/>
    </xf>
    <xf numFmtId="0" fontId="4" fillId="0" borderId="24" xfId="0" applyFont="1" applyBorder="1" applyAlignment="1">
      <alignment horizontal="center" vertical="center" wrapText="1"/>
    </xf>
    <xf numFmtId="0" fontId="4" fillId="0" borderId="25" xfId="0" applyFont="1" applyBorder="1" applyAlignment="1">
      <alignment vertical="center" wrapText="1"/>
    </xf>
    <xf numFmtId="0" fontId="4" fillId="0" borderId="25" xfId="0" applyFont="1" applyBorder="1" applyAlignment="1">
      <alignment horizontal="justify" vertical="center" wrapText="1"/>
    </xf>
    <xf numFmtId="0" fontId="4" fillId="0" borderId="25" xfId="0" applyFont="1" applyBorder="1" applyAlignment="1">
      <alignment horizontal="center" vertical="center" wrapText="1"/>
    </xf>
    <xf numFmtId="164" fontId="12" fillId="11" borderId="29" xfId="2" applyNumberFormat="1" applyFont="1" applyFill="1" applyBorder="1" applyAlignment="1">
      <alignment vertical="center"/>
    </xf>
    <xf numFmtId="44" fontId="12" fillId="11" borderId="30" xfId="2" applyFont="1" applyFill="1" applyBorder="1" applyAlignment="1">
      <alignment vertical="center"/>
    </xf>
    <xf numFmtId="44" fontId="6" fillId="2" borderId="31" xfId="2" applyFont="1" applyFill="1" applyBorder="1" applyAlignment="1">
      <alignment vertical="center"/>
    </xf>
    <xf numFmtId="9" fontId="1" fillId="9" borderId="25" xfId="3" applyFont="1" applyFill="1" applyBorder="1" applyAlignment="1">
      <alignment horizontal="center" vertical="center" wrapText="1"/>
    </xf>
    <xf numFmtId="44" fontId="1" fillId="9" borderId="26" xfId="2" applyFont="1" applyFill="1" applyBorder="1" applyAlignment="1">
      <alignment horizontal="center" vertical="center" wrapText="1"/>
    </xf>
    <xf numFmtId="0" fontId="0" fillId="0" borderId="0" xfId="0" applyAlignment="1">
      <alignment wrapText="1"/>
    </xf>
    <xf numFmtId="44" fontId="7" fillId="6" borderId="12" xfId="2" applyFont="1" applyFill="1" applyBorder="1" applyAlignment="1">
      <alignment horizontal="center" vertical="center" wrapText="1"/>
    </xf>
    <xf numFmtId="44" fontId="13" fillId="10" borderId="28" xfId="2" applyFont="1" applyFill="1" applyBorder="1" applyAlignment="1">
      <alignment vertical="center"/>
    </xf>
    <xf numFmtId="44" fontId="0" fillId="0" borderId="0" xfId="2" applyFont="1"/>
    <xf numFmtId="44" fontId="1" fillId="9" borderId="25" xfId="2" applyFont="1" applyFill="1" applyBorder="1" applyAlignment="1">
      <alignment horizontal="center" vertical="center" wrapText="1"/>
    </xf>
    <xf numFmtId="44" fontId="1" fillId="9" borderId="25" xfId="2" applyFont="1" applyFill="1" applyBorder="1" applyAlignment="1">
      <alignment horizontal="right" vertical="center" wrapText="1"/>
    </xf>
    <xf numFmtId="44" fontId="7" fillId="6" borderId="23" xfId="2" applyFont="1" applyFill="1" applyBorder="1" applyAlignment="1">
      <alignment horizontal="center" vertical="center" wrapText="1"/>
    </xf>
    <xf numFmtId="44" fontId="1" fillId="9" borderId="32" xfId="2" applyFont="1" applyFill="1" applyBorder="1" applyAlignment="1">
      <alignment horizontal="right" vertical="center" wrapText="1"/>
    </xf>
    <xf numFmtId="44" fontId="0" fillId="0" borderId="7" xfId="2" applyFont="1" applyBorder="1" applyAlignment="1">
      <alignment horizontal="center" vertical="center"/>
    </xf>
    <xf numFmtId="0" fontId="6" fillId="0" borderId="3" xfId="0" applyFont="1" applyBorder="1" applyAlignment="1">
      <alignment horizontal="center" vertical="center" wrapText="1"/>
    </xf>
    <xf numFmtId="0" fontId="6" fillId="0" borderId="4" xfId="0" applyFont="1" applyBorder="1" applyAlignment="1">
      <alignment horizontal="center" vertical="center" wrapText="1"/>
    </xf>
    <xf numFmtId="0" fontId="6" fillId="0" borderId="5" xfId="0" applyFont="1" applyBorder="1" applyAlignment="1">
      <alignment horizontal="center" vertical="center" wrapText="1"/>
    </xf>
    <xf numFmtId="0" fontId="6" fillId="0" borderId="6" xfId="0" applyFont="1" applyBorder="1" applyAlignment="1">
      <alignment horizontal="center" vertical="center" wrapText="1"/>
    </xf>
    <xf numFmtId="0" fontId="6" fillId="0" borderId="0" xfId="0" applyFont="1" applyAlignment="1">
      <alignment horizontal="center" vertical="center" wrapText="1"/>
    </xf>
    <xf numFmtId="0" fontId="6" fillId="0" borderId="7" xfId="0" applyFont="1" applyBorder="1" applyAlignment="1">
      <alignment horizontal="center" vertical="center" wrapText="1"/>
    </xf>
    <xf numFmtId="0" fontId="6" fillId="0" borderId="8" xfId="0" applyFont="1" applyBorder="1" applyAlignment="1">
      <alignment horizontal="center" vertical="center" wrapText="1"/>
    </xf>
    <xf numFmtId="0" fontId="6" fillId="0" borderId="9" xfId="0" applyFont="1" applyBorder="1" applyAlignment="1">
      <alignment horizontal="center" vertical="center" wrapText="1"/>
    </xf>
    <xf numFmtId="0" fontId="6" fillId="0" borderId="10" xfId="0" applyFont="1" applyBorder="1" applyAlignment="1">
      <alignment horizontal="center" vertical="center" wrapText="1"/>
    </xf>
    <xf numFmtId="0" fontId="8" fillId="7" borderId="3" xfId="0" applyFont="1" applyFill="1" applyBorder="1" applyAlignment="1">
      <alignment horizontal="left" vertical="center"/>
    </xf>
    <xf numFmtId="0" fontId="8" fillId="7" borderId="4" xfId="0" applyFont="1" applyFill="1" applyBorder="1" applyAlignment="1">
      <alignment horizontal="left" vertical="center"/>
    </xf>
    <xf numFmtId="0" fontId="8" fillId="7" borderId="5" xfId="0" applyFont="1" applyFill="1" applyBorder="1" applyAlignment="1">
      <alignment horizontal="left" vertical="center"/>
    </xf>
    <xf numFmtId="0" fontId="0" fillId="0" borderId="8" xfId="0" applyBorder="1" applyAlignment="1">
      <alignment horizontal="left" vertical="center" wrapText="1"/>
    </xf>
    <xf numFmtId="0" fontId="0" fillId="0" borderId="9" xfId="0" applyBorder="1" applyAlignment="1">
      <alignment horizontal="left" vertical="center" wrapText="1"/>
    </xf>
    <xf numFmtId="0" fontId="0" fillId="0" borderId="10" xfId="0" applyBorder="1" applyAlignment="1">
      <alignment horizontal="left" vertical="center" wrapText="1"/>
    </xf>
    <xf numFmtId="0" fontId="11" fillId="0" borderId="6" xfId="0" applyFont="1" applyBorder="1" applyAlignment="1">
      <alignment horizontal="left"/>
    </xf>
    <xf numFmtId="0" fontId="11" fillId="0" borderId="0" xfId="0" applyFont="1" applyAlignment="1">
      <alignment horizontal="left"/>
    </xf>
    <xf numFmtId="0" fontId="11" fillId="0" borderId="7" xfId="0" applyFont="1" applyBorder="1" applyAlignment="1">
      <alignment horizontal="left"/>
    </xf>
    <xf numFmtId="0" fontId="5" fillId="0" borderId="3" xfId="0" applyFont="1" applyBorder="1" applyAlignment="1">
      <alignment horizontal="center" vertical="center" wrapText="1"/>
    </xf>
    <xf numFmtId="0" fontId="5" fillId="0" borderId="5" xfId="0" applyFont="1" applyBorder="1" applyAlignment="1">
      <alignment horizontal="center" vertical="center" wrapText="1"/>
    </xf>
    <xf numFmtId="0" fontId="5" fillId="0" borderId="6" xfId="0" applyFont="1" applyBorder="1" applyAlignment="1">
      <alignment horizontal="center" vertical="center" wrapText="1"/>
    </xf>
    <xf numFmtId="0" fontId="5" fillId="0" borderId="7" xfId="0" applyFont="1" applyBorder="1" applyAlignment="1">
      <alignment horizontal="center" vertical="center" wrapText="1"/>
    </xf>
    <xf numFmtId="0" fontId="5" fillId="0" borderId="8" xfId="0" applyFont="1" applyBorder="1" applyAlignment="1">
      <alignment horizontal="center" vertical="center" wrapText="1"/>
    </xf>
    <xf numFmtId="0" fontId="5" fillId="0" borderId="10" xfId="0" applyFont="1" applyBorder="1" applyAlignment="1">
      <alignment horizontal="center" vertical="center" wrapText="1"/>
    </xf>
    <xf numFmtId="0" fontId="6" fillId="4" borderId="15" xfId="0" applyFont="1" applyFill="1" applyBorder="1" applyAlignment="1">
      <alignment horizontal="center" vertical="center"/>
    </xf>
    <xf numFmtId="0" fontId="6" fillId="4" borderId="13" xfId="0" applyFont="1" applyFill="1" applyBorder="1" applyAlignment="1">
      <alignment horizontal="center" vertical="center"/>
    </xf>
    <xf numFmtId="0" fontId="6" fillId="4" borderId="14" xfId="0" applyFont="1" applyFill="1" applyBorder="1" applyAlignment="1">
      <alignment horizontal="center" vertical="center"/>
    </xf>
    <xf numFmtId="0" fontId="6" fillId="8" borderId="15" xfId="0" applyFont="1" applyFill="1" applyBorder="1" applyAlignment="1">
      <alignment horizontal="center" vertical="center"/>
    </xf>
    <xf numFmtId="0" fontId="6" fillId="8" borderId="13" xfId="0" applyFont="1" applyFill="1" applyBorder="1" applyAlignment="1">
      <alignment horizontal="center" vertical="center"/>
    </xf>
    <xf numFmtId="0" fontId="6" fillId="8" borderId="14" xfId="0" applyFont="1" applyFill="1" applyBorder="1" applyAlignment="1">
      <alignment horizontal="center" vertical="center"/>
    </xf>
    <xf numFmtId="0" fontId="6" fillId="8" borderId="15" xfId="0" applyFont="1" applyFill="1" applyBorder="1" applyAlignment="1">
      <alignment horizontal="left" vertical="center"/>
    </xf>
    <xf numFmtId="0" fontId="6" fillId="8" borderId="13" xfId="0" applyFont="1" applyFill="1" applyBorder="1" applyAlignment="1">
      <alignment horizontal="left" vertical="center"/>
    </xf>
    <xf numFmtId="0" fontId="6" fillId="8" borderId="14" xfId="0" applyFont="1" applyFill="1" applyBorder="1" applyAlignment="1">
      <alignment horizontal="left" vertical="center"/>
    </xf>
    <xf numFmtId="0" fontId="10" fillId="8" borderId="3" xfId="0" applyFont="1" applyFill="1" applyBorder="1" applyAlignment="1">
      <alignment horizontal="left"/>
    </xf>
    <xf numFmtId="0" fontId="10" fillId="8" borderId="4" xfId="0" applyFont="1" applyFill="1" applyBorder="1" applyAlignment="1">
      <alignment horizontal="left"/>
    </xf>
    <xf numFmtId="0" fontId="10" fillId="8" borderId="5" xfId="0" applyFont="1" applyFill="1" applyBorder="1" applyAlignment="1">
      <alignment horizontal="left"/>
    </xf>
    <xf numFmtId="0" fontId="6" fillId="2" borderId="31" xfId="0" applyFont="1" applyFill="1" applyBorder="1" applyAlignment="1">
      <alignment horizontal="center" vertical="center"/>
    </xf>
    <xf numFmtId="0" fontId="6" fillId="2" borderId="8" xfId="0" applyFont="1" applyFill="1" applyBorder="1" applyAlignment="1">
      <alignment horizontal="center" vertical="center"/>
    </xf>
    <xf numFmtId="0" fontId="6" fillId="2" borderId="9" xfId="0" applyFont="1" applyFill="1" applyBorder="1" applyAlignment="1">
      <alignment horizontal="center" vertical="center"/>
    </xf>
    <xf numFmtId="0" fontId="4" fillId="0" borderId="17" xfId="0" applyFont="1" applyBorder="1" applyAlignment="1">
      <alignment vertical="center" wrapText="1"/>
    </xf>
    <xf numFmtId="0" fontId="4" fillId="0" borderId="20" xfId="0" applyFont="1" applyBorder="1" applyAlignment="1">
      <alignment vertical="center" wrapText="1"/>
    </xf>
  </cellXfs>
  <cellStyles count="4">
    <cellStyle name="Moneda" xfId="2" builtinId="4"/>
    <cellStyle name="Normal" xfId="0" builtinId="0"/>
    <cellStyle name="Normal 4 2" xfId="1" xr:uid="{75E7C975-175F-409B-BBC0-7DDE8809593F}"/>
    <cellStyle name="Porcentaje" xfId="3"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microsoft.com/office/2017/10/relationships/person" Target="persons/perso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44523</xdr:colOff>
      <xdr:row>0</xdr:row>
      <xdr:rowOff>104775</xdr:rowOff>
    </xdr:from>
    <xdr:to>
      <xdr:col>1</xdr:col>
      <xdr:colOff>1164260</xdr:colOff>
      <xdr:row>2</xdr:row>
      <xdr:rowOff>85725</xdr:rowOff>
    </xdr:to>
    <xdr:pic>
      <xdr:nvPicPr>
        <xdr:cNvPr id="2" name="Imagen 1" descr="Icono&#10;&#10;Descripción generada automáticamente con confianza media">
          <a:extLst>
            <a:ext uri="{FF2B5EF4-FFF2-40B4-BE49-F238E27FC236}">
              <a16:creationId xmlns:a16="http://schemas.microsoft.com/office/drawing/2014/main" id="{60C20E5D-A7A5-F445-8CBD-19EF439E6B21}"/>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44523" y="104775"/>
          <a:ext cx="1485231" cy="689787"/>
        </a:xfrm>
        <a:prstGeom prst="rect">
          <a:avLst/>
        </a:prstGeom>
        <a:noFill/>
        <a:ln>
          <a:noFill/>
        </a:ln>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66675</xdr:colOff>
      <xdr:row>0</xdr:row>
      <xdr:rowOff>104775</xdr:rowOff>
    </xdr:from>
    <xdr:to>
      <xdr:col>2</xdr:col>
      <xdr:colOff>1338812</xdr:colOff>
      <xdr:row>2</xdr:row>
      <xdr:rowOff>85725</xdr:rowOff>
    </xdr:to>
    <xdr:pic>
      <xdr:nvPicPr>
        <xdr:cNvPr id="2" name="Imagen 1" descr="Icono&#10;&#10;Descripción generada automáticamente con confianza media">
          <a:extLst>
            <a:ext uri="{FF2B5EF4-FFF2-40B4-BE49-F238E27FC236}">
              <a16:creationId xmlns:a16="http://schemas.microsoft.com/office/drawing/2014/main" id="{F0670EE4-6B0D-4A47-A92B-1147E344E809}"/>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6675" y="104775"/>
          <a:ext cx="1634087" cy="685800"/>
        </a:xfrm>
        <a:prstGeom prst="rect">
          <a:avLst/>
        </a:prstGeom>
        <a:noFill/>
        <a:ln>
          <a:noFill/>
        </a:ln>
      </xdr:spPr>
    </xdr:pic>
    <xdr:clientData/>
  </xdr:twoCellAnchor>
</xdr:wsDr>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96BD1B5-6948-4179-84A6-B889FE81094D}">
  <sheetPr>
    <pageSetUpPr fitToPage="1"/>
  </sheetPr>
  <dimension ref="A1:O46"/>
  <sheetViews>
    <sheetView tabSelected="1" topLeftCell="A31" zoomScale="86" zoomScaleNormal="100" zoomScaleSheetLayoutView="100" zoomScalePageLayoutView="60" workbookViewId="0">
      <selection activeCell="C31" sqref="C31"/>
    </sheetView>
  </sheetViews>
  <sheetFormatPr baseColWidth="10" defaultRowHeight="15" x14ac:dyDescent="0.25"/>
  <cols>
    <col min="1" max="1" width="5.42578125" bestFit="1" customWidth="1"/>
    <col min="2" max="2" width="24" style="1" customWidth="1"/>
    <col min="3" max="3" width="57.42578125" style="2" customWidth="1"/>
    <col min="4" max="4" width="11" style="2" customWidth="1"/>
    <col min="5" max="5" width="12.7109375" style="5" customWidth="1"/>
    <col min="6" max="6" width="21.7109375" style="43" bestFit="1" customWidth="1"/>
    <col min="7" max="7" width="7.85546875" bestFit="1" customWidth="1"/>
    <col min="8" max="8" width="21.7109375" style="43" bestFit="1" customWidth="1"/>
    <col min="9" max="9" width="21.7109375" style="43" customWidth="1"/>
    <col min="10" max="10" width="23.42578125" style="43" bestFit="1" customWidth="1"/>
    <col min="11" max="11" width="15" customWidth="1"/>
    <col min="12" max="12" width="22.42578125" customWidth="1"/>
  </cols>
  <sheetData>
    <row r="1" spans="1:11" ht="23.1" customHeight="1" x14ac:dyDescent="0.25">
      <c r="A1" s="67"/>
      <c r="B1" s="68"/>
      <c r="C1" s="49" t="s">
        <v>40</v>
      </c>
      <c r="D1" s="50"/>
      <c r="E1" s="50"/>
      <c r="F1" s="50"/>
      <c r="G1" s="50"/>
      <c r="H1" s="50"/>
      <c r="I1" s="50"/>
      <c r="J1" s="51"/>
    </row>
    <row r="2" spans="1:11" ht="33" customHeight="1" x14ac:dyDescent="0.25">
      <c r="A2" s="69"/>
      <c r="B2" s="70"/>
      <c r="C2" s="52"/>
      <c r="D2" s="53"/>
      <c r="E2" s="53"/>
      <c r="F2" s="53"/>
      <c r="G2" s="53"/>
      <c r="H2" s="53"/>
      <c r="I2" s="53"/>
      <c r="J2" s="54"/>
    </row>
    <row r="3" spans="1:11" ht="23.1" customHeight="1" thickBot="1" x14ac:dyDescent="0.3">
      <c r="A3" s="71"/>
      <c r="B3" s="72"/>
      <c r="C3" s="55"/>
      <c r="D3" s="56"/>
      <c r="E3" s="56"/>
      <c r="F3" s="56"/>
      <c r="G3" s="56"/>
      <c r="H3" s="56"/>
      <c r="I3" s="56"/>
      <c r="J3" s="57"/>
    </row>
    <row r="4" spans="1:11" ht="24" customHeight="1" thickBot="1" x14ac:dyDescent="0.3">
      <c r="A4" s="73" t="s">
        <v>32</v>
      </c>
      <c r="B4" s="74"/>
      <c r="C4" s="74"/>
      <c r="D4" s="74"/>
      <c r="E4" s="74"/>
      <c r="F4" s="74"/>
      <c r="G4" s="74"/>
      <c r="H4" s="74"/>
      <c r="I4" s="74"/>
      <c r="J4" s="75"/>
    </row>
    <row r="5" spans="1:11" ht="24" customHeight="1" thickBot="1" x14ac:dyDescent="0.3">
      <c r="A5" s="76" t="s">
        <v>31</v>
      </c>
      <c r="B5" s="77"/>
      <c r="C5" s="77"/>
      <c r="D5" s="77"/>
      <c r="E5" s="77"/>
      <c r="F5" s="77"/>
      <c r="G5" s="77"/>
      <c r="H5" s="77"/>
      <c r="I5" s="77"/>
      <c r="J5" s="78"/>
    </row>
    <row r="6" spans="1:11" ht="24" customHeight="1" thickBot="1" x14ac:dyDescent="0.3">
      <c r="A6" s="79" t="s">
        <v>7</v>
      </c>
      <c r="B6" s="80"/>
      <c r="C6" s="80"/>
      <c r="D6" s="80"/>
      <c r="E6" s="80"/>
      <c r="F6" s="80"/>
      <c r="G6" s="80"/>
      <c r="H6" s="80"/>
      <c r="I6" s="80"/>
      <c r="J6" s="81"/>
    </row>
    <row r="7" spans="1:11" ht="49.5" customHeight="1" thickBot="1" x14ac:dyDescent="0.3">
      <c r="A7" s="18" t="s">
        <v>33</v>
      </c>
      <c r="B7" s="20" t="s">
        <v>34</v>
      </c>
      <c r="C7" s="20" t="s">
        <v>35</v>
      </c>
      <c r="D7" s="20" t="s">
        <v>30</v>
      </c>
      <c r="E7" s="19" t="s">
        <v>36</v>
      </c>
      <c r="F7" s="41" t="s">
        <v>3</v>
      </c>
      <c r="G7" s="21" t="s">
        <v>37</v>
      </c>
      <c r="H7" s="41" t="s">
        <v>38</v>
      </c>
      <c r="I7" s="46" t="s">
        <v>39</v>
      </c>
      <c r="J7" s="46" t="s">
        <v>4</v>
      </c>
    </row>
    <row r="8" spans="1:11" x14ac:dyDescent="0.25">
      <c r="A8" s="29" t="s">
        <v>41</v>
      </c>
      <c r="B8" s="30"/>
      <c r="C8" s="30"/>
      <c r="D8" s="30"/>
      <c r="E8" s="30"/>
      <c r="F8" s="42"/>
      <c r="G8" s="30"/>
      <c r="H8" s="42"/>
      <c r="I8" s="42"/>
      <c r="J8" s="42"/>
      <c r="K8" s="28"/>
    </row>
    <row r="9" spans="1:11" s="40" customFormat="1" x14ac:dyDescent="0.25">
      <c r="A9" s="31">
        <v>1</v>
      </c>
      <c r="B9" s="32" t="s">
        <v>42</v>
      </c>
      <c r="C9" s="33" t="s">
        <v>70</v>
      </c>
      <c r="D9" s="34" t="s">
        <v>71</v>
      </c>
      <c r="E9" s="34">
        <v>1</v>
      </c>
      <c r="F9" s="44"/>
      <c r="G9" s="38"/>
      <c r="H9" s="45">
        <f t="shared" ref="H9" si="0">ROUND(F9*G9,0)</f>
        <v>0</v>
      </c>
      <c r="I9" s="47">
        <f>ROUND(F9+H9,0)</f>
        <v>0</v>
      </c>
      <c r="J9" s="39">
        <f>+I9*E9</f>
        <v>0</v>
      </c>
    </row>
    <row r="10" spans="1:11" s="40" customFormat="1" ht="30" x14ac:dyDescent="0.25">
      <c r="A10" s="31">
        <v>2</v>
      </c>
      <c r="B10" s="32" t="s">
        <v>43</v>
      </c>
      <c r="C10" s="33" t="s">
        <v>72</v>
      </c>
      <c r="D10" s="34" t="s">
        <v>44</v>
      </c>
      <c r="E10" s="34">
        <v>1</v>
      </c>
      <c r="F10" s="44"/>
      <c r="G10" s="38"/>
      <c r="H10" s="45">
        <f t="shared" ref="H10:H14" si="1">ROUND(F10*G10,0)</f>
        <v>0</v>
      </c>
      <c r="I10" s="47">
        <f t="shared" ref="I10:I14" si="2">ROUND(F10+H10,0)</f>
        <v>0</v>
      </c>
      <c r="J10" s="39">
        <f t="shared" ref="J10:J14" si="3">+I10*E10</f>
        <v>0</v>
      </c>
    </row>
    <row r="11" spans="1:11" s="40" customFormat="1" ht="30" x14ac:dyDescent="0.25">
      <c r="A11" s="31">
        <v>3</v>
      </c>
      <c r="B11" s="32" t="s">
        <v>73</v>
      </c>
      <c r="C11" s="33" t="s">
        <v>74</v>
      </c>
      <c r="D11" s="34" t="s">
        <v>71</v>
      </c>
      <c r="E11" s="34">
        <v>1</v>
      </c>
      <c r="F11" s="44"/>
      <c r="G11" s="38"/>
      <c r="H11" s="45">
        <f t="shared" si="1"/>
        <v>0</v>
      </c>
      <c r="I11" s="47">
        <f t="shared" si="2"/>
        <v>0</v>
      </c>
      <c r="J11" s="39">
        <f t="shared" si="3"/>
        <v>0</v>
      </c>
    </row>
    <row r="12" spans="1:11" s="40" customFormat="1" ht="30" x14ac:dyDescent="0.25">
      <c r="A12" s="31">
        <v>4</v>
      </c>
      <c r="B12" s="32" t="s">
        <v>73</v>
      </c>
      <c r="C12" s="33" t="s">
        <v>75</v>
      </c>
      <c r="D12" s="34" t="s">
        <v>71</v>
      </c>
      <c r="E12" s="34">
        <v>1</v>
      </c>
      <c r="F12" s="44"/>
      <c r="G12" s="38"/>
      <c r="H12" s="45">
        <f t="shared" si="1"/>
        <v>0</v>
      </c>
      <c r="I12" s="47">
        <f t="shared" si="2"/>
        <v>0</v>
      </c>
      <c r="J12" s="39">
        <f t="shared" si="3"/>
        <v>0</v>
      </c>
    </row>
    <row r="13" spans="1:11" s="40" customFormat="1" ht="66.75" customHeight="1" x14ac:dyDescent="0.25">
      <c r="A13" s="31">
        <v>5</v>
      </c>
      <c r="B13" s="32" t="s">
        <v>76</v>
      </c>
      <c r="C13" s="33" t="s">
        <v>77</v>
      </c>
      <c r="D13" s="34" t="s">
        <v>71</v>
      </c>
      <c r="E13" s="34">
        <v>1</v>
      </c>
      <c r="F13" s="44"/>
      <c r="G13" s="38"/>
      <c r="H13" s="45">
        <f t="shared" si="1"/>
        <v>0</v>
      </c>
      <c r="I13" s="47">
        <f t="shared" si="2"/>
        <v>0</v>
      </c>
      <c r="J13" s="39">
        <f t="shared" si="3"/>
        <v>0</v>
      </c>
    </row>
    <row r="14" spans="1:11" s="40" customFormat="1" ht="15.75" thickBot="1" x14ac:dyDescent="0.3">
      <c r="A14" s="31">
        <v>6</v>
      </c>
      <c r="B14" s="32" t="s">
        <v>78</v>
      </c>
      <c r="C14" s="33" t="s">
        <v>79</v>
      </c>
      <c r="D14" s="34" t="s">
        <v>71</v>
      </c>
      <c r="E14" s="34">
        <v>1</v>
      </c>
      <c r="F14" s="44"/>
      <c r="G14" s="38"/>
      <c r="H14" s="45">
        <f t="shared" si="1"/>
        <v>0</v>
      </c>
      <c r="I14" s="47">
        <f t="shared" si="2"/>
        <v>0</v>
      </c>
      <c r="J14" s="39">
        <f t="shared" si="3"/>
        <v>0</v>
      </c>
    </row>
    <row r="15" spans="1:11" x14ac:dyDescent="0.25">
      <c r="A15" s="29" t="s">
        <v>46</v>
      </c>
      <c r="B15" s="30"/>
      <c r="C15" s="30"/>
      <c r="D15" s="30"/>
      <c r="E15" s="30"/>
      <c r="F15" s="42"/>
      <c r="G15" s="30"/>
      <c r="H15" s="42"/>
      <c r="I15" s="42"/>
      <c r="J15" s="42"/>
      <c r="K15" s="28"/>
    </row>
    <row r="16" spans="1:11" s="40" customFormat="1" ht="30" x14ac:dyDescent="0.25">
      <c r="A16" s="31">
        <v>7</v>
      </c>
      <c r="B16" s="32" t="s">
        <v>47</v>
      </c>
      <c r="C16" s="33" t="s">
        <v>80</v>
      </c>
      <c r="D16" s="34" t="s">
        <v>48</v>
      </c>
      <c r="E16" s="34">
        <v>20</v>
      </c>
      <c r="F16" s="44"/>
      <c r="G16" s="38"/>
      <c r="H16" s="45">
        <f t="shared" ref="H16:H19" si="4">ROUND(F16*G16,0)</f>
        <v>0</v>
      </c>
      <c r="I16" s="47">
        <f t="shared" ref="I16:I19" si="5">ROUND(F16+H16,0)</f>
        <v>0</v>
      </c>
      <c r="J16" s="39">
        <f t="shared" ref="J16:J19" si="6">+I16*E16</f>
        <v>0</v>
      </c>
    </row>
    <row r="17" spans="1:11" s="40" customFormat="1" ht="30" x14ac:dyDescent="0.25">
      <c r="A17" s="31">
        <v>8</v>
      </c>
      <c r="B17" s="32" t="s">
        <v>81</v>
      </c>
      <c r="C17" s="33" t="s">
        <v>82</v>
      </c>
      <c r="D17" s="34" t="s">
        <v>44</v>
      </c>
      <c r="E17" s="34">
        <v>1</v>
      </c>
      <c r="F17" s="44"/>
      <c r="G17" s="38"/>
      <c r="H17" s="45">
        <f t="shared" si="4"/>
        <v>0</v>
      </c>
      <c r="I17" s="47">
        <f t="shared" si="5"/>
        <v>0</v>
      </c>
      <c r="J17" s="39">
        <f t="shared" si="6"/>
        <v>0</v>
      </c>
    </row>
    <row r="18" spans="1:11" s="40" customFormat="1" x14ac:dyDescent="0.25">
      <c r="A18" s="31">
        <v>9</v>
      </c>
      <c r="B18" s="32" t="s">
        <v>49</v>
      </c>
      <c r="C18" s="33" t="s">
        <v>83</v>
      </c>
      <c r="D18" s="34" t="s">
        <v>45</v>
      </c>
      <c r="E18" s="34">
        <v>20</v>
      </c>
      <c r="F18" s="44"/>
      <c r="G18" s="38"/>
      <c r="H18" s="45">
        <f t="shared" si="4"/>
        <v>0</v>
      </c>
      <c r="I18" s="47">
        <f t="shared" si="5"/>
        <v>0</v>
      </c>
      <c r="J18" s="39">
        <f t="shared" si="6"/>
        <v>0</v>
      </c>
    </row>
    <row r="19" spans="1:11" s="40" customFormat="1" ht="15.75" thickBot="1" x14ac:dyDescent="0.3">
      <c r="A19" s="31">
        <v>10</v>
      </c>
      <c r="B19" s="32" t="s">
        <v>49</v>
      </c>
      <c r="C19" s="33" t="s">
        <v>84</v>
      </c>
      <c r="D19" s="34" t="s">
        <v>45</v>
      </c>
      <c r="E19" s="34">
        <v>3</v>
      </c>
      <c r="F19" s="44"/>
      <c r="G19" s="38"/>
      <c r="H19" s="45">
        <f t="shared" si="4"/>
        <v>0</v>
      </c>
      <c r="I19" s="47">
        <f t="shared" si="5"/>
        <v>0</v>
      </c>
      <c r="J19" s="39">
        <f t="shared" si="6"/>
        <v>0</v>
      </c>
    </row>
    <row r="20" spans="1:11" x14ac:dyDescent="0.25">
      <c r="A20" s="29" t="s">
        <v>50</v>
      </c>
      <c r="B20" s="30"/>
      <c r="C20" s="30"/>
      <c r="D20" s="30"/>
      <c r="E20" s="30"/>
      <c r="F20" s="42"/>
      <c r="G20" s="30"/>
      <c r="H20" s="42"/>
      <c r="I20" s="42"/>
      <c r="J20" s="42"/>
      <c r="K20" s="28"/>
    </row>
    <row r="21" spans="1:11" s="40" customFormat="1" x14ac:dyDescent="0.25">
      <c r="A21" s="31">
        <v>11</v>
      </c>
      <c r="B21" s="32" t="s">
        <v>51</v>
      </c>
      <c r="C21" s="33" t="s">
        <v>85</v>
      </c>
      <c r="D21" s="34" t="s">
        <v>52</v>
      </c>
      <c r="E21" s="34">
        <v>1</v>
      </c>
      <c r="F21" s="44"/>
      <c r="G21" s="38"/>
      <c r="H21" s="45">
        <f t="shared" ref="H21:H25" si="7">ROUND(F21*G21,0)</f>
        <v>0</v>
      </c>
      <c r="I21" s="47">
        <f t="shared" ref="I21:I25" si="8">ROUND(F21+H21,0)</f>
        <v>0</v>
      </c>
      <c r="J21" s="39">
        <f t="shared" ref="J21:J25" si="9">+I21*E21</f>
        <v>0</v>
      </c>
    </row>
    <row r="22" spans="1:11" s="40" customFormat="1" ht="90" x14ac:dyDescent="0.25">
      <c r="A22" s="31">
        <v>12</v>
      </c>
      <c r="B22" s="32" t="s">
        <v>53</v>
      </c>
      <c r="C22" s="33" t="s">
        <v>54</v>
      </c>
      <c r="D22" s="34" t="s">
        <v>45</v>
      </c>
      <c r="E22" s="34">
        <v>1100</v>
      </c>
      <c r="F22" s="44"/>
      <c r="G22" s="38"/>
      <c r="H22" s="45">
        <f t="shared" si="7"/>
        <v>0</v>
      </c>
      <c r="I22" s="47">
        <f t="shared" si="8"/>
        <v>0</v>
      </c>
      <c r="J22" s="39">
        <f t="shared" si="9"/>
        <v>0</v>
      </c>
    </row>
    <row r="23" spans="1:11" s="40" customFormat="1" ht="90" x14ac:dyDescent="0.25">
      <c r="A23" s="31">
        <v>13</v>
      </c>
      <c r="B23" s="32" t="s">
        <v>53</v>
      </c>
      <c r="C23" s="33" t="s">
        <v>55</v>
      </c>
      <c r="D23" s="34" t="s">
        <v>45</v>
      </c>
      <c r="E23" s="34">
        <v>1100</v>
      </c>
      <c r="F23" s="44"/>
      <c r="G23" s="38"/>
      <c r="H23" s="45">
        <f t="shared" si="7"/>
        <v>0</v>
      </c>
      <c r="I23" s="47">
        <f t="shared" si="8"/>
        <v>0</v>
      </c>
      <c r="J23" s="39">
        <f t="shared" si="9"/>
        <v>0</v>
      </c>
    </row>
    <row r="24" spans="1:11" s="40" customFormat="1" x14ac:dyDescent="0.25">
      <c r="A24" s="31">
        <v>14</v>
      </c>
      <c r="B24" s="32" t="s">
        <v>56</v>
      </c>
      <c r="C24" s="33" t="s">
        <v>57</v>
      </c>
      <c r="D24" s="34" t="s">
        <v>45</v>
      </c>
      <c r="E24" s="34">
        <v>100</v>
      </c>
      <c r="F24" s="44"/>
      <c r="G24" s="38"/>
      <c r="H24" s="45">
        <f t="shared" si="7"/>
        <v>0</v>
      </c>
      <c r="I24" s="47">
        <f t="shared" si="8"/>
        <v>0</v>
      </c>
      <c r="J24" s="39">
        <f t="shared" si="9"/>
        <v>0</v>
      </c>
    </row>
    <row r="25" spans="1:11" s="40" customFormat="1" ht="15.75" thickBot="1" x14ac:dyDescent="0.3">
      <c r="A25" s="31">
        <v>15</v>
      </c>
      <c r="B25" s="32" t="s">
        <v>58</v>
      </c>
      <c r="C25" s="33" t="s">
        <v>59</v>
      </c>
      <c r="D25" s="34" t="s">
        <v>45</v>
      </c>
      <c r="E25" s="34">
        <v>200</v>
      </c>
      <c r="F25" s="44"/>
      <c r="G25" s="38"/>
      <c r="H25" s="45">
        <f t="shared" si="7"/>
        <v>0</v>
      </c>
      <c r="I25" s="47">
        <f t="shared" si="8"/>
        <v>0</v>
      </c>
      <c r="J25" s="39">
        <f t="shared" si="9"/>
        <v>0</v>
      </c>
    </row>
    <row r="26" spans="1:11" x14ac:dyDescent="0.25">
      <c r="A26" s="29" t="s">
        <v>60</v>
      </c>
      <c r="B26" s="30"/>
      <c r="C26" s="30"/>
      <c r="D26" s="30"/>
      <c r="E26" s="30"/>
      <c r="F26" s="42"/>
      <c r="G26" s="30"/>
      <c r="H26" s="42"/>
      <c r="I26" s="42"/>
      <c r="J26" s="42"/>
      <c r="K26" s="28"/>
    </row>
    <row r="27" spans="1:11" s="40" customFormat="1" x14ac:dyDescent="0.25">
      <c r="A27" s="31">
        <v>16</v>
      </c>
      <c r="B27" s="32" t="s">
        <v>56</v>
      </c>
      <c r="C27" s="33" t="s">
        <v>57</v>
      </c>
      <c r="D27" s="34" t="s">
        <v>45</v>
      </c>
      <c r="E27" s="34">
        <v>37</v>
      </c>
      <c r="F27" s="44"/>
      <c r="G27" s="38"/>
      <c r="H27" s="45">
        <f t="shared" ref="H27:H32" si="10">ROUND(F27*G27,0)</f>
        <v>0</v>
      </c>
      <c r="I27" s="47">
        <f t="shared" ref="I27:I32" si="11">ROUND(F27+H27,0)</f>
        <v>0</v>
      </c>
      <c r="J27" s="39">
        <f t="shared" ref="J27:J32" si="12">+I27*E27</f>
        <v>0</v>
      </c>
    </row>
    <row r="28" spans="1:11" s="40" customFormat="1" ht="30" x14ac:dyDescent="0.25">
      <c r="A28" s="31">
        <f>+A27+1</f>
        <v>17</v>
      </c>
      <c r="B28" s="32" t="s">
        <v>61</v>
      </c>
      <c r="C28" s="33" t="s">
        <v>62</v>
      </c>
      <c r="D28" s="34" t="s">
        <v>44</v>
      </c>
      <c r="E28" s="34">
        <v>1</v>
      </c>
      <c r="F28" s="44"/>
      <c r="G28" s="38"/>
      <c r="H28" s="45">
        <f t="shared" si="10"/>
        <v>0</v>
      </c>
      <c r="I28" s="47">
        <f t="shared" si="11"/>
        <v>0</v>
      </c>
      <c r="J28" s="39">
        <f t="shared" si="12"/>
        <v>0</v>
      </c>
    </row>
    <row r="29" spans="1:11" s="40" customFormat="1" ht="30" x14ac:dyDescent="0.25">
      <c r="A29" s="31">
        <f t="shared" ref="A29:A32" si="13">+A28+1</f>
        <v>18</v>
      </c>
      <c r="B29" s="32" t="s">
        <v>63</v>
      </c>
      <c r="C29" s="33" t="s">
        <v>64</v>
      </c>
      <c r="D29" s="34" t="s">
        <v>44</v>
      </c>
      <c r="E29" s="34">
        <v>1</v>
      </c>
      <c r="F29" s="44"/>
      <c r="G29" s="38"/>
      <c r="H29" s="45">
        <f t="shared" si="10"/>
        <v>0</v>
      </c>
      <c r="I29" s="47">
        <f t="shared" si="11"/>
        <v>0</v>
      </c>
      <c r="J29" s="39">
        <f t="shared" si="12"/>
        <v>0</v>
      </c>
    </row>
    <row r="30" spans="1:11" s="40" customFormat="1" x14ac:dyDescent="0.25">
      <c r="A30" s="31">
        <f t="shared" si="13"/>
        <v>19</v>
      </c>
      <c r="B30" s="32" t="s">
        <v>65</v>
      </c>
      <c r="C30" s="33" t="s">
        <v>66</v>
      </c>
      <c r="D30" s="34" t="s">
        <v>44</v>
      </c>
      <c r="E30" s="34">
        <v>1</v>
      </c>
      <c r="F30" s="44"/>
      <c r="G30" s="38"/>
      <c r="H30" s="45">
        <f t="shared" si="10"/>
        <v>0</v>
      </c>
      <c r="I30" s="47">
        <f t="shared" si="11"/>
        <v>0</v>
      </c>
      <c r="J30" s="39">
        <f t="shared" si="12"/>
        <v>0</v>
      </c>
    </row>
    <row r="31" spans="1:11" s="40" customFormat="1" x14ac:dyDescent="0.25">
      <c r="A31" s="31">
        <f t="shared" si="13"/>
        <v>20</v>
      </c>
      <c r="B31" s="32" t="s">
        <v>65</v>
      </c>
      <c r="C31" s="33" t="s">
        <v>67</v>
      </c>
      <c r="D31" s="34" t="s">
        <v>44</v>
      </c>
      <c r="E31" s="34">
        <v>1</v>
      </c>
      <c r="F31" s="44"/>
      <c r="G31" s="38"/>
      <c r="H31" s="45">
        <f t="shared" si="10"/>
        <v>0</v>
      </c>
      <c r="I31" s="47">
        <f t="shared" si="11"/>
        <v>0</v>
      </c>
      <c r="J31" s="39">
        <f t="shared" si="12"/>
        <v>0</v>
      </c>
    </row>
    <row r="32" spans="1:11" s="40" customFormat="1" ht="15.75" thickBot="1" x14ac:dyDescent="0.3">
      <c r="A32" s="31">
        <f t="shared" si="13"/>
        <v>21</v>
      </c>
      <c r="B32" s="32" t="s">
        <v>47</v>
      </c>
      <c r="C32" s="33" t="s">
        <v>68</v>
      </c>
      <c r="D32" s="34" t="s">
        <v>69</v>
      </c>
      <c r="E32" s="34">
        <v>1</v>
      </c>
      <c r="F32" s="44"/>
      <c r="G32" s="38"/>
      <c r="H32" s="45">
        <f t="shared" si="10"/>
        <v>0</v>
      </c>
      <c r="I32" s="47">
        <f t="shared" si="11"/>
        <v>0</v>
      </c>
      <c r="J32" s="39">
        <f t="shared" si="12"/>
        <v>0</v>
      </c>
    </row>
    <row r="33" spans="1:15" ht="19.5" thickBot="1" x14ac:dyDescent="0.3">
      <c r="A33" s="85" t="s">
        <v>86</v>
      </c>
      <c r="B33" s="85"/>
      <c r="C33" s="85"/>
      <c r="D33" s="85"/>
      <c r="E33" s="85"/>
      <c r="F33" s="37">
        <f>SUM(F9:F32)</f>
        <v>0</v>
      </c>
      <c r="G33" s="37"/>
      <c r="H33" s="37">
        <f>SUM(H9:H32)</f>
        <v>0</v>
      </c>
      <c r="I33" s="37">
        <f>SUM(I9:I32)</f>
        <v>0</v>
      </c>
      <c r="J33" s="37">
        <f>SUM(J9:J32)</f>
        <v>0</v>
      </c>
      <c r="O33" s="35" t="e">
        <f>+O35+#REF!+#REF!+#REF!+#REF!+#REF!+#REF!+#REF!+#REF!+#REF!+#REF!</f>
        <v>#REF!</v>
      </c>
    </row>
    <row r="34" spans="1:15" ht="18.75" thickBot="1" x14ac:dyDescent="0.3">
      <c r="A34" s="58" t="s">
        <v>8</v>
      </c>
      <c r="B34" s="59"/>
      <c r="C34" s="59"/>
      <c r="D34" s="59"/>
      <c r="E34" s="59"/>
      <c r="F34" s="59"/>
      <c r="G34" s="59"/>
      <c r="H34" s="59"/>
      <c r="I34" s="59"/>
      <c r="J34" s="60"/>
      <c r="K34" s="13"/>
    </row>
    <row r="35" spans="1:15" ht="15.75" x14ac:dyDescent="0.25">
      <c r="A35" s="82" t="s">
        <v>9</v>
      </c>
      <c r="B35" s="83"/>
      <c r="C35" s="83"/>
      <c r="D35" s="83"/>
      <c r="E35" s="83"/>
      <c r="F35" s="83"/>
      <c r="G35" s="83"/>
      <c r="H35" s="83"/>
      <c r="I35" s="83"/>
      <c r="J35" s="84"/>
      <c r="K35" s="1"/>
    </row>
    <row r="36" spans="1:15" ht="15" customHeight="1" thickBot="1" x14ac:dyDescent="0.3">
      <c r="A36" s="10"/>
      <c r="B36"/>
      <c r="C36"/>
      <c r="D36"/>
      <c r="E36"/>
      <c r="J36" s="48"/>
      <c r="K36" s="1"/>
      <c r="M36" s="36"/>
      <c r="N36" s="36"/>
    </row>
    <row r="37" spans="1:15" ht="20.100000000000001" customHeight="1" x14ac:dyDescent="0.25">
      <c r="A37" s="11" t="s">
        <v>10</v>
      </c>
      <c r="B37"/>
      <c r="C37"/>
      <c r="D37"/>
      <c r="E37"/>
      <c r="J37" s="48"/>
      <c r="K37" s="1"/>
    </row>
    <row r="38" spans="1:15" ht="20.100000000000001" customHeight="1" x14ac:dyDescent="0.25">
      <c r="A38" s="11" t="s">
        <v>11</v>
      </c>
      <c r="B38"/>
      <c r="C38"/>
      <c r="D38"/>
      <c r="E38"/>
      <c r="J38" s="48"/>
      <c r="K38" s="1"/>
    </row>
    <row r="39" spans="1:15" ht="20.100000000000001" customHeight="1" x14ac:dyDescent="0.25">
      <c r="A39" s="11" t="s">
        <v>12</v>
      </c>
      <c r="B39"/>
      <c r="C39"/>
      <c r="D39"/>
      <c r="E39"/>
      <c r="J39" s="48"/>
      <c r="K39" s="1"/>
    </row>
    <row r="40" spans="1:15" ht="20.100000000000001" customHeight="1" x14ac:dyDescent="0.25">
      <c r="A40" s="11" t="s">
        <v>13</v>
      </c>
      <c r="B40"/>
      <c r="C40"/>
      <c r="D40"/>
      <c r="E40"/>
      <c r="J40" s="48"/>
      <c r="K40" s="1"/>
    </row>
    <row r="41" spans="1:15" ht="15" customHeight="1" x14ac:dyDescent="0.25">
      <c r="A41" s="10"/>
      <c r="B41"/>
      <c r="C41"/>
      <c r="D41"/>
      <c r="E41"/>
      <c r="J41" s="48"/>
      <c r="K41" s="1"/>
    </row>
    <row r="42" spans="1:15" ht="15" customHeight="1" x14ac:dyDescent="0.25">
      <c r="A42" s="10"/>
      <c r="B42"/>
      <c r="C42"/>
      <c r="D42"/>
      <c r="E42"/>
      <c r="J42" s="48"/>
      <c r="K42" s="1"/>
      <c r="M42" s="1"/>
    </row>
    <row r="43" spans="1:15" ht="15" customHeight="1" x14ac:dyDescent="0.25">
      <c r="A43" s="10"/>
      <c r="B43"/>
      <c r="C43"/>
      <c r="D43"/>
      <c r="E43"/>
      <c r="J43" s="48"/>
      <c r="K43" s="1"/>
      <c r="M43" s="6"/>
    </row>
    <row r="44" spans="1:15" ht="15" customHeight="1" x14ac:dyDescent="0.25">
      <c r="A44" s="10"/>
      <c r="B44"/>
      <c r="C44"/>
      <c r="D44"/>
      <c r="E44"/>
      <c r="J44" s="48"/>
      <c r="K44" s="1"/>
    </row>
    <row r="45" spans="1:15" ht="27.95" customHeight="1" x14ac:dyDescent="0.25">
      <c r="A45" s="64" t="s">
        <v>15</v>
      </c>
      <c r="B45" s="65"/>
      <c r="C45" s="65"/>
      <c r="D45" s="65"/>
      <c r="E45" s="65"/>
      <c r="F45" s="65"/>
      <c r="G45" s="65"/>
      <c r="H45" s="65"/>
      <c r="I45" s="65"/>
      <c r="J45" s="66"/>
      <c r="K45" s="1"/>
    </row>
    <row r="46" spans="1:15" ht="165.95" customHeight="1" thickBot="1" x14ac:dyDescent="0.3">
      <c r="A46" s="61" t="s">
        <v>23</v>
      </c>
      <c r="B46" s="62"/>
      <c r="C46" s="62"/>
      <c r="D46" s="62"/>
      <c r="E46" s="62"/>
      <c r="F46" s="62"/>
      <c r="G46" s="62"/>
      <c r="H46" s="62"/>
      <c r="I46" s="62"/>
      <c r="J46" s="63"/>
      <c r="K46" s="12"/>
    </row>
  </sheetData>
  <mergeCells count="10">
    <mergeCell ref="C1:J3"/>
    <mergeCell ref="A34:J34"/>
    <mergeCell ref="A46:J46"/>
    <mergeCell ref="A45:J45"/>
    <mergeCell ref="A1:B3"/>
    <mergeCell ref="A4:J4"/>
    <mergeCell ref="A5:J5"/>
    <mergeCell ref="A6:J6"/>
    <mergeCell ref="A35:J35"/>
    <mergeCell ref="A33:E33"/>
  </mergeCells>
  <printOptions horizontalCentered="1" verticalCentered="1"/>
  <pageMargins left="0.39370078740157483" right="0.23622047244094491" top="0.31" bottom="0.74803149606299213" header="0.31496062992125984" footer="0.31496062992125984"/>
  <pageSetup paperSize="281" scale="46" fitToHeight="5" orientation="portrait" r:id="rId1"/>
  <headerFooter>
    <oddFooter>&amp;C&amp;8Pág. &amp;P de &amp;N</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8DBADF0-5D53-4785-8096-38C264FFFA3C}">
  <dimension ref="A1:L24"/>
  <sheetViews>
    <sheetView view="pageBreakPreview" topLeftCell="B12" zoomScaleNormal="100" zoomScaleSheetLayoutView="100" zoomScalePageLayoutView="60" workbookViewId="0">
      <selection activeCell="I18" sqref="I18"/>
    </sheetView>
  </sheetViews>
  <sheetFormatPr baseColWidth="10" defaultRowHeight="15" x14ac:dyDescent="0.25"/>
  <cols>
    <col min="1" max="1" width="21" hidden="1" customWidth="1"/>
    <col min="2" max="2" width="5.42578125" bestFit="1" customWidth="1"/>
    <col min="3" max="3" width="22.85546875" style="1" customWidth="1"/>
    <col min="4" max="4" width="53.140625" style="2" customWidth="1"/>
    <col min="5" max="5" width="12.7109375" style="5" customWidth="1"/>
    <col min="6" max="6" width="17.42578125" bestFit="1" customWidth="1"/>
    <col min="7" max="8" width="19.140625" bestFit="1" customWidth="1"/>
    <col min="9" max="9" width="20.140625" customWidth="1"/>
    <col min="10" max="10" width="15" customWidth="1"/>
    <col min="11" max="11" width="22.42578125" customWidth="1"/>
  </cols>
  <sheetData>
    <row r="1" spans="1:10" ht="23.1" customHeight="1" x14ac:dyDescent="0.25">
      <c r="A1" s="8" t="s">
        <v>6</v>
      </c>
      <c r="B1" s="67"/>
      <c r="C1" s="68"/>
      <c r="D1" s="49" t="s">
        <v>25</v>
      </c>
      <c r="E1" s="50"/>
      <c r="F1" s="50"/>
      <c r="G1" s="50"/>
      <c r="H1" s="50"/>
      <c r="I1" s="51"/>
    </row>
    <row r="2" spans="1:10" ht="33" customHeight="1" x14ac:dyDescent="0.25">
      <c r="A2" s="8"/>
      <c r="B2" s="69"/>
      <c r="C2" s="70"/>
      <c r="D2" s="52"/>
      <c r="E2" s="53"/>
      <c r="F2" s="53"/>
      <c r="G2" s="53"/>
      <c r="H2" s="53"/>
      <c r="I2" s="54"/>
    </row>
    <row r="3" spans="1:10" ht="23.1" customHeight="1" thickBot="1" x14ac:dyDescent="0.3">
      <c r="A3" s="8"/>
      <c r="B3" s="71"/>
      <c r="C3" s="72"/>
      <c r="D3" s="55"/>
      <c r="E3" s="56"/>
      <c r="F3" s="56"/>
      <c r="G3" s="56"/>
      <c r="H3" s="56"/>
      <c r="I3" s="57"/>
    </row>
    <row r="4" spans="1:10" ht="24" customHeight="1" thickBot="1" x14ac:dyDescent="0.3">
      <c r="B4" s="73" t="s">
        <v>24</v>
      </c>
      <c r="C4" s="74"/>
      <c r="D4" s="74"/>
      <c r="E4" s="74"/>
      <c r="F4" s="74"/>
      <c r="G4" s="74"/>
      <c r="H4" s="74"/>
      <c r="I4" s="75"/>
    </row>
    <row r="5" spans="1:10" ht="24" customHeight="1" thickBot="1" x14ac:dyDescent="0.3">
      <c r="B5" s="76" t="s">
        <v>26</v>
      </c>
      <c r="C5" s="77"/>
      <c r="D5" s="77"/>
      <c r="E5" s="77"/>
      <c r="F5" s="77"/>
      <c r="G5" s="77"/>
      <c r="H5" s="77"/>
      <c r="I5" s="78"/>
    </row>
    <row r="6" spans="1:10" ht="24" customHeight="1" thickBot="1" x14ac:dyDescent="0.3">
      <c r="B6" s="79" t="s">
        <v>7</v>
      </c>
      <c r="C6" s="80"/>
      <c r="D6" s="80"/>
      <c r="E6" s="80"/>
      <c r="F6" s="80"/>
      <c r="G6" s="80"/>
      <c r="H6" s="80"/>
      <c r="I6" s="81"/>
    </row>
    <row r="7" spans="1:10" ht="39" customHeight="1" thickBot="1" x14ac:dyDescent="0.3">
      <c r="A7" s="17" t="s">
        <v>0</v>
      </c>
      <c r="B7" s="18" t="s">
        <v>1</v>
      </c>
      <c r="C7" s="19" t="s">
        <v>16</v>
      </c>
      <c r="D7" s="20" t="s">
        <v>19</v>
      </c>
      <c r="E7" s="19" t="s">
        <v>2</v>
      </c>
      <c r="F7" s="21" t="s">
        <v>3</v>
      </c>
      <c r="G7" s="21" t="s">
        <v>28</v>
      </c>
      <c r="H7" s="21" t="s">
        <v>29</v>
      </c>
      <c r="I7" s="22" t="s">
        <v>4</v>
      </c>
    </row>
    <row r="8" spans="1:10" ht="71.25" x14ac:dyDescent="0.25">
      <c r="A8" s="88" t="s">
        <v>5</v>
      </c>
      <c r="B8" s="14">
        <v>1</v>
      </c>
      <c r="C8" s="15" t="s">
        <v>27</v>
      </c>
      <c r="D8" s="16" t="s">
        <v>20</v>
      </c>
      <c r="E8" s="4">
        <v>1</v>
      </c>
      <c r="F8" s="23">
        <v>17600</v>
      </c>
      <c r="G8" s="26">
        <v>0.19</v>
      </c>
      <c r="H8" s="23">
        <f>+F8*19%</f>
        <v>3344</v>
      </c>
      <c r="I8" s="23">
        <f>+H8+F8</f>
        <v>20944</v>
      </c>
    </row>
    <row r="9" spans="1:10" ht="57" x14ac:dyDescent="0.25">
      <c r="A9" s="89"/>
      <c r="B9" s="3">
        <v>2</v>
      </c>
      <c r="C9" s="4" t="s">
        <v>17</v>
      </c>
      <c r="D9" s="7" t="s">
        <v>21</v>
      </c>
      <c r="E9" s="4">
        <v>1</v>
      </c>
      <c r="F9" s="24">
        <v>31750</v>
      </c>
      <c r="G9" s="27">
        <v>0.19</v>
      </c>
      <c r="H9" s="24">
        <f t="shared" ref="H9:H10" si="0">+F9*19%</f>
        <v>6032.5</v>
      </c>
      <c r="I9" s="24">
        <f t="shared" ref="I9:I10" si="1">+H9+F9</f>
        <v>37782.5</v>
      </c>
    </row>
    <row r="10" spans="1:10" ht="71.25" x14ac:dyDescent="0.25">
      <c r="A10" s="89"/>
      <c r="B10" s="3">
        <v>3</v>
      </c>
      <c r="C10" s="4" t="s">
        <v>18</v>
      </c>
      <c r="D10" s="7" t="s">
        <v>22</v>
      </c>
      <c r="E10" s="4">
        <v>1</v>
      </c>
      <c r="F10" s="24">
        <v>31250</v>
      </c>
      <c r="G10" s="27">
        <v>0.19</v>
      </c>
      <c r="H10" s="24">
        <f t="shared" si="0"/>
        <v>5937.5</v>
      </c>
      <c r="I10" s="24">
        <f t="shared" si="1"/>
        <v>37187.5</v>
      </c>
    </row>
    <row r="11" spans="1:10" ht="38.450000000000003" customHeight="1" thickBot="1" x14ac:dyDescent="0.3">
      <c r="B11" s="86" t="s">
        <v>14</v>
      </c>
      <c r="C11" s="87"/>
      <c r="D11" s="87"/>
      <c r="E11" s="87"/>
      <c r="F11" s="87"/>
      <c r="G11" s="87"/>
      <c r="H11" s="87"/>
      <c r="I11" s="25">
        <f>SUM(I8:I10)</f>
        <v>95914</v>
      </c>
    </row>
    <row r="12" spans="1:10" ht="23.1" customHeight="1" thickBot="1" x14ac:dyDescent="0.3">
      <c r="B12" s="58" t="s">
        <v>8</v>
      </c>
      <c r="C12" s="59"/>
      <c r="D12" s="59"/>
      <c r="E12" s="59"/>
      <c r="F12" s="59"/>
      <c r="G12" s="59"/>
      <c r="H12" s="59"/>
      <c r="I12" s="60"/>
      <c r="J12" s="13"/>
    </row>
    <row r="13" spans="1:10" ht="15.95" customHeight="1" x14ac:dyDescent="0.25">
      <c r="B13" s="82" t="s">
        <v>9</v>
      </c>
      <c r="C13" s="83"/>
      <c r="D13" s="83"/>
      <c r="E13" s="83"/>
      <c r="F13" s="83"/>
      <c r="G13" s="83"/>
      <c r="H13" s="83"/>
      <c r="I13" s="84"/>
      <c r="J13" s="1"/>
    </row>
    <row r="14" spans="1:10" ht="15" customHeight="1" x14ac:dyDescent="0.25">
      <c r="B14" s="10"/>
      <c r="C14"/>
      <c r="D14"/>
      <c r="E14"/>
      <c r="I14" s="9"/>
      <c r="J14" s="1"/>
    </row>
    <row r="15" spans="1:10" ht="20.100000000000001" customHeight="1" x14ac:dyDescent="0.25">
      <c r="B15" s="11" t="s">
        <v>10</v>
      </c>
      <c r="C15"/>
      <c r="D15"/>
      <c r="E15"/>
      <c r="I15" s="9"/>
      <c r="J15" s="1"/>
    </row>
    <row r="16" spans="1:10" ht="20.100000000000001" customHeight="1" x14ac:dyDescent="0.25">
      <c r="B16" s="11" t="s">
        <v>11</v>
      </c>
      <c r="C16"/>
      <c r="D16"/>
      <c r="E16"/>
      <c r="I16" s="9"/>
      <c r="J16" s="1"/>
    </row>
    <row r="17" spans="2:12" ht="20.100000000000001" customHeight="1" x14ac:dyDescent="0.25">
      <c r="B17" s="11" t="s">
        <v>12</v>
      </c>
      <c r="C17"/>
      <c r="D17"/>
      <c r="E17"/>
      <c r="I17" s="9"/>
      <c r="J17" s="1"/>
    </row>
    <row r="18" spans="2:12" ht="20.100000000000001" customHeight="1" x14ac:dyDescent="0.25">
      <c r="B18" s="11" t="s">
        <v>13</v>
      </c>
      <c r="C18"/>
      <c r="D18"/>
      <c r="E18"/>
      <c r="I18" s="9"/>
      <c r="J18" s="1"/>
    </row>
    <row r="19" spans="2:12" ht="15" customHeight="1" x14ac:dyDescent="0.25">
      <c r="B19" s="10"/>
      <c r="C19"/>
      <c r="D19"/>
      <c r="E19"/>
      <c r="I19" s="9"/>
      <c r="J19" s="1"/>
    </row>
    <row r="20" spans="2:12" ht="15" customHeight="1" x14ac:dyDescent="0.25">
      <c r="B20" s="10"/>
      <c r="C20"/>
      <c r="D20"/>
      <c r="E20"/>
      <c r="I20" s="9"/>
      <c r="J20" s="1"/>
      <c r="L20" s="1"/>
    </row>
    <row r="21" spans="2:12" ht="15" customHeight="1" x14ac:dyDescent="0.25">
      <c r="B21" s="10"/>
      <c r="C21"/>
      <c r="D21"/>
      <c r="E21"/>
      <c r="I21" s="9"/>
      <c r="J21" s="1"/>
      <c r="L21" s="6"/>
    </row>
    <row r="22" spans="2:12" ht="15" customHeight="1" x14ac:dyDescent="0.25">
      <c r="B22" s="10"/>
      <c r="C22"/>
      <c r="D22"/>
      <c r="E22"/>
      <c r="I22" s="9"/>
      <c r="J22" s="1"/>
    </row>
    <row r="23" spans="2:12" ht="27.95" customHeight="1" x14ac:dyDescent="0.25">
      <c r="B23" s="64" t="s">
        <v>15</v>
      </c>
      <c r="C23" s="65"/>
      <c r="D23" s="65"/>
      <c r="E23" s="65"/>
      <c r="F23" s="65"/>
      <c r="G23" s="65"/>
      <c r="H23" s="65"/>
      <c r="I23" s="66"/>
      <c r="J23" s="1"/>
    </row>
    <row r="24" spans="2:12" ht="165.95" customHeight="1" thickBot="1" x14ac:dyDescent="0.3">
      <c r="B24" s="61" t="s">
        <v>23</v>
      </c>
      <c r="C24" s="62"/>
      <c r="D24" s="62"/>
      <c r="E24" s="62"/>
      <c r="F24" s="62"/>
      <c r="G24" s="62"/>
      <c r="H24" s="62"/>
      <c r="I24" s="63"/>
      <c r="J24" s="12"/>
    </row>
  </sheetData>
  <mergeCells count="11">
    <mergeCell ref="A8:A10"/>
    <mergeCell ref="B1:C3"/>
    <mergeCell ref="D1:I3"/>
    <mergeCell ref="B4:I4"/>
    <mergeCell ref="B5:I5"/>
    <mergeCell ref="B6:I6"/>
    <mergeCell ref="B11:H11"/>
    <mergeCell ref="B12:I12"/>
    <mergeCell ref="B13:I13"/>
    <mergeCell ref="B23:I23"/>
    <mergeCell ref="B24:I24"/>
  </mergeCells>
  <pageMargins left="0.70866141732283472" right="0.70866141732283472" top="0.74803149606299213" bottom="0.74803149606299213" header="0.31496062992125984" footer="0.31496062992125984"/>
  <pageSetup paperSize="281" scale="27"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3</vt:i4>
      </vt:variant>
    </vt:vector>
  </HeadingPairs>
  <TitlesOfParts>
    <vt:vector size="5" baseType="lpstr">
      <vt:lpstr>f. oferta LOG PyF TURISMP</vt:lpstr>
      <vt:lpstr>Oferta Economica- SASIE-Lote_2</vt:lpstr>
      <vt:lpstr>'f. oferta LOG PyF TURISMP'!Área_de_impresión</vt:lpstr>
      <vt:lpstr>'Oferta Economica- SASIE-Lote_2'!Área_de_impresión</vt:lpstr>
      <vt:lpstr>'f. oferta LOG PyF TURISMP'!Títulos_a_imprimir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Gloria Alejandra Bernal Aldana</dc:creator>
  <cp:lastModifiedBy>Fabián Andrés Manrique Arias</cp:lastModifiedBy>
  <cp:lastPrinted>2026-09-15T23:12:05Z</cp:lastPrinted>
  <dcterms:created xsi:type="dcterms:W3CDTF">2025-09-30T17:15:58Z</dcterms:created>
  <dcterms:modified xsi:type="dcterms:W3CDTF">2026-10-15T22:08:03Z</dcterms:modified>
</cp:coreProperties>
</file>