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Matriz_Riesgo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Criterios_CCE" sheetId="3" state="visible" r:id="rId3"/>
    <sheet xmlns:r="http://schemas.openxmlformats.org/officeDocument/2006/relationships" name="Fuentes" sheetId="4" state="visible" r:id="rId4"/>
  </sheets>
  <definedNames>
    <definedName name="_xlnm._FilterDatabase" localSheetId="0" hidden="1">'Matriz_Riesgos'!$A$9:$X$38</definedName>
    <definedName name="_xlnm.Print_Titles" localSheetId="0">'Matriz_Riesgos'!$8:$9</definedName>
    <definedName name="_xlnm.Print_Area" localSheetId="0">'Matriz_Riesgos'!$A$1:$X$38</definedName>
    <definedName name="_xlnm.Print_Area" localSheetId="1">'Resumen'!$A$1:$H$22</definedName>
    <definedName name="_xlnm.Print_Area" localSheetId="3">'Fuentes'!$A$1:$D$15</definedName>
  </definedNames>
  <calcPr calcId="191029" calcMode="auto" fullCalcOnLoad="1" calcOnSave="1" forceFullCalc="1"/>
</workbook>
</file>

<file path=xl/styles.xml><?xml version="1.0" encoding="utf-8"?>
<styleSheet xmlns="http://schemas.openxmlformats.org/spreadsheetml/2006/main">
  <numFmts count="1">
    <numFmt numFmtId="164" formatCode="\$#,##0"/>
  </numFmts>
  <fonts count="17">
    <font>
      <name val="Calibri"/>
      <family val="2"/>
      <color theme="1"/>
      <sz val="11"/>
      <scheme val="minor"/>
    </font>
    <font>
      <name val="Calibri"/>
      <b val="1"/>
      <color rgb="FFFFFFFF"/>
      <sz val="15"/>
    </font>
    <font>
      <name val="Calibri"/>
      <b val="1"/>
      <color rgb="FF163B36"/>
      <sz val="11"/>
    </font>
    <font>
      <name val="Calibri"/>
      <b val="1"/>
      <color rgb="FFFFFFFF"/>
      <sz val="11"/>
    </font>
    <font>
      <name val="Calibri"/>
      <color rgb="FF5B6570"/>
      <sz val="11"/>
    </font>
    <font>
      <name val="Calibri"/>
      <b val="1"/>
      <color rgb="FF7F6000"/>
      <sz val="11"/>
    </font>
    <font>
      <name val="Calibri"/>
      <b val="1"/>
      <color rgb="FFFFFFFF"/>
      <sz val="9"/>
    </font>
    <font>
      <name val="Calibri"/>
      <color rgb="FF5B6570"/>
      <sz val="9"/>
    </font>
    <font>
      <name val="Calibri"/>
      <b val="1"/>
      <color rgb="FF0000FF"/>
      <sz val="9"/>
    </font>
    <font>
      <name val="Calibri"/>
      <color rgb="FF000000"/>
      <sz val="9"/>
    </font>
    <font>
      <name val="Calibri"/>
      <b val="1"/>
      <color rgb="FF000000"/>
      <sz val="9"/>
    </font>
    <font>
      <name val="Calibri"/>
      <b val="1"/>
      <color rgb="FFFFFFFF"/>
      <sz val="14"/>
    </font>
    <font>
      <name val="Calibri"/>
      <b val="1"/>
      <color rgb="FF163B36"/>
      <sz val="11"/>
    </font>
    <font>
      <name val="Calibri"/>
      <b val="1"/>
      <color rgb="FF000000"/>
      <sz val="11"/>
    </font>
    <font>
      <name val="Calibri"/>
      <b val="1"/>
      <color rgb="FF0000FF"/>
      <sz val="11"/>
    </font>
    <font>
      <name val="Calibri"/>
      <color rgb="FF008000"/>
      <sz val="11"/>
      <u val="single"/>
    </font>
    <font>
      <name val="Calibri"/>
      <color rgb="FF008000"/>
      <sz val="11"/>
    </font>
  </fonts>
  <fills count="14">
    <fill>
      <patternFill/>
    </fill>
    <fill>
      <patternFill patternType="gray125"/>
    </fill>
    <fill>
      <patternFill patternType="solid">
        <fgColor rgb="FF163B36"/>
      </patternFill>
    </fill>
    <fill>
      <patternFill patternType="solid">
        <fgColor rgb="FFEAF3F1"/>
      </patternFill>
    </fill>
    <fill>
      <patternFill patternType="solid">
        <fgColor rgb="FF245A52"/>
      </patternFill>
    </fill>
    <fill>
      <patternFill patternType="solid">
        <fgColor rgb="FFF5F8F7"/>
      </patternFill>
    </fill>
    <fill>
      <patternFill patternType="solid">
        <fgColor rgb="FFFFF2CC"/>
      </patternFill>
    </fill>
    <fill>
      <patternFill patternType="solid">
        <fgColor rgb="FF2F756B"/>
      </patternFill>
    </fill>
    <fill>
      <patternFill patternType="solid">
        <fgColor rgb="FFFAFCFB"/>
      </patternFill>
    </fill>
    <fill>
      <patternFill patternType="solid">
        <fgColor rgb="FFFFFDF5"/>
      </patternFill>
    </fill>
    <fill>
      <patternFill patternType="solid">
        <fgColor rgb="FF70AD47"/>
      </patternFill>
    </fill>
    <fill>
      <patternFill patternType="solid">
        <fgColor rgb="FFFFD966"/>
      </patternFill>
    </fill>
    <fill>
      <patternFill patternType="solid">
        <fgColor rgb="FFF4B183"/>
      </patternFill>
    </fill>
    <fill>
      <patternFill patternType="solid">
        <fgColor rgb="FFD9534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163B36"/>
      </bottom>
      <diagonal/>
    </border>
    <border>
      <left/>
      <right/>
      <top/>
      <bottom style="hair">
        <color rgb="FFD9E1DF"/>
      </bottom>
      <diagonal/>
    </border>
  </borders>
  <cellStyleXfs count="1">
    <xf numFmtId="0" fontId="0" fillId="0" borderId="0"/>
  </cellStyleXfs>
  <cellXfs count="47">
    <xf numFmtId="0" fontId="0" fillId="0" borderId="0" pivotButton="0" quotePrefix="0" xfId="0"/>
    <xf numFmtId="0" fontId="3" fillId="4" borderId="0" applyAlignment="1" pivotButton="0" quotePrefix="0" xfId="0">
      <alignment vertical="center"/>
    </xf>
    <xf numFmtId="0" fontId="3" fillId="2" borderId="0" applyAlignment="1" pivotButton="0" quotePrefix="0" xfId="0">
      <alignment horizontal="center" vertical="center" wrapText="1"/>
    </xf>
    <xf numFmtId="0" fontId="6" fillId="4" borderId="1" applyAlignment="1" pivotButton="0" quotePrefix="0" xfId="0">
      <alignment horizontal="center" vertical="center" wrapText="1"/>
    </xf>
    <xf numFmtId="0" fontId="6" fillId="7" borderId="1" applyAlignment="1" pivotButton="0" quotePrefix="0" xfId="0">
      <alignment horizontal="center" vertical="center" wrapText="1"/>
    </xf>
    <xf numFmtId="0" fontId="7" fillId="0" borderId="2" applyAlignment="1" pivotButton="0" quotePrefix="0" xfId="0">
      <alignment horizontal="center" vertical="center" wrapText="1"/>
    </xf>
    <xf numFmtId="0" fontId="7" fillId="0" borderId="2" applyAlignment="1" pivotButton="0" quotePrefix="0" xfId="0">
      <alignment vertical="top" wrapText="1"/>
    </xf>
    <xf numFmtId="0" fontId="8" fillId="0" borderId="2" applyAlignment="1" pivotButton="0" quotePrefix="0" xfId="0">
      <alignment horizontal="center" vertical="center"/>
    </xf>
    <xf numFmtId="0" fontId="9" fillId="0" borderId="2" applyAlignment="1" pivotButton="0" quotePrefix="0" xfId="0">
      <alignment horizontal="center" vertical="center" wrapText="1"/>
    </xf>
    <xf numFmtId="0" fontId="10" fillId="0" borderId="2" applyAlignment="1" pivotButton="0" quotePrefix="0" xfId="0">
      <alignment horizontal="center" vertical="center" wrapText="1"/>
    </xf>
    <xf numFmtId="0" fontId="7" fillId="8" borderId="2" applyAlignment="1" pivotButton="0" quotePrefix="0" xfId="0">
      <alignment horizontal="center" vertical="center" wrapText="1"/>
    </xf>
    <xf numFmtId="0" fontId="7" fillId="8" borderId="2" applyAlignment="1" pivotButton="0" quotePrefix="0" xfId="0">
      <alignment vertical="top" wrapText="1"/>
    </xf>
    <xf numFmtId="0" fontId="8" fillId="8" borderId="2" applyAlignment="1" pivotButton="0" quotePrefix="0" xfId="0">
      <alignment horizontal="center" vertical="center"/>
    </xf>
    <xf numFmtId="0" fontId="9" fillId="8" borderId="2" applyAlignment="1" pivotButton="0" quotePrefix="0" xfId="0">
      <alignment horizontal="center" vertical="center" wrapText="1"/>
    </xf>
    <xf numFmtId="0" fontId="10" fillId="8" borderId="2" applyAlignment="1" pivotButton="0" quotePrefix="0" xfId="0">
      <alignment horizontal="center" vertical="center" wrapText="1"/>
    </xf>
    <xf numFmtId="0" fontId="3" fillId="4" borderId="0" applyAlignment="1" pivotButton="0" quotePrefix="0" xfId="0">
      <alignment horizontal="center"/>
    </xf>
    <xf numFmtId="0" fontId="4" fillId="0" borderId="0" pivotButton="0" quotePrefix="0" xfId="0"/>
    <xf numFmtId="0" fontId="13" fillId="0" borderId="0" applyAlignment="1" pivotButton="0" quotePrefix="0" xfId="0">
      <alignment horizontal="center"/>
    </xf>
    <xf numFmtId="0" fontId="0" fillId="0" borderId="0" applyAlignment="1" pivotButton="0" quotePrefix="0" xfId="0">
      <alignment wrapText="1"/>
    </xf>
    <xf numFmtId="0" fontId="0" fillId="0" borderId="0" applyAlignment="1" pivotButton="0" quotePrefix="0" xfId="0">
      <alignment horizontal="center"/>
    </xf>
    <xf numFmtId="0" fontId="3" fillId="4" borderId="0" pivotButton="0" quotePrefix="0" xfId="0"/>
    <xf numFmtId="0" fontId="0" fillId="0" borderId="0" applyAlignment="1" pivotButton="0" quotePrefix="0" xfId="0">
      <alignment vertical="top" wrapText="1"/>
    </xf>
    <xf numFmtId="0" fontId="3" fillId="4" borderId="0" applyAlignment="1" pivotButton="0" quotePrefix="0" xfId="0">
      <alignment vertical="top" wrapText="1"/>
    </xf>
    <xf numFmtId="0" fontId="14" fillId="0" borderId="0" applyAlignment="1" pivotButton="0" quotePrefix="0" xfId="0">
      <alignment vertical="top" wrapText="1"/>
    </xf>
    <xf numFmtId="0" fontId="3" fillId="10" borderId="0" applyAlignment="1" pivotButton="0" quotePrefix="0" xfId="0">
      <alignment vertical="top" wrapText="1"/>
    </xf>
    <xf numFmtId="0" fontId="13" fillId="11" borderId="0" applyAlignment="1" pivotButton="0" quotePrefix="0" xfId="0">
      <alignment vertical="top" wrapText="1"/>
    </xf>
    <xf numFmtId="0" fontId="13" fillId="12" borderId="0" applyAlignment="1" pivotButton="0" quotePrefix="0" xfId="0">
      <alignment vertical="top" wrapText="1"/>
    </xf>
    <xf numFmtId="0" fontId="3" fillId="13" borderId="0" applyAlignment="1" pivotButton="0" quotePrefix="0" xfId="0">
      <alignment vertical="top" wrapText="1"/>
    </xf>
    <xf numFmtId="0" fontId="15" fillId="0" borderId="0" applyAlignment="1" pivotButton="0" quotePrefix="0" xfId="0">
      <alignment vertical="top" wrapText="1"/>
    </xf>
    <xf numFmtId="0" fontId="3" fillId="4" borderId="0" applyAlignment="1" pivotButton="0" quotePrefix="0" xfId="0">
      <alignment horizontal="center" wrapText="1"/>
    </xf>
    <xf numFmtId="0" fontId="4" fillId="0" borderId="0" applyAlignment="1" pivotButton="0" quotePrefix="0" xfId="0">
      <alignment vertical="top" wrapText="1"/>
    </xf>
    <xf numFmtId="0" fontId="16" fillId="0" borderId="0" applyAlignment="1" pivotButton="0" quotePrefix="0" xfId="0">
      <alignment vertical="top" wrapText="1"/>
    </xf>
    <xf numFmtId="0" fontId="4" fillId="5" borderId="0" applyAlignment="1" pivotButton="0" quotePrefix="0" xfId="0">
      <alignment vertical="center" wrapText="1"/>
    </xf>
    <xf numFmtId="0" fontId="0" fillId="0" borderId="0" pivotButton="0" quotePrefix="0" xfId="0"/>
    <xf numFmtId="0" fontId="3" fillId="2" borderId="0" applyAlignment="1" pivotButton="0" quotePrefix="0" xfId="0">
      <alignment horizontal="center" vertical="center" wrapText="1"/>
    </xf>
    <xf numFmtId="164" fontId="4" fillId="5" borderId="0" applyAlignment="1" pivotButton="0" quotePrefix="0" xfId="0">
      <alignment vertical="center" wrapText="1"/>
    </xf>
    <xf numFmtId="0" fontId="2" fillId="3" borderId="0" applyAlignment="1" pivotButton="0" quotePrefix="0" xfId="0">
      <alignment horizontal="center" vertical="center" wrapText="1"/>
    </xf>
    <xf numFmtId="0" fontId="1" fillId="2" borderId="0" applyAlignment="1" pivotButton="0" quotePrefix="0" xfId="0">
      <alignment horizontal="center" vertical="center"/>
    </xf>
    <xf numFmtId="0" fontId="5" fillId="6" borderId="0" applyAlignment="1" pivotButton="0" quotePrefix="0" xfId="0">
      <alignment horizontal="center"/>
    </xf>
    <xf numFmtId="0" fontId="4" fillId="9" borderId="0" applyAlignment="1" pivotButton="0" quotePrefix="0" xfId="0">
      <alignment vertical="top" wrapText="1"/>
    </xf>
    <xf numFmtId="0" fontId="0" fillId="5" borderId="0" applyAlignment="1" pivotButton="0" quotePrefix="0" xfId="0">
      <alignment vertical="top" wrapText="1"/>
    </xf>
    <xf numFmtId="0" fontId="11" fillId="2" borderId="0" applyAlignment="1" pivotButton="0" quotePrefix="0" xfId="0">
      <alignment horizontal="center"/>
    </xf>
    <xf numFmtId="0" fontId="12" fillId="3" borderId="0" applyAlignment="1" pivotButton="0" quotePrefix="0" xfId="0">
      <alignment vertical="top" wrapText="1"/>
    </xf>
    <xf numFmtId="0" fontId="11" fillId="2" borderId="0" applyAlignment="1" pivotButton="0" quotePrefix="0" xfId="0">
      <alignment vertical="top" wrapText="1"/>
    </xf>
    <xf numFmtId="0" fontId="5" fillId="6" borderId="0" applyAlignment="1" pivotButton="0" quotePrefix="0" xfId="0">
      <alignment vertical="top" wrapText="1"/>
    </xf>
    <xf numFmtId="0" fontId="3" fillId="2" borderId="0" applyAlignment="1" pivotButton="0" quotePrefix="0" xfId="0">
      <alignment vertical="top" wrapText="1"/>
    </xf>
    <xf numFmtId="0" fontId="2" fillId="3" borderId="0" applyAlignment="1" pivotButton="0" quotePrefix="0" xfId="0">
      <alignment horizontal="center" wrapText="1"/>
    </xf>
  </cellXfs>
  <cellStyles count="1">
    <cellStyle name="Normal" xfId="0" builtinId="0"/>
  </cellStyles>
  <dxfs count="8">
    <dxf>
      <fill>
        <patternFill patternType="solid">
          <fgColor rgb="FFD9534F"/>
        </patternFill>
      </fill>
    </dxf>
    <dxf>
      <fill>
        <patternFill patternType="solid">
          <fgColor rgb="FFF4B183"/>
        </patternFill>
      </fill>
    </dxf>
    <dxf>
      <fill>
        <patternFill patternType="solid">
          <fgColor rgb="FFFFD966"/>
        </patternFill>
      </fill>
    </dxf>
    <dxf>
      <fill>
        <patternFill patternType="solid">
          <fgColor rgb="FF70AD47"/>
        </patternFill>
      </fill>
    </dxf>
    <dxf>
      <fill>
        <patternFill patternType="solid">
          <fgColor rgb="FFD9534F"/>
        </patternFill>
      </fill>
    </dxf>
    <dxf>
      <fill>
        <patternFill patternType="solid">
          <fgColor rgb="FFF4B183"/>
        </patternFill>
      </fill>
    </dxf>
    <dxf>
      <fill>
        <patternFill patternType="solid">
          <fgColor rgb="FFFFD966"/>
        </patternFill>
      </fill>
    </dxf>
    <dxf>
      <fill>
        <patternFill patternType="solid">
          <fgColor rgb="FF70AD4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OpenAI</author>
  </authors>
  <commentList>
    <comment ref="H9" authorId="0" shapeId="0">
      <text>
        <t>Probabilidad CCE: 1 Raro, 2 Improbable, 3 Posible, 4 Probable, 5 Casi cierto.</t>
      </text>
    </comment>
    <comment ref="I9" authorId="0" shapeId="0">
      <text>
        <t>Impacto CCE: 1 Insignificante, 2 Menor, 3 Moderado, 4 Mayor, 5 Catastrófico. Se toma la mayor calificación entre el efecto cualitativo y monetario.</t>
      </text>
    </comment>
    <comment ref="J9" authorId="0" shapeId="0">
      <text>
        <t>Fórmula: Probabilidad + Impacto.</t>
      </text>
    </comment>
    <comment ref="K9" authorId="0" shapeId="0">
      <text>
        <t>Categoría CCE: 2-4 Bajo; 5 Medio; 6-7 Alto; 8-10 Extremo.</t>
      </text>
    </comment>
    <comment ref="L9" authorId="0" shapeId="0">
      <text>
        <t>La asignación se propone a quien tiene mejor capacidad para administrar el riesgo. Los riesgos compartidos se delimitan según causa y control, no como reparto automático de costos.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X38"/>
  <sheetViews>
    <sheetView showGridLines="0" tabSelected="1" workbookViewId="0">
      <pane xSplit="5" ySplit="9" topLeftCell="F34" activePane="bottomRight" state="frozen"/>
      <selection pane="topRight" activeCell="A1" sqref="A1"/>
      <selection pane="bottomLeft" activeCell="A1" sqref="A1"/>
      <selection pane="bottomRight" activeCell="H9" sqref="H9"/>
    </sheetView>
  </sheetViews>
  <sheetFormatPr baseColWidth="10" defaultColWidth="9.140625" defaultRowHeight="15"/>
  <cols>
    <col width="5" customWidth="1" style="33" min="1" max="1"/>
    <col width="12" customWidth="1" style="33" min="2" max="2"/>
    <col width="11" customWidth="1" style="33" min="3" max="3"/>
    <col width="14" customWidth="1" style="33" min="4" max="4"/>
    <col width="16" customWidth="1" style="33" min="5" max="5"/>
    <col width="46" customWidth="1" style="33" min="6" max="6"/>
    <col width="40" customWidth="1" style="33" min="7" max="7"/>
    <col width="11" customWidth="1" style="33" min="8" max="8"/>
    <col width="10" customWidth="1" style="33" min="9" max="9"/>
    <col width="12" customWidth="1" style="33" min="10" max="11"/>
    <col width="27" customWidth="1" style="33" min="12" max="12"/>
    <col width="55" customWidth="1" style="33" min="13" max="13"/>
    <col width="12" customWidth="1" style="33" min="14" max="14"/>
    <col width="11" customWidth="1" style="33" min="15" max="15"/>
    <col width="12" customWidth="1" style="33" min="16" max="16"/>
    <col width="13" customWidth="1" style="33" min="17" max="17"/>
    <col width="14" customWidth="1" style="33" min="18" max="18"/>
    <col width="34" customWidth="1" style="33" min="19" max="19"/>
    <col width="22" customWidth="1" style="33" min="20" max="20"/>
    <col width="24" customWidth="1" style="33" min="21" max="21"/>
    <col width="46" customWidth="1" style="33" min="22" max="22"/>
    <col width="22" customWidth="1" style="33" min="23" max="23"/>
    <col width="38" customWidth="1" style="33" min="24" max="24"/>
  </cols>
  <sheetData>
    <row r="1" ht="30" customHeight="1" s="33">
      <c r="A1" s="37" t="inlineStr">
        <is>
          <t>FUNDACIÓN COMUNICAR DEL SAN JUAN – FUNDACOMUNICAR | MATRIZ DE RIESGOS DEL PROCESO</t>
        </is>
      </c>
    </row>
    <row r="2" ht="30" customHeight="1" s="33">
      <c r="A2" s="36" t="inlineStr">
        <is>
          <t>LICITACIÓN PÚBLICA – IMPLEMENTACIÓN INTEGRAL | BPIN 20253201010088 | MATRIZ DE RIESGOS</t>
        </is>
      </c>
    </row>
    <row r="3" ht="36" customHeight="1" s="33">
      <c r="A3" s="1" t="inlineStr">
        <is>
          <t>Proyecto</t>
        </is>
      </c>
      <c r="B3" s="32" t="inlineStr">
        <is>
          <t>Conservación de áreas ambientales estratégicas y lucha contra la deforestación en jurisdicción del Consejo Comunitario Mayor del Cantón de San Pablo, departamento del Chocó.</t>
        </is>
      </c>
      <c r="M3" s="1" t="inlineStr">
        <is>
          <t>Presupuesto oficial</t>
        </is>
      </c>
      <c r="N3" s="35" t="n">
        <v>2418140431</v>
      </c>
    </row>
    <row r="4" ht="51.95" customHeight="1" s="33">
      <c r="A4" s="1" t="inlineStr">
        <is>
          <t>Objeto</t>
        </is>
      </c>
      <c r="B4" s="32" t="inlineStr">
        <is>
          <t>Ejecutar integralmente las actividades de conservación de áreas ambientales estratégicas y lucha contra la deforestación previstas en el proyecto BPIN 20253201010088, mediante acciones de restauración y rehabilitación ecológica, establecimiento y mantenimiento de sistemas agroecológicos, aislamiento de áreas, fortalecimiento de la gobernanza ambiental, monitoreo, educación ambiental, sostenibilidad y reporte de las áreas intervenidas, de conformidad con los estudios, especificaciones, cantidades, presupuesto y demás documentos del proceso.</t>
        </is>
      </c>
      <c r="M4" s="1" t="inlineStr">
        <is>
          <t>Plazo</t>
        </is>
      </c>
      <c r="N4" s="32" t="inlineStr">
        <is>
          <t>15 meses</t>
        </is>
      </c>
    </row>
    <row r="5" ht="36" customHeight="1" s="33">
      <c r="A5" s="1" t="inlineStr">
        <is>
          <t>Entidad ejecutora</t>
        </is>
      </c>
      <c r="B5" s="32" t="inlineStr">
        <is>
          <t>Fundación Comunicar del San Juan – FUNDACOMUNICAR</t>
        </is>
      </c>
      <c r="M5" s="1" t="inlineStr">
        <is>
          <t>Forma de pago</t>
        </is>
      </c>
      <c r="N5" s="32" t="inlineStr">
        <is>
          <t>Pagos parciales contra cortes mensuales de ejecución debidamente verificados; sin anticipo ni pago anticipado. La periodicidad mensual no genera causación automática.</t>
        </is>
      </c>
    </row>
    <row r="6" ht="36" customHeight="1" s="33">
      <c r="A6" s="1" t="inlineStr">
        <is>
          <t>Lugar de ejecución</t>
        </is>
      </c>
      <c r="B6" s="32" t="inlineStr">
        <is>
          <t>Jurisdicción del Consejo Comunitario Mayor del Cantón de San Pablo, departamento del Chocó.</t>
        </is>
      </c>
      <c r="M6" s="1" t="inlineStr">
        <is>
          <t>Fecha de actualización</t>
        </is>
      </c>
      <c r="N6" s="32" t="inlineStr">
        <is>
          <t>2 de octubre de 2026</t>
        </is>
      </c>
    </row>
    <row r="7" ht="36" customHeight="1" s="33">
      <c r="A7" s="1" t="inlineStr">
        <is>
          <t>Naturaleza contractual</t>
        </is>
      </c>
      <c r="B7" s="32" t="inlineStr">
        <is>
          <t>Contrato estatal de implementación integral ambiental de naturaleza mixta</t>
        </is>
      </c>
      <c r="M7" s="1" t="inlineStr">
        <is>
          <t>Modalidad</t>
        </is>
      </c>
      <c r="N7" s="32" t="inlineStr">
        <is>
          <t>Licitación Pública</t>
        </is>
      </c>
    </row>
    <row r="8" ht="24" customHeight="1" s="33">
      <c r="A8" s="34" t="inlineStr">
        <is>
          <t>IDENTIFICACIÓN, EVALUACIÓN Y ASIGNACIÓN INICIAL</t>
        </is>
      </c>
      <c r="N8" s="34" t="inlineStr">
        <is>
          <t>RIESGO DESPUÉS DEL TRATAMIENTO</t>
        </is>
      </c>
      <c r="R8" s="34" t="inlineStr">
        <is>
          <t>IMPLEMENTACIÓN DEL TRATAMIENTO</t>
        </is>
      </c>
      <c r="V8" s="34" t="inlineStr">
        <is>
          <t>MONITOREO Y REVISIÓN</t>
        </is>
      </c>
      <c r="X8" s="34" t="inlineStr">
        <is>
          <t>TRAZABILIDAD</t>
        </is>
      </c>
    </row>
    <row r="9" ht="81.95" customHeight="1" s="33">
      <c r="A9" s="3" t="inlineStr">
        <is>
          <t>N.º</t>
        </is>
      </c>
      <c r="B9" s="3" t="inlineStr">
        <is>
          <t>Clase</t>
        </is>
      </c>
      <c r="C9" s="3" t="inlineStr">
        <is>
          <t>Fuente</t>
        </is>
      </c>
      <c r="D9" s="3" t="inlineStr">
        <is>
          <t>Etapa</t>
        </is>
      </c>
      <c r="E9" s="3" t="inlineStr">
        <is>
          <t>Tipo</t>
        </is>
      </c>
      <c r="F9" s="3" t="inlineStr">
        <is>
          <t>Descripción (qué puede pasar y cómo puede ocurrir)</t>
        </is>
      </c>
      <c r="G9" s="3" t="inlineStr">
        <is>
          <t>Consecuencia de la ocurrencia del evento</t>
        </is>
      </c>
      <c r="H9" s="3" t="inlineStr">
        <is>
          <t>Probabilidad</t>
        </is>
      </c>
      <c r="I9" s="3" t="inlineStr">
        <is>
          <t>Impacto</t>
        </is>
      </c>
      <c r="J9" s="3" t="inlineStr">
        <is>
          <t>Valoración del riesgo</t>
        </is>
      </c>
      <c r="K9" s="3" t="inlineStr">
        <is>
          <t>Categoría</t>
        </is>
      </c>
      <c r="L9" s="3" t="inlineStr">
        <is>
          <t>¿A quién se le asigna?</t>
        </is>
      </c>
      <c r="M9" s="3" t="inlineStr">
        <is>
          <t>Tratamiento / controles a implementar</t>
        </is>
      </c>
      <c r="N9" s="4" t="inlineStr">
        <is>
          <t>Probabilidad residual</t>
        </is>
      </c>
      <c r="O9" s="4" t="inlineStr">
        <is>
          <t>Impacto residual</t>
        </is>
      </c>
      <c r="P9" s="4" t="inlineStr">
        <is>
          <t>Valoración residual</t>
        </is>
      </c>
      <c r="Q9" s="4" t="inlineStr">
        <is>
          <t>Categoría residual</t>
        </is>
      </c>
      <c r="R9" s="4" t="inlineStr">
        <is>
          <t>¿Afecta la ejecución del contrato?</t>
        </is>
      </c>
      <c r="S9" s="4" t="inlineStr">
        <is>
          <t>Responsable de implementar el tratamiento</t>
        </is>
      </c>
      <c r="T9" s="4" t="inlineStr">
        <is>
          <t>Inicio estimado del tratamiento</t>
        </is>
      </c>
      <c r="U9" s="4" t="inlineStr">
        <is>
          <t>Fin estimado del tratamiento</t>
        </is>
      </c>
      <c r="V9" s="4" t="inlineStr">
        <is>
          <t>¿Cómo se realiza el monitoreo?</t>
        </is>
      </c>
      <c r="W9" s="4" t="inlineStr">
        <is>
          <t>Periodicidad</t>
        </is>
      </c>
      <c r="X9" s="4" t="inlineStr">
        <is>
          <t>Documento / fundamento</t>
        </is>
      </c>
    </row>
    <row r="10" ht="111.95" customHeight="1" s="33">
      <c r="A10" s="5" t="n">
        <v>1</v>
      </c>
      <c r="B10" s="6" t="inlineStr">
        <is>
          <t>Específico</t>
        </is>
      </c>
      <c r="C10" s="6" t="inlineStr">
        <is>
          <t>Interno</t>
        </is>
      </c>
      <c r="D10" s="6" t="inlineStr">
        <is>
          <t>Planeación</t>
        </is>
      </c>
      <c r="E10" s="6" t="inlineStr">
        <is>
          <t>Operacional</t>
        </is>
      </c>
      <c r="F10" s="6" t="inlineStr">
        <is>
          <t>Inconsistencias entre BPIN, anexo técnico, cadena de valor, presupuesto, APU, cantidades, pliego de condiciones, minuta o formularios por errores de versión, fórmulas o cambios no controlados.</t>
        </is>
      </c>
      <c r="G10" s="6" t="inlineStr">
        <is>
          <t>Ofertas no comparables, exigencias contradictorias, retrasos, modificaciones posteriores, pagos objetados o imposibilidad de demostrar el cumplimiento de metas del proyecto.</t>
        </is>
      </c>
      <c r="H10" s="7" t="n">
        <v>2</v>
      </c>
      <c r="I10" s="7" t="n">
        <v>5</v>
      </c>
      <c r="J10" s="8">
        <f>H10+I10</f>
        <v/>
      </c>
      <c r="K10" s="9">
        <f>IF(J10&lt;=4,"BAJO",IF(J10=5,"MEDIO",IF(J10&lt;=7,"ALTO","EXTREMO")))</f>
        <v/>
      </c>
      <c r="L10" s="6" t="inlineStr">
        <is>
          <t>FUNDACOMUNICAR</t>
        </is>
      </c>
      <c r="M10" s="6" t="inlineStr">
        <is>
          <t>Conciliar al peso el presupuesto; sanear fórmulas sin alterar valores aprobados; aplicar control de versiones y lista de chequeo cruzada BPIN-presupuesto-anexo-pliego-minuta; mantener una versión controlada para cada publicación y revalidar todo cambio.</t>
        </is>
      </c>
      <c r="N10" s="7" t="n">
        <v>1</v>
      </c>
      <c r="O10" s="7" t="n">
        <v>4</v>
      </c>
      <c r="P10" s="8">
        <f>N10+O10</f>
        <v/>
      </c>
      <c r="Q10" s="9">
        <f>IF(P10&lt;=4,"BAJO",IF(P10=5,"MEDIO",IF(P10&lt;=7,"ALTO","EXTREMO")))</f>
        <v/>
      </c>
      <c r="R10" s="5" t="inlineStr">
        <is>
          <t>Sí</t>
        </is>
      </c>
      <c r="S10" s="6" t="inlineStr">
        <is>
          <t>Equipo estructurador: técnico, financiero, jurídico y SGR</t>
        </is>
      </c>
      <c r="T10" s="6" t="inlineStr">
        <is>
          <t>Estructuración</t>
        </is>
      </c>
      <c r="U10" s="6" t="inlineStr">
        <is>
          <t>Antes de apertura y ante cada modificación de documentos</t>
        </is>
      </c>
      <c r="V10" s="6" t="inlineStr">
        <is>
          <t>Lista de chequeo de trazabilidad y comparación de versiones/documentos.</t>
        </is>
      </c>
      <c r="W10" s="6" t="inlineStr">
        <is>
          <t>En cada versión y antes de publicación/apertura</t>
        </is>
      </c>
      <c r="X10" s="6" t="inlineStr">
        <is>
          <t>Expediente BPIN 20253201010088; Estudios Previos EP-LP-SGR-001; Manual CCE de Riesgos.</t>
        </is>
      </c>
    </row>
    <row r="11" ht="111.95" customHeight="1" s="33">
      <c r="A11" s="10" t="n">
        <v>2</v>
      </c>
      <c r="B11" s="11" t="inlineStr">
        <is>
          <t>Específico</t>
        </is>
      </c>
      <c r="C11" s="11" t="inlineStr">
        <is>
          <t>Interno</t>
        </is>
      </c>
      <c r="D11" s="11" t="inlineStr">
        <is>
          <t>Planeación</t>
        </is>
      </c>
      <c r="E11" s="11" t="inlineStr">
        <is>
          <t>Operacional</t>
        </is>
      </c>
      <c r="F11" s="11" t="inlineStr">
        <is>
          <t>Áreas, polígonos, accesos, metas físicas o condiciones de campo insuficientemente definidos, no disponibles o no coherentes con los documentos técnicos al momento de estructurar el proceso.</t>
        </is>
      </c>
      <c r="G11" s="11" t="inlineStr">
        <is>
          <t>Imposibilidad de abrir frentes, mayores tiempos improductivos, controversias sobre cantidades/localización y riesgo de incumplimiento de metas ambientales.</t>
        </is>
      </c>
      <c r="H11" s="12" t="n">
        <v>3</v>
      </c>
      <c r="I11" s="12" t="n">
        <v>5</v>
      </c>
      <c r="J11" s="13">
        <f>H11+I11</f>
        <v/>
      </c>
      <c r="K11" s="14">
        <f>IF(J11&lt;=4,"BAJO",IF(J11=5,"MEDIO",IF(J11&lt;=7,"ALTO","EXTREMO")))</f>
        <v/>
      </c>
      <c r="L11" s="11" t="inlineStr">
        <is>
          <t>FUNDACOMUNICAR</t>
        </is>
      </c>
      <c r="M11" s="11" t="inlineStr">
        <is>
          <t>Cerrar anexo técnico y georreferenciación; verificar metas y cantidades; documentar disponibilidad y rutas de acceso; realizar validación de campo cuando corresponda; establecer actas de disponibilidad por frente y mecanismo de liberación progresiva.</t>
        </is>
      </c>
      <c r="N11" s="12" t="n">
        <v>1</v>
      </c>
      <c r="O11" s="12" t="n">
        <v>4</v>
      </c>
      <c r="P11" s="13">
        <f>N11+O11</f>
        <v/>
      </c>
      <c r="Q11" s="14">
        <f>IF(P11&lt;=4,"BAJO",IF(P11=5,"MEDIO",IF(P11&lt;=7,"ALTO","EXTREMO")))</f>
        <v/>
      </c>
      <c r="R11" s="10" t="inlineStr">
        <is>
          <t>Sí</t>
        </is>
      </c>
      <c r="S11" s="11" t="inlineStr">
        <is>
          <t>Responsable técnico del proyecto / SGR / coordinación territorial</t>
        </is>
      </c>
      <c r="T11" s="11" t="inlineStr">
        <is>
          <t>Estructuración</t>
        </is>
      </c>
      <c r="U11" s="11" t="inlineStr">
        <is>
          <t>Antes de apertura; actualización por frente antes de intervenir</t>
        </is>
      </c>
      <c r="V11" s="11" t="inlineStr">
        <is>
          <t>Anexo técnico, cartografía, actas de disponibilidad/acceso y verificación de correspondencia con BPIN.</t>
        </is>
      </c>
      <c r="W11" s="11" t="inlineStr">
        <is>
          <t>Antes de apertura y antes de habilitar cada frente</t>
        </is>
      </c>
      <c r="X11" s="11" t="inlineStr">
        <is>
          <t>Estudios Previos EP-LP-SGR-001; expediente técnico BPIN; cartografía y soportes territoriales del proyecto.</t>
        </is>
      </c>
    </row>
    <row r="12" ht="111.95" customHeight="1" s="33">
      <c r="A12" s="5" t="n">
        <v>3</v>
      </c>
      <c r="B12" s="6" t="inlineStr">
        <is>
          <t>Específico</t>
        </is>
      </c>
      <c r="C12" s="6" t="inlineStr">
        <is>
          <t>Interno</t>
        </is>
      </c>
      <c r="D12" s="6" t="inlineStr">
        <is>
          <t>Planeación</t>
        </is>
      </c>
      <c r="E12" s="6" t="inlineStr">
        <is>
          <t>Ambiental</t>
        </is>
      </c>
      <c r="F12" s="6" t="inlineStr">
        <is>
          <t>No identificar o no definir oportunamente permisos, autorizaciones, salvaguardas ambientales/étnicas, concertaciones o responsabilidades institucionales que resulten aplicables al proyecto o a las áreas de intervención.</t>
        </is>
      </c>
      <c r="G12" s="6" t="inlineStr">
        <is>
          <t>Suspensión o retraso de actividades, afectación de derechos colectivos, sanciones, imposibilidad de ejecutar determinadas actividades o necesidad de modificar la programación.</t>
        </is>
      </c>
      <c r="H12" s="7" t="n">
        <v>2</v>
      </c>
      <c r="I12" s="7" t="n">
        <v>5</v>
      </c>
      <c r="J12" s="8">
        <f>H12+I12</f>
        <v/>
      </c>
      <c r="K12" s="9">
        <f>IF(J12&lt;=4,"BAJO",IF(J12=5,"MEDIO",IF(J12&lt;=7,"ALTO","EXTREMO")))</f>
        <v/>
      </c>
      <c r="L12" s="6" t="inlineStr">
        <is>
          <t>FUNDACOMUNICAR</t>
        </is>
      </c>
      <c r="M12" s="6" t="inlineStr">
        <is>
          <t>Mantener matriz de permisos y responsabilidades; distinguir las habilitaciones institucionales de aquellas asociadas a los medios y métodos del contratista; obtener o acreditar las que resulten exigibles antes de la actividad respectiva; documentar las salvaguardas y actuaciones de participación especial únicamente cuando jurídicamente resulten aplicables.</t>
        </is>
      </c>
      <c r="N12" s="7" t="n">
        <v>1</v>
      </c>
      <c r="O12" s="7" t="n">
        <v>4</v>
      </c>
      <c r="P12" s="8">
        <f>N12+O12</f>
        <v/>
      </c>
      <c r="Q12" s="9">
        <f>IF(P12&lt;=4,"BAJO",IF(P12=5,"MEDIO",IF(P12&lt;=7,"ALTO","EXTREMO")))</f>
        <v/>
      </c>
      <c r="R12" s="5" t="inlineStr">
        <is>
          <t>Sí</t>
        </is>
      </c>
      <c r="S12" s="6" t="inlineStr">
        <is>
          <t>Responsable ambiental / jurídico / SGR</t>
        </is>
      </c>
      <c r="T12" s="6" t="inlineStr">
        <is>
          <t>Estructuración</t>
        </is>
      </c>
      <c r="U12" s="6" t="inlineStr">
        <is>
          <t>Antes de apertura y antes de cada actividad condicionada</t>
        </is>
      </c>
      <c r="V12" s="6" t="inlineStr">
        <is>
          <t>Matriz de permisos, conceptos, autorizaciones, actas y seguimiento de vencimientos/condiciones.</t>
        </is>
      </c>
      <c r="W12" s="6" t="inlineStr">
        <is>
          <t>Antes de apertura; mensual y por hito regulatorio</t>
        </is>
      </c>
      <c r="X12" s="6" t="inlineStr">
        <is>
          <t>Estudios Previos EP-LP-SGR-001; expediente técnico BPIN; normativa ambiental y Manual CCE de Riesgos.</t>
        </is>
      </c>
    </row>
    <row r="13" ht="111.95" customHeight="1" s="33">
      <c r="A13" s="10" t="n">
        <v>4</v>
      </c>
      <c r="B13" s="11" t="inlineStr">
        <is>
          <t>Específico</t>
        </is>
      </c>
      <c r="C13" s="11" t="inlineStr">
        <is>
          <t>Interno</t>
        </is>
      </c>
      <c r="D13" s="11" t="inlineStr">
        <is>
          <t>Planeación</t>
        </is>
      </c>
      <c r="E13" s="11" t="inlineStr">
        <is>
          <t>Regulatorio</t>
        </is>
      </c>
      <c r="F13" s="11" t="inlineStr">
        <is>
          <t>Definición incorrecta o ambigua del tratamiento tributario, impuestos, retenciones, contribuciones o forma de presentación de precios aplicable al contrato.</t>
        </is>
      </c>
      <c r="G13" s="11" t="inlineStr">
        <is>
          <t>Ofertas no comparables, errores en el presupuesto, controversias económicas, descuentos no previstos o riesgo de exceder el presupuesto oficial.</t>
        </is>
      </c>
      <c r="H13" s="12" t="n">
        <v>2</v>
      </c>
      <c r="I13" s="12" t="n">
        <v>4</v>
      </c>
      <c r="J13" s="13">
        <f>H13+I13</f>
        <v/>
      </c>
      <c r="K13" s="14">
        <f>IF(J13&lt;=4,"BAJO",IF(J13=5,"MEDIO",IF(J13&lt;=7,"ALTO","EXTREMO")))</f>
        <v/>
      </c>
      <c r="L13" s="11" t="inlineStr">
        <is>
          <t>FUNDACOMUNICAR</t>
        </is>
      </c>
      <c r="M13" s="11" t="inlineStr">
        <is>
          <t>Emitir validación contable/tributaria; reflejarla de forma uniforme en formulario económico, pliego y minuta; definir precios con impuestos/cargas aplicables y regla de corrección aritmética sin alterar la estructura aprobada.</t>
        </is>
      </c>
      <c r="N13" s="12" t="n">
        <v>1</v>
      </c>
      <c r="O13" s="12" t="n">
        <v>3</v>
      </c>
      <c r="P13" s="13">
        <f>N13+O13</f>
        <v/>
      </c>
      <c r="Q13" s="14">
        <f>IF(P13&lt;=4,"BAJO",IF(P13=5,"MEDIO",IF(P13&lt;=7,"ALTO","EXTREMO")))</f>
        <v/>
      </c>
      <c r="R13" s="10" t="inlineStr">
        <is>
          <t>Sí</t>
        </is>
      </c>
      <c r="S13" s="11" t="inlineStr">
        <is>
          <t>Responsable financiero/contable y jurídico</t>
        </is>
      </c>
      <c r="T13" s="11" t="inlineStr">
        <is>
          <t>Estructuración</t>
        </is>
      </c>
      <c r="U13" s="11" t="inlineStr">
        <is>
          <t>Antes de la publicación del pliego definitivo y ante cambios normativos</t>
        </is>
      </c>
      <c r="V13" s="11" t="inlineStr">
        <is>
          <t>Concepto tributario, revisión del formulario económico y conciliación con presupuesto.</t>
        </is>
      </c>
      <c r="W13" s="11" t="inlineStr">
        <is>
          <t>Una vez antes de publicación y ante cambios normativos</t>
        </is>
      </c>
      <c r="X13" s="11" t="inlineStr">
        <is>
          <t>Estudios Previos EP-LP-SGR-001; expediente presupuestal.</t>
        </is>
      </c>
    </row>
    <row r="14" ht="111.95" customHeight="1" s="33">
      <c r="A14" s="5" t="n">
        <v>5</v>
      </c>
      <c r="B14" s="6" t="inlineStr">
        <is>
          <t>General</t>
        </is>
      </c>
      <c r="C14" s="6" t="inlineStr">
        <is>
          <t>Interno</t>
        </is>
      </c>
      <c r="D14" s="6" t="inlineStr">
        <is>
          <t>Planeación</t>
        </is>
      </c>
      <c r="E14" s="6" t="inlineStr">
        <is>
          <t>Operacional</t>
        </is>
      </c>
      <c r="F14" s="6" t="inlineStr">
        <is>
          <t>Requisitos habilitantes, experiencia, capacidad financiera, capacidad territorial y de relacionamiento comunitario, o factores de evaluación desproporcionados, ambiguos o desconectados del sector que reduzcan indebidamente la concurrencia.</t>
        </is>
      </c>
      <c r="G14" s="6" t="inlineStr">
        <is>
          <t>Observaciones, reclamaciones, menor pluralidad, declaratoria desierta, retraso de la contratación o selección menos eficiente.</t>
        </is>
      </c>
      <c r="H14" s="7" t="n">
        <v>2</v>
      </c>
      <c r="I14" s="7" t="n">
        <v>4</v>
      </c>
      <c r="J14" s="8">
        <f>H14+I14</f>
        <v/>
      </c>
      <c r="K14" s="9">
        <f>IF(J14&lt;=4,"BAJO",IF(J14=5,"MEDIO",IF(J14&lt;=7,"ALTO","EXTREMO")))</f>
        <v/>
      </c>
      <c r="L14" s="6" t="inlineStr">
        <is>
          <t>FUNDACOMUNICAR</t>
        </is>
      </c>
      <c r="M14" s="6" t="inlineStr">
        <is>
          <t>Aplicar las conclusiones del análisis sectorial y la justificación de los estudios previos; mantener requisitos funcionales y proporcionales; permitir proponentes plurales; no exigir domicilio, sucursal o establecimiento previamente existente en Chocó como condición de participación; exigir de forma objetiva el Plan de Implantación Territorial y Relacionamiento Comunitario y el compromiso de sede operativa para la ejecución; separar habilitantes de factores puntuables y documentar la justificación de cada exigencia.</t>
        </is>
      </c>
      <c r="N14" s="7" t="n">
        <v>1</v>
      </c>
      <c r="O14" s="7" t="n">
        <v>3</v>
      </c>
      <c r="P14" s="8">
        <f>N14+O14</f>
        <v/>
      </c>
      <c r="Q14" s="9">
        <f>IF(P14&lt;=4,"BAJO",IF(P14=5,"MEDIO",IF(P14&lt;=7,"ALTO","EXTREMO")))</f>
        <v/>
      </c>
      <c r="R14" s="5" t="inlineStr">
        <is>
          <t>No</t>
        </is>
      </c>
      <c r="S14" s="6" t="inlineStr">
        <is>
          <t>Equipo estructurador / comité de contratación</t>
        </is>
      </c>
      <c r="T14" s="6" t="inlineStr">
        <is>
          <t>Estructuración</t>
        </is>
      </c>
      <c r="U14" s="6" t="inlineStr">
        <is>
          <t>Antes de publicación y apertura</t>
        </is>
      </c>
      <c r="V14" s="6" t="inlineStr">
        <is>
          <t>Matriz de requisitos, prueba de proporcionalidad y respuestas a observaciones.</t>
        </is>
      </c>
      <c r="W14" s="6" t="inlineStr">
        <is>
          <t>En estructuración y con cada observación relevante</t>
        </is>
      </c>
      <c r="X14" s="6" t="inlineStr">
        <is>
          <t>Análisis del Sector AS-LP-SGR-001; Estudios Previos EP-LP-SGR-001; Proyecto de Pliego PPC-LP-SGR-001.</t>
        </is>
      </c>
    </row>
    <row r="15" ht="111.95" customHeight="1" s="33">
      <c r="A15" s="10" t="n">
        <v>6</v>
      </c>
      <c r="B15" s="11" t="inlineStr">
        <is>
          <t>General</t>
        </is>
      </c>
      <c r="C15" s="11" t="inlineStr">
        <is>
          <t>Externo</t>
        </is>
      </c>
      <c r="D15" s="11" t="inlineStr">
        <is>
          <t>Selección</t>
        </is>
      </c>
      <c r="E15" s="11" t="inlineStr">
        <is>
          <t>Operacional</t>
        </is>
      </c>
      <c r="F15" s="11" t="inlineStr">
        <is>
          <t>Colusión, coordinación indebida de ofertas, conflicto de interés, ocultamiento de beneficiarios finales o prácticas que afecten la competencia.</t>
        </is>
      </c>
      <c r="G15" s="11" t="inlineStr">
        <is>
          <t>Distorsión del resultado de la licitación, sobreprecio, nulidades/controversias, investigaciones y afectación reputacional o fiscal.</t>
        </is>
      </c>
      <c r="H15" s="12" t="n">
        <v>2</v>
      </c>
      <c r="I15" s="12" t="n">
        <v>5</v>
      </c>
      <c r="J15" s="13">
        <f>H15+I15</f>
        <v/>
      </c>
      <c r="K15" s="14">
        <f>IF(J15&lt;=4,"BAJO",IF(J15=5,"MEDIO",IF(J15&lt;=7,"ALTO","EXTREMO")))</f>
        <v/>
      </c>
      <c r="L15" s="11" t="inlineStr">
        <is>
          <t>Proponentes según su conducta; FUNDACOMUNICAR respecto de controles preventivos y detección</t>
        </is>
      </c>
      <c r="M15" s="11" t="inlineStr">
        <is>
          <t>Declaraciones de integridad, conflictos y beneficiario final; revisión de patrones de oferta; segregación de funciones; publicidad en SECOP; debida diligencia y reporte a autoridades cuando proceda.</t>
        </is>
      </c>
      <c r="N15" s="12" t="n">
        <v>1</v>
      </c>
      <c r="O15" s="12" t="n">
        <v>4</v>
      </c>
      <c r="P15" s="13">
        <f>N15+O15</f>
        <v/>
      </c>
      <c r="Q15" s="14">
        <f>IF(P15&lt;=4,"BAJO",IF(P15=5,"MEDIO",IF(P15&lt;=7,"ALTO","EXTREMO")))</f>
        <v/>
      </c>
      <c r="R15" s="10" t="inlineStr">
        <is>
          <t>No</t>
        </is>
      </c>
      <c r="S15" s="11" t="inlineStr">
        <is>
          <t>Jurídico / comité evaluador / control designado</t>
        </is>
      </c>
      <c r="T15" s="11" t="inlineStr">
        <is>
          <t>Publicación de los documentos del proceso</t>
        </is>
      </c>
      <c r="U15" s="11" t="inlineStr">
        <is>
          <t>Adjudicación y firma</t>
        </is>
      </c>
      <c r="V15" s="11" t="inlineStr">
        <is>
          <t>Declaraciones, trazabilidad SECOP, análisis de ofertas y registro de conflictos.</t>
        </is>
      </c>
      <c r="W15" s="11" t="inlineStr">
        <is>
          <t>En cada oferta, evaluación y decisión</t>
        </is>
      </c>
      <c r="X15" s="11" t="inlineStr">
        <is>
          <t>Ley 1150 de 2007; Decreto 1082 de 2015; Manual CCE de Riesgos; Concepto ANCP-CCE C-493 de 2026.</t>
        </is>
      </c>
    </row>
    <row r="16" ht="111.95" customHeight="1" s="33">
      <c r="A16" s="5" t="n">
        <v>7</v>
      </c>
      <c r="B16" s="6" t="inlineStr">
        <is>
          <t>Específico</t>
        </is>
      </c>
      <c r="C16" s="6" t="inlineStr">
        <is>
          <t>Externo</t>
        </is>
      </c>
      <c r="D16" s="6" t="inlineStr">
        <is>
          <t>Selección</t>
        </is>
      </c>
      <c r="E16" s="6" t="inlineStr">
        <is>
          <t>Económico</t>
        </is>
      </c>
      <c r="F16" s="6" t="inlineStr">
        <is>
          <t>Oferta artificialmente baja o estructurada omitiendo costos ordinarios previsibles de insumos, transporte, personal, seguros, impuestos, logística territorial, reposiciones o demás cargas necesarias.</t>
        </is>
      </c>
      <c r="G16" s="6" t="inlineStr">
        <is>
          <t>Riesgo de incumplimiento, baja calidad, solicitudes de reconocimientos improcedentes, abandono de frentes o presión sobre el equilibrio económico por hechos asumidos en la oferta.</t>
        </is>
      </c>
      <c r="H16" s="7" t="n">
        <v>3</v>
      </c>
      <c r="I16" s="7" t="n">
        <v>4</v>
      </c>
      <c r="J16" s="8">
        <f>H16+I16</f>
        <v/>
      </c>
      <c r="K16" s="9">
        <f>IF(J16&lt;=4,"BAJO",IF(J16=5,"MEDIO",IF(J16&lt;=7,"ALTO","EXTREMO")))</f>
        <v/>
      </c>
      <c r="L16" s="6" t="inlineStr">
        <is>
          <t>Proponente / contratista</t>
        </is>
      </c>
      <c r="M16" s="6" t="inlineStr">
        <is>
          <t>Aplicar procedimiento de verificación de ofertas artificialmente bajas; exigir desglose/formulario económico consistente; advertir carácter integral de precios y ausencia de reconocimientos por omisiones ordinarias; validar APU y logística de la oferta cuando corresponda.</t>
        </is>
      </c>
      <c r="N16" s="7" t="n">
        <v>2</v>
      </c>
      <c r="O16" s="7" t="n">
        <v>3</v>
      </c>
      <c r="P16" s="8">
        <f>N16+O16</f>
        <v/>
      </c>
      <c r="Q16" s="9">
        <f>IF(P16&lt;=4,"BAJO",IF(P16=5,"MEDIO",IF(P16&lt;=7,"ALTO","EXTREMO")))</f>
        <v/>
      </c>
      <c r="R16" s="5" t="inlineStr">
        <is>
          <t>Sí</t>
        </is>
      </c>
      <c r="S16" s="6" t="inlineStr">
        <is>
          <t>Comité evaluador durante selección; contratista e interventoría en ejecución</t>
        </is>
      </c>
      <c r="T16" s="6" t="inlineStr">
        <is>
          <t>Evaluación económica</t>
        </is>
      </c>
      <c r="U16" s="6" t="inlineStr">
        <is>
          <t>Durante toda la ejecución</t>
        </is>
      </c>
      <c r="V16" s="6" t="inlineStr">
        <is>
          <t>Análisis de oferta económica, APU contractuales, seguimiento de abastecimiento y reclamaciones.</t>
        </is>
      </c>
      <c r="W16" s="6" t="inlineStr">
        <is>
          <t>En evaluación y mensual durante ejecución</t>
        </is>
      </c>
      <c r="X16" s="6" t="inlineStr">
        <is>
          <t>Estudios Previos EP-LP-SGR-001; Análisis del Sector AS-LP-SGR-001.</t>
        </is>
      </c>
    </row>
    <row r="17" ht="111.95" customHeight="1" s="33">
      <c r="A17" s="10" t="n">
        <v>8</v>
      </c>
      <c r="B17" s="11" t="inlineStr">
        <is>
          <t>General</t>
        </is>
      </c>
      <c r="C17" s="11" t="inlineStr">
        <is>
          <t>Interno</t>
        </is>
      </c>
      <c r="D17" s="11" t="inlineStr">
        <is>
          <t>Selección</t>
        </is>
      </c>
      <c r="E17" s="11" t="inlineStr">
        <is>
          <t>Operacional</t>
        </is>
      </c>
      <c r="F17" s="11" t="inlineStr">
        <is>
          <t>Errores o falta de uniformidad en la evaluación, subsanación, respuesta a observaciones o gestión de conflictos de interés del comité evaluador.</t>
        </is>
      </c>
      <c r="G17" s="11" t="inlineStr">
        <is>
          <t>Afectación de igualdad y transparencia, reclamaciones, revocatorias, nulidades, retrasos o selección indebida.</t>
        </is>
      </c>
      <c r="H17" s="12" t="n">
        <v>2</v>
      </c>
      <c r="I17" s="12" t="n">
        <v>4</v>
      </c>
      <c r="J17" s="13">
        <f>H17+I17</f>
        <v/>
      </c>
      <c r="K17" s="14">
        <f>IF(J17&lt;=4,"BAJO",IF(J17=5,"MEDIO",IF(J17&lt;=7,"ALTO","EXTREMO")))</f>
        <v/>
      </c>
      <c r="L17" s="11" t="inlineStr">
        <is>
          <t>FUNDACOMUNICAR</t>
        </is>
      </c>
      <c r="M17" s="11" t="inlineStr">
        <is>
          <t>Comité formalmente designado; declaraciones de conflicto; matrices estandarizadas; criterios publicados; control de subsanación; revisión jurídica y motivación trazable de decisiones.</t>
        </is>
      </c>
      <c r="N17" s="12" t="n">
        <v>1</v>
      </c>
      <c r="O17" s="12" t="n">
        <v>3</v>
      </c>
      <c r="P17" s="13">
        <f>N17+O17</f>
        <v/>
      </c>
      <c r="Q17" s="14">
        <f>IF(P17&lt;=4,"BAJO",IF(P17=5,"MEDIO",IF(P17&lt;=7,"ALTO","EXTREMO")))</f>
        <v/>
      </c>
      <c r="R17" s="10" t="inlineStr">
        <is>
          <t>No</t>
        </is>
      </c>
      <c r="S17" s="11" t="inlineStr">
        <is>
          <t>Comité evaluador / jurídico / ordenador competente</t>
        </is>
      </c>
      <c r="T17" s="11" t="inlineStr">
        <is>
          <t>Apertura</t>
        </is>
      </c>
      <c r="U17" s="11" t="inlineStr">
        <is>
          <t>Adjudicación</t>
        </is>
      </c>
      <c r="V17" s="11" t="inlineStr">
        <is>
          <t>Matriz de evaluación, actas, declaraciones de conflicto, respuestas y control de versiones.</t>
        </is>
      </c>
      <c r="W17" s="11" t="inlineStr">
        <is>
          <t>En cada hito de evaluación</t>
        </is>
      </c>
      <c r="X17" s="11" t="inlineStr">
        <is>
          <t>Estudios Previos EP-LP-SGR-001; Decreto 1082 de 2015; Manual CCE de Riesgos.</t>
        </is>
      </c>
    </row>
    <row r="18" ht="111.95" customHeight="1" s="33">
      <c r="A18" s="5" t="n">
        <v>9</v>
      </c>
      <c r="B18" s="6" t="inlineStr">
        <is>
          <t>General</t>
        </is>
      </c>
      <c r="C18" s="6" t="inlineStr">
        <is>
          <t>Externo</t>
        </is>
      </c>
      <c r="D18" s="6" t="inlineStr">
        <is>
          <t>Contratación</t>
        </is>
      </c>
      <c r="E18" s="6" t="inlineStr">
        <is>
          <t>Operacional</t>
        </is>
      </c>
      <c r="F18" s="6" t="inlineStr">
        <is>
          <t>El adjudicatario no suscribe oportunamente el contrato, no presenta o ajusta las garantías, no acredita los requisitos a su cargo para el inicio, o no materializa oportunamente la sede operativa y demás condiciones de ejecución comprometidas.</t>
        </is>
      </c>
      <c r="G18" s="6" t="inlineStr">
        <is>
          <t>Retraso del inicio, necesidad de hacer efectiva la garantía de seriedad o adoptar decisiones sobre el adjudicatario y continuidad del proceso.</t>
        </is>
      </c>
      <c r="H18" s="7" t="n">
        <v>2</v>
      </c>
      <c r="I18" s="7" t="n">
        <v>3</v>
      </c>
      <c r="J18" s="8">
        <f>H18+I18</f>
        <v/>
      </c>
      <c r="K18" s="9">
        <f>IF(J18&lt;=4,"BAJO",IF(J18=5,"MEDIO",IF(J18&lt;=7,"ALTO","EXTREMO")))</f>
        <v/>
      </c>
      <c r="L18" s="6" t="inlineStr">
        <is>
          <t>Adjudicatario</t>
        </is>
      </c>
      <c r="M18" s="6" t="inlineStr">
        <is>
          <t>Cronograma claro; verificación previa de documentos; garantía de seriedad; requerimientos oportunos; verificación de garantías; acreditación de la sede operativa en Chocó, personal y medios logísticos exigibles antes del acta de inicio; aplicación de las reglas del pliego, Anexo Técnico y minuta sobre perfeccionamiento y ejecución.</t>
        </is>
      </c>
      <c r="N18" s="7" t="n">
        <v>1</v>
      </c>
      <c r="O18" s="7" t="n">
        <v>2</v>
      </c>
      <c r="P18" s="8">
        <f>N18+O18</f>
        <v/>
      </c>
      <c r="Q18" s="9">
        <f>IF(P18&lt;=4,"BAJO",IF(P18=5,"MEDIO",IF(P18&lt;=7,"ALTO","EXTREMO")))</f>
        <v/>
      </c>
      <c r="R18" s="5" t="inlineStr">
        <is>
          <t>No</t>
        </is>
      </c>
      <c r="S18" s="6" t="inlineStr">
        <is>
          <t>Jurídico / adjudicatario</t>
        </is>
      </c>
      <c r="T18" s="6" t="inlineStr">
        <is>
          <t>Adjudicación</t>
        </is>
      </c>
      <c r="U18" s="6" t="inlineStr">
        <is>
          <t>Acta de inicio</t>
        </is>
      </c>
      <c r="V18" s="6" t="inlineStr">
        <is>
          <t>Checklist de contratación, garantías y requisitos de ejecución.</t>
        </is>
      </c>
      <c r="W18" s="6" t="inlineStr">
        <is>
          <t>Una vez por hito hasta acta de inicio</t>
        </is>
      </c>
      <c r="X18" s="6" t="inlineStr">
        <is>
          <t>Proyecto de Pliego PPC-LP-SGR-001; Anexo Técnico AT-LP-SGR-001; Minuta MC-LP-SGR-001.</t>
        </is>
      </c>
    </row>
    <row r="19" ht="111.95" customHeight="1" s="33">
      <c r="A19" s="10" t="n">
        <v>10</v>
      </c>
      <c r="B19" s="11" t="inlineStr">
        <is>
          <t>Específico</t>
        </is>
      </c>
      <c r="C19" s="11" t="inlineStr">
        <is>
          <t>Interno</t>
        </is>
      </c>
      <c r="D19" s="11" t="inlineStr">
        <is>
          <t>Contratación</t>
        </is>
      </c>
      <c r="E19" s="11" t="inlineStr">
        <is>
          <t>Financiero</t>
        </is>
      </c>
      <c r="F19" s="11" t="inlineStr">
        <is>
          <t>Retraso atribuible a FUNDACOMUNICAR en soportes presupuestales/SPGR, publicación/registro, aprobación de garantías, disponibilidad de interventoría o demás requisitos institucionales para iniciar.</t>
        </is>
      </c>
      <c r="G19" s="11" t="inlineStr">
        <is>
          <t>Inicio tardío, pérdida de ventanas de ejecución, extensión del cronograma de proyecto y riesgo de no cumplir metas dentro del horizonte SGR.</t>
        </is>
      </c>
      <c r="H19" s="12" t="n">
        <v>2</v>
      </c>
      <c r="I19" s="12" t="n">
        <v>4</v>
      </c>
      <c r="J19" s="13">
        <f>H19+I19</f>
        <v/>
      </c>
      <c r="K19" s="14">
        <f>IF(J19&lt;=4,"BAJO",IF(J19=5,"MEDIO",IF(J19&lt;=7,"ALTO","EXTREMO")))</f>
        <v/>
      </c>
      <c r="L19" s="11" t="inlineStr">
        <is>
          <t>FUNDACOMUNICAR</t>
        </is>
      </c>
      <c r="M19" s="11" t="inlineStr">
        <is>
          <t>Checklist de habilitación antes de apertura/adjudicación; coordinación financiera-SPGR-SECOP; cronograma integrado implementación/interventoría; no suscribir acta de inicio sin requisitos completos.</t>
        </is>
      </c>
      <c r="N19" s="12" t="n">
        <v>1</v>
      </c>
      <c r="O19" s="12" t="n">
        <v>3</v>
      </c>
      <c r="P19" s="13">
        <f>N19+O19</f>
        <v/>
      </c>
      <c r="Q19" s="14">
        <f>IF(P19&lt;=4,"BAJO",IF(P19=5,"MEDIO",IF(P19&lt;=7,"ALTO","EXTREMO")))</f>
        <v/>
      </c>
      <c r="R19" s="10" t="inlineStr">
        <is>
          <t>Sí</t>
        </is>
      </c>
      <c r="S19" s="11" t="inlineStr">
        <is>
          <t>Financiero / SGR / jurídico / SECOP / coordinación de interventoría</t>
        </is>
      </c>
      <c r="T19" s="11" t="inlineStr">
        <is>
          <t>Antes de adjudicación</t>
        </is>
      </c>
      <c r="U19" s="11" t="inlineStr">
        <is>
          <t>Acta de inicio</t>
        </is>
      </c>
      <c r="V19" s="11" t="inlineStr">
        <is>
          <t>Checklist de requisitos de ejecución y conciliación de sistemas.</t>
        </is>
      </c>
      <c r="W19" s="11" t="inlineStr">
        <is>
          <t>Semanal hasta acta de inicio</t>
        </is>
      </c>
      <c r="X19" s="11" t="inlineStr">
        <is>
          <t>Estudios Previos EP-LP-SGR-001; expediente técnico BPIN; obligaciones de coordinación institucional.</t>
        </is>
      </c>
    </row>
    <row r="20" ht="111.95" customHeight="1" s="33">
      <c r="A20" s="5" t="n">
        <v>11</v>
      </c>
      <c r="B20" s="6" t="inlineStr">
        <is>
          <t>Específico</t>
        </is>
      </c>
      <c r="C20" s="6" t="inlineStr">
        <is>
          <t>Externo</t>
        </is>
      </c>
      <c r="D20" s="6" t="inlineStr">
        <is>
          <t>Ejecución</t>
        </is>
      </c>
      <c r="E20" s="6" t="inlineStr">
        <is>
          <t>Económico</t>
        </is>
      </c>
      <c r="F20" s="6" t="inlineStr">
        <is>
          <t>Variación ordinaria y previsible de precios de insumos agrícolas/forestales, combustibles, transporte, mano de obra y demás costos durante los quince meses.</t>
        </is>
      </c>
      <c r="G20" s="6" t="inlineStr">
        <is>
          <t>Reducción del margen del contratista, presión sobre abastecimiento y riesgo de incumplimiento si la oferta no incorporó suficiente previsión.</t>
        </is>
      </c>
      <c r="H20" s="7" t="n">
        <v>4</v>
      </c>
      <c r="I20" s="7" t="n">
        <v>3</v>
      </c>
      <c r="J20" s="8">
        <f>H20+I20</f>
        <v/>
      </c>
      <c r="K20" s="9">
        <f>IF(J20&lt;=4,"BAJO",IF(J20=5,"MEDIO",IF(J20&lt;=7,"ALTO","EXTREMO")))</f>
        <v/>
      </c>
      <c r="L20" s="6" t="inlineStr">
        <is>
          <t>Contratista</t>
        </is>
      </c>
      <c r="M20" s="6" t="inlineStr">
        <is>
          <t>Precios contractuales suficientes e integrales; programación de compras; acuerdos con proveedores; inventarios razonables; fuentes alternas; seguimiento de índices. Los eventos extraordinarios se analizan separadamente conforme al régimen aplicable y a la asignación contractual.</t>
        </is>
      </c>
      <c r="N20" s="7" t="n">
        <v>3</v>
      </c>
      <c r="O20" s="7" t="n">
        <v>2</v>
      </c>
      <c r="P20" s="8">
        <f>N20+O20</f>
        <v/>
      </c>
      <c r="Q20" s="9">
        <f>IF(P20&lt;=4,"BAJO",IF(P20=5,"MEDIO",IF(P20&lt;=7,"ALTO","EXTREMO")))</f>
        <v/>
      </c>
      <c r="R20" s="5" t="inlineStr">
        <is>
          <t>Sí</t>
        </is>
      </c>
      <c r="S20" s="6" t="inlineStr">
        <is>
          <t>Contratista; seguimiento de interventoría</t>
        </is>
      </c>
      <c r="T20" s="6" t="inlineStr">
        <is>
          <t>Acta de inicio</t>
        </is>
      </c>
      <c r="U20" s="6" t="inlineStr">
        <is>
          <t>Terminación del plazo contractual</t>
        </is>
      </c>
      <c r="V20" s="6" t="inlineStr">
        <is>
          <t>Seguimiento de precios, compras, inventarios y programación de suministro.</t>
        </is>
      </c>
      <c r="W20" s="6" t="inlineStr">
        <is>
          <t>Mensual</t>
        </is>
      </c>
      <c r="X20" s="6" t="inlineStr">
        <is>
          <t>Análisis del Sector AS-LP-SGR-001, 2026; Estudios Previos EP-LP-SGR-001.</t>
        </is>
      </c>
    </row>
    <row r="21" ht="111.95" customHeight="1" s="33">
      <c r="A21" s="10" t="n">
        <v>12</v>
      </c>
      <c r="B21" s="11" t="inlineStr">
        <is>
          <t>Específico</t>
        </is>
      </c>
      <c r="C21" s="11" t="inlineStr">
        <is>
          <t>Externo</t>
        </is>
      </c>
      <c r="D21" s="11" t="inlineStr">
        <is>
          <t>Ejecución</t>
        </is>
      </c>
      <c r="E21" s="11" t="inlineStr">
        <is>
          <t>Financiero</t>
        </is>
      </c>
      <c r="F21" s="11" t="inlineStr">
        <is>
          <t>Insuficiencia de liquidez o capital de trabajo del contratista para financiar nómina, compras, transporte, inventarios y reposiciones antes del reconocimiento de cada corte mensual de ejecución, dado que no existe anticipo ni pago anticipado.</t>
        </is>
      </c>
      <c r="G21" s="11" t="inlineStr">
        <is>
          <t>Parálisis o disminución de frentes, mora laboral/proveedores, retrasos y posible incumplimiento.</t>
        </is>
      </c>
      <c r="H21" s="12" t="n">
        <v>3</v>
      </c>
      <c r="I21" s="12" t="n">
        <v>4</v>
      </c>
      <c r="J21" s="13">
        <f>H21+I21</f>
        <v/>
      </c>
      <c r="K21" s="14">
        <f>IF(J21&lt;=4,"BAJO",IF(J21=5,"MEDIO",IF(J21&lt;=7,"ALTO","EXTREMO")))</f>
        <v/>
      </c>
      <c r="L21" s="11" t="inlineStr">
        <is>
          <t>Contratista</t>
        </is>
      </c>
      <c r="M21" s="11" t="inlineStr">
        <is>
          <t>Requisito financiero proporcional; capital de trabajo mínimo definido en los documentos del proceso; plan de flujo de caja; programación de compras y nómina; control de cuentas por pagar y alertas tempranas; comprensión expresa de que la periodicidad mensual no genera pago automático.</t>
        </is>
      </c>
      <c r="N21" s="12" t="n">
        <v>2</v>
      </c>
      <c r="O21" s="12" t="n">
        <v>3</v>
      </c>
      <c r="P21" s="13">
        <f>N21+O21</f>
        <v/>
      </c>
      <c r="Q21" s="14">
        <f>IF(P21&lt;=4,"BAJO",IF(P21=5,"MEDIO",IF(P21&lt;=7,"ALTO","EXTREMO")))</f>
        <v/>
      </c>
      <c r="R21" s="10" t="inlineStr">
        <is>
          <t>Sí</t>
        </is>
      </c>
      <c r="S21" s="11" t="inlineStr">
        <is>
          <t>Contratista / interventoría financiera</t>
        </is>
      </c>
      <c r="T21" s="11" t="inlineStr">
        <is>
          <t>Acta de inicio</t>
        </is>
      </c>
      <c r="U21" s="11" t="inlineStr">
        <is>
          <t>Terminación del plazo contractual</t>
        </is>
      </c>
      <c r="V21" s="11" t="inlineStr">
        <is>
          <t>Flujo de caja, pagos laborales/proveedores, avances y alertas de liquidez.</t>
        </is>
      </c>
      <c r="W21" s="11" t="inlineStr">
        <is>
          <t>Mensual</t>
        </is>
      </c>
      <c r="X21" s="11" t="inlineStr">
        <is>
          <t>Análisis del Sector AS-LP-SGR-001: capital de trabajo $241.814.043 y ausencia de anticipo.</t>
        </is>
      </c>
    </row>
    <row r="22" ht="111.95" customHeight="1" s="33">
      <c r="A22" s="5" t="n">
        <v>13</v>
      </c>
      <c r="B22" s="6" t="inlineStr">
        <is>
          <t>Específico</t>
        </is>
      </c>
      <c r="C22" s="6" t="inlineStr">
        <is>
          <t>Externo</t>
        </is>
      </c>
      <c r="D22" s="6" t="inlineStr">
        <is>
          <t>Ejecución</t>
        </is>
      </c>
      <c r="E22" s="6" t="inlineStr">
        <is>
          <t>Operacional</t>
        </is>
      </c>
      <c r="F22" s="6" t="inlineStr">
        <is>
          <t>Desabastecimiento, entrega tardía o material vegetal no conforme en especie, sanidad, adaptación, tamaño, trazabilidad o cantidad.</t>
        </is>
      </c>
      <c r="G22" s="6" t="inlineStr">
        <is>
          <t>Retraso del establecimiento, baja supervivencia, sustituciones no autorizadas y afectación de metas físicas/ambientales.</t>
        </is>
      </c>
      <c r="H22" s="7" t="n">
        <v>3</v>
      </c>
      <c r="I22" s="7" t="n">
        <v>4</v>
      </c>
      <c r="J22" s="8">
        <f>H22+I22</f>
        <v/>
      </c>
      <c r="K22" s="9">
        <f>IF(J22&lt;=4,"BAJO",IF(J22=5,"MEDIO",IF(J22&lt;=7,"ALTO","EXTREMO")))</f>
        <v/>
      </c>
      <c r="L22" s="6" t="inlineStr">
        <is>
          <t>Contratista</t>
        </is>
      </c>
      <c r="M22" s="6" t="inlineStr">
        <is>
          <t>Plan de suministro; trazabilidad de vivero/proveedor; fuentes alternas; inspección de calidad antes de recepción; reserva para reposición; sustituciones solo con aprobación técnica cuando sean compatibles con el proyecto.</t>
        </is>
      </c>
      <c r="N22" s="7" t="n">
        <v>2</v>
      </c>
      <c r="O22" s="7" t="n">
        <v>3</v>
      </c>
      <c r="P22" s="8">
        <f>N22+O22</f>
        <v/>
      </c>
      <c r="Q22" s="9">
        <f>IF(P22&lt;=4,"BAJO",IF(P22=5,"MEDIO",IF(P22&lt;=7,"ALTO","EXTREMO")))</f>
        <v/>
      </c>
      <c r="R22" s="5" t="inlineStr">
        <is>
          <t>Sí</t>
        </is>
      </c>
      <c r="S22" s="6" t="inlineStr">
        <is>
          <t>Contratista / profesional ambiental-agropecuario / interventoría</t>
        </is>
      </c>
      <c r="T22" s="6" t="inlineStr">
        <is>
          <t>Alistamiento</t>
        </is>
      </c>
      <c r="U22" s="6" t="inlineStr">
        <is>
          <t>Último ciclo de reposición/mantenimiento</t>
        </is>
      </c>
      <c r="V22" s="6" t="inlineStr">
        <is>
          <t>Programación de viveros/proveedores, actas de recibo, certificados, inventarios y muestreos de calidad.</t>
        </is>
      </c>
      <c r="W22" s="6" t="inlineStr">
        <is>
          <t>Por entrega y revisión semanal de abastecimiento</t>
        </is>
      </c>
      <c r="X22" s="6" t="inlineStr">
        <is>
          <t>Análisis del Sector AS-LP-SGR-001; presupuesto y especificaciones del proyecto.</t>
        </is>
      </c>
    </row>
    <row r="23" ht="111.95" customHeight="1" s="33">
      <c r="A23" s="10" t="n">
        <v>14</v>
      </c>
      <c r="B23" s="11" t="inlineStr">
        <is>
          <t>Específico</t>
        </is>
      </c>
      <c r="C23" s="11" t="inlineStr">
        <is>
          <t>Externo</t>
        </is>
      </c>
      <c r="D23" s="11" t="inlineStr">
        <is>
          <t>Ejecución</t>
        </is>
      </c>
      <c r="E23" s="11" t="inlineStr">
        <is>
          <t>Operacional</t>
        </is>
      </c>
      <c r="F23" s="11" t="inlineStr">
        <is>
          <t>Fallas de establecimiento, densidad, supervivencia, mantenimiento, reposición o manejo de suelos/insumos atribuibles a la ejecución del contratista.</t>
        </is>
      </c>
      <c r="G23" s="11" t="inlineStr">
        <is>
          <t>Pérdida de material vegetal, reprocesos, incumplimiento de hectáreas/metas, costos de reposición y no recibo de actividades.</t>
        </is>
      </c>
      <c r="H23" s="12" t="n">
        <v>3</v>
      </c>
      <c r="I23" s="12" t="n">
        <v>4</v>
      </c>
      <c r="J23" s="13">
        <f>H23+I23</f>
        <v/>
      </c>
      <c r="K23" s="14">
        <f>IF(J23&lt;=4,"BAJO",IF(J23=5,"MEDIO",IF(J23&lt;=7,"ALTO","EXTREMO")))</f>
        <v/>
      </c>
      <c r="L23" s="11" t="inlineStr">
        <is>
          <t>Contratista</t>
        </is>
      </c>
      <c r="M23" s="11" t="inlineStr">
        <is>
          <t>Protocolos de establecimiento y mantenimiento; control de densidad y calidad; muestreos de supervivencia; reposición a cargo del contratista cuando corresponda; registros georreferenciados; interventoría independiente.</t>
        </is>
      </c>
      <c r="N23" s="12" t="n">
        <v>2</v>
      </c>
      <c r="O23" s="12" t="n">
        <v>3</v>
      </c>
      <c r="P23" s="13">
        <f>N23+O23</f>
        <v/>
      </c>
      <c r="Q23" s="14">
        <f>IF(P23&lt;=4,"BAJO",IF(P23=5,"MEDIO",IF(P23&lt;=7,"ALTO","EXTREMO")))</f>
        <v/>
      </c>
      <c r="R23" s="10" t="inlineStr">
        <is>
          <t>Sí</t>
        </is>
      </c>
      <c r="S23" s="11" t="inlineStr">
        <is>
          <t>Contratista / interventoría técnica</t>
        </is>
      </c>
      <c r="T23" s="11" t="inlineStr">
        <is>
          <t>Inicio de establecimiento</t>
        </is>
      </c>
      <c r="U23" s="11" t="inlineStr">
        <is>
          <t>Recibo final y período cubierto por garantía aplicable</t>
        </is>
      </c>
      <c r="V23" s="11" t="inlineStr">
        <is>
          <t>Muestreos, actas de cantidades, indicadores de supervivencia, fotografías y georreferenciación.</t>
        </is>
      </c>
      <c r="W23" s="11" t="inlineStr">
        <is>
          <t>Por frente y en cada ciclo de mantenimiento</t>
        </is>
      </c>
      <c r="X23" s="11" t="inlineStr">
        <is>
          <t>Estudios Previos EP-LP-SGR-001; Análisis del Sector AS-LP-SGR-001.</t>
        </is>
      </c>
    </row>
    <row r="24" ht="111.95" customHeight="1" s="33">
      <c r="A24" s="5" t="n">
        <v>15</v>
      </c>
      <c r="B24" s="6" t="inlineStr">
        <is>
          <t>Específico</t>
        </is>
      </c>
      <c r="C24" s="6" t="inlineStr">
        <is>
          <t>Externo</t>
        </is>
      </c>
      <c r="D24" s="6" t="inlineStr">
        <is>
          <t>Ejecución</t>
        </is>
      </c>
      <c r="E24" s="6" t="inlineStr">
        <is>
          <t>Naturaleza</t>
        </is>
      </c>
      <c r="F24" s="6" t="inlineStr">
        <is>
          <t>Lluvias, estacionalidad y condiciones climáticas ordinarias y previsibles de la zona reducen productividad o alteran ventanas de aislamiento, establecimiento y mantenimiento.</t>
        </is>
      </c>
      <c r="G24" s="6" t="inlineStr">
        <is>
          <t>Reprogramaciones ordinarias, baja productividad, dificultades de transporte y riesgo de atraso si no se planifica por frentes.</t>
        </is>
      </c>
      <c r="H24" s="7" t="n">
        <v>4</v>
      </c>
      <c r="I24" s="7" t="n">
        <v>3</v>
      </c>
      <c r="J24" s="8">
        <f>H24+I24</f>
        <v/>
      </c>
      <c r="K24" s="9">
        <f>IF(J24&lt;=4,"BAJO",IF(J24=5,"MEDIO",IF(J24&lt;=7,"ALTO","EXTREMO")))</f>
        <v/>
      </c>
      <c r="L24" s="6" t="inlineStr">
        <is>
          <t>Contratista</t>
        </is>
      </c>
      <c r="M24" s="6" t="inlineStr">
        <is>
          <t>Programación por ventanas climáticas y frentes; articulación con el Plan de Implantación Territorial y Relacionamiento Comunitario; rutas alternativas; inventarios; secuencias de trabajo flexibles; medidas de protección del material; actualización del cronograma sin trasladar a FUNDACOMUNICAR la estacionalidad ordinaria previsible.</t>
        </is>
      </c>
      <c r="N24" s="7" t="n">
        <v>3</v>
      </c>
      <c r="O24" s="7" t="n">
        <v>2</v>
      </c>
      <c r="P24" s="8">
        <f>N24+O24</f>
        <v/>
      </c>
      <c r="Q24" s="9">
        <f>IF(P24&lt;=4,"BAJO",IF(P24=5,"MEDIO",IF(P24&lt;=7,"ALTO","EXTREMO")))</f>
        <v/>
      </c>
      <c r="R24" s="5" t="inlineStr">
        <is>
          <t>Sí</t>
        </is>
      </c>
      <c r="S24" s="6" t="inlineStr">
        <is>
          <t>Contratista / interventoría</t>
        </is>
      </c>
      <c r="T24" s="6" t="inlineStr">
        <is>
          <t>Planeación de frentes y acta de inicio</t>
        </is>
      </c>
      <c r="U24" s="6" t="inlineStr">
        <is>
          <t>Terminación del plazo contractual</t>
        </is>
      </c>
      <c r="V24" s="6" t="inlineStr">
        <is>
          <t>Pronósticos, bitácora climática, cronograma de frentes y comparación avance programado/real.</t>
        </is>
      </c>
      <c r="W24" s="6" t="inlineStr">
        <is>
          <t>Semanal; consolidación mensual</t>
        </is>
      </c>
      <c r="X24" s="6" t="inlineStr">
        <is>
          <t>Análisis del Sector AS-LP-SGR-001; condiciones territoriales de Chocó.</t>
        </is>
      </c>
    </row>
    <row r="25" ht="111.95" customHeight="1" s="33">
      <c r="A25" s="10" t="n">
        <v>16</v>
      </c>
      <c r="B25" s="11" t="inlineStr">
        <is>
          <t>Específico</t>
        </is>
      </c>
      <c r="C25" s="11" t="inlineStr">
        <is>
          <t>Externo</t>
        </is>
      </c>
      <c r="D25" s="11" t="inlineStr">
        <is>
          <t>Ejecución</t>
        </is>
      </c>
      <c r="E25" s="11" t="inlineStr">
        <is>
          <t>Naturaleza</t>
        </is>
      </c>
      <c r="F25" s="11" t="inlineStr">
        <is>
          <t>Inundación, deslizamiento u otro evento natural extraordinario que, por su magnitud y circunstancias, impida temporalmente el acceso o la ejecución y no corresponda a la estacionalidad ordinaria asumida por el contratista.</t>
        </is>
      </c>
      <c r="G25" s="11" t="inlineStr">
        <is>
          <t>Suspensión de frentes, daños, atraso material y posible necesidad de reprogramar el contrato.</t>
        </is>
      </c>
      <c r="H25" s="12" t="n">
        <v>2</v>
      </c>
      <c r="I25" s="12" t="n">
        <v>5</v>
      </c>
      <c r="J25" s="13">
        <f>H25+I25</f>
        <v/>
      </c>
      <c r="K25" s="14">
        <f>IF(J25&lt;=4,"BAJO",IF(J25=5,"MEDIO",IF(J25&lt;=7,"ALTO","EXTREMO")))</f>
        <v/>
      </c>
      <c r="L25" s="11" t="inlineStr">
        <is>
          <t>Compartido según causa, control y régimen legal aplicable</t>
        </is>
      </c>
      <c r="M25" s="11" t="inlineStr">
        <is>
          <t>Plan de contingencia; protección de personal/bienes; verificación inmediata del evento y causalidad; acta de interventoría; suspensión o reprogramación cuando sea jurídicamente procedente; medidas para reinicio. No existe reconocimiento automático: se analiza evidencia, asignación y efectos reales.</t>
        </is>
      </c>
      <c r="N25" s="12" t="n">
        <v>2</v>
      </c>
      <c r="O25" s="12" t="n">
        <v>4</v>
      </c>
      <c r="P25" s="13">
        <f>N25+O25</f>
        <v/>
      </c>
      <c r="Q25" s="14">
        <f>IF(P25&lt;=4,"BAJO",IF(P25=5,"MEDIO",IF(P25&lt;=7,"ALTO","EXTREMO")))</f>
        <v/>
      </c>
      <c r="R25" s="10" t="inlineStr">
        <is>
          <t>Sí</t>
        </is>
      </c>
      <c r="S25" s="11" t="inlineStr">
        <is>
          <t>FUNDACOMUNICAR / contratista / interventoría según competencia</t>
        </is>
      </c>
      <c r="T25" s="11" t="inlineStr">
        <is>
          <t>Acta de inicio</t>
        </is>
      </c>
      <c r="U25" s="11" t="inlineStr">
        <is>
          <t>Terminación y cierre de frentes</t>
        </is>
      </c>
      <c r="V25" s="11" t="inlineStr">
        <is>
          <t>Alertas meteorológicas, bitácoras, evidencia del evento, actas y análisis de ruta crítica.</t>
        </is>
      </c>
      <c r="W25" s="11" t="inlineStr">
        <is>
          <t>Continuo ante alertas; inmediato al evento</t>
        </is>
      </c>
      <c r="X25" s="11" t="inlineStr">
        <is>
          <t>Manual CCE de Riesgos; Estudios Previos EP-LP-SGR-001; régimen de pagos del proceso.</t>
        </is>
      </c>
    </row>
    <row r="26" ht="111.95" customHeight="1" s="33">
      <c r="A26" s="5" t="n">
        <v>17</v>
      </c>
      <c r="B26" s="6" t="inlineStr">
        <is>
          <t>Específico</t>
        </is>
      </c>
      <c r="C26" s="6" t="inlineStr">
        <is>
          <t>Externo</t>
        </is>
      </c>
      <c r="D26" s="6" t="inlineStr">
        <is>
          <t>Ejecución</t>
        </is>
      </c>
      <c r="E26" s="6" t="inlineStr">
        <is>
          <t>Operacional</t>
        </is>
      </c>
      <c r="F26" s="6" t="inlineStr">
        <is>
          <t>Demoras, restricciones ordinarias de acceso o sobrecostos previsibles de transporte y movilización de personal, insumos y equipos en zonas rurales del Chocó.</t>
        </is>
      </c>
      <c r="G26" s="6" t="inlineStr">
        <is>
          <t>Menor productividad, entregas tardías y atraso de frentes.</t>
        </is>
      </c>
      <c r="H26" s="7" t="n">
        <v>4</v>
      </c>
      <c r="I26" s="7" t="n">
        <v>3</v>
      </c>
      <c r="J26" s="8">
        <f>H26+I26</f>
        <v/>
      </c>
      <c r="K26" s="9">
        <f>IF(J26&lt;=4,"BAJO",IF(J26=5,"MEDIO",IF(J26&lt;=7,"ALTO","EXTREMO")))</f>
        <v/>
      </c>
      <c r="L26" s="6" t="inlineStr">
        <is>
          <t>Contratista</t>
        </is>
      </c>
      <c r="M26" s="6" t="inlineStr">
        <is>
          <t>Implementar y mantener actualizado el Plan de Implantación Territorial y Relacionamiento Comunitario; disponer de sede operativa, oficina de coordinación o centro logístico en Chocó; operar el vehículo 4x4 y medios de comunicación previstos; definir rutas y medios alternos, buffers de tiempo, inventarios mínimos y coordinación de entregas; incluir en los precios ofertados la logística ordinaria previsible.</t>
        </is>
      </c>
      <c r="N26" s="7" t="n">
        <v>2</v>
      </c>
      <c r="O26" s="7" t="n">
        <v>2</v>
      </c>
      <c r="P26" s="8">
        <f>N26+O26</f>
        <v/>
      </c>
      <c r="Q26" s="9">
        <f>IF(P26&lt;=4,"BAJO",IF(P26=5,"MEDIO",IF(P26&lt;=7,"ALTO","EXTREMO")))</f>
        <v/>
      </c>
      <c r="R26" s="5" t="inlineStr">
        <is>
          <t>Sí</t>
        </is>
      </c>
      <c r="S26" s="6" t="inlineStr">
        <is>
          <t>Contratista / interventoría</t>
        </is>
      </c>
      <c r="T26" s="6" t="inlineStr">
        <is>
          <t>Alistamiento</t>
        </is>
      </c>
      <c r="U26" s="6" t="inlineStr">
        <is>
          <t>Terminación del plazo contractual</t>
        </is>
      </c>
      <c r="V26" s="6" t="inlineStr">
        <is>
          <t>Plan logístico, órdenes de transporte, inventarios y cronograma de suministros.</t>
        </is>
      </c>
      <c r="W26" s="6" t="inlineStr">
        <is>
          <t>Semanal; revisión mensual de desempeño</t>
        </is>
      </c>
      <c r="X26" s="6" t="inlineStr">
        <is>
          <t>Análisis del Sector AS-LP-SGR-001; Anexo Técnico AT-LP-SGR-001; Plan de Implantación Territorial y Relacionamiento Comunitario.</t>
        </is>
      </c>
    </row>
    <row r="27" ht="111.95" customHeight="1" s="33">
      <c r="A27" s="10" t="n">
        <v>18</v>
      </c>
      <c r="B27" s="11" t="inlineStr">
        <is>
          <t>Específico</t>
        </is>
      </c>
      <c r="C27" s="11" t="inlineStr">
        <is>
          <t>Externo</t>
        </is>
      </c>
      <c r="D27" s="11" t="inlineStr">
        <is>
          <t>Ejecución</t>
        </is>
      </c>
      <c r="E27" s="11" t="inlineStr">
        <is>
          <t>Social o político</t>
        </is>
      </c>
      <c r="F27" s="11" t="inlineStr">
        <is>
          <t>Alteraciones de orden público, amenazas, bloqueos o restricciones de seguridad no imputables a la conducta ordinaria del contratista ni a FUNDACOMUNICAR, que impidan o hagan insegura la movilización o permanencia.</t>
        </is>
      </c>
      <c r="G27" s="11" t="inlineStr">
        <is>
          <t>Suspensión de actividades, afectación a la integridad de personas, pérdida de productividad y reprogramación.</t>
        </is>
      </c>
      <c r="H27" s="12" t="n">
        <v>2</v>
      </c>
      <c r="I27" s="12" t="n">
        <v>5</v>
      </c>
      <c r="J27" s="13">
        <f>H27+I27</f>
        <v/>
      </c>
      <c r="K27" s="14">
        <f>IF(J27&lt;=4,"BAJO",IF(J27=5,"MEDIO",IF(J27&lt;=7,"ALTO","EXTREMO")))</f>
        <v/>
      </c>
      <c r="L27" s="11" t="inlineStr">
        <is>
          <t>Compartido según causa y capacidad de gestión; cada parte responde por obligaciones bajo su control</t>
        </is>
      </c>
      <c r="M27" s="11" t="inlineStr">
        <is>
          <t>Plan de seguridad y comunicaciones; no exposición del personal a condiciones inseguras; coordinación institucional/comunitaria; rutas alternativas; reporte inmediato; suspensión/reprogramación soportada cuando corresponda.</t>
        </is>
      </c>
      <c r="N27" s="12" t="n">
        <v>2</v>
      </c>
      <c r="O27" s="12" t="n">
        <v>4</v>
      </c>
      <c r="P27" s="13">
        <f>N27+O27</f>
        <v/>
      </c>
      <c r="Q27" s="14">
        <f>IF(P27&lt;=4,"BAJO",IF(P27=5,"MEDIO",IF(P27&lt;=7,"ALTO","EXTREMO")))</f>
        <v/>
      </c>
      <c r="R27" s="10" t="inlineStr">
        <is>
          <t>Sí</t>
        </is>
      </c>
      <c r="S27" s="11" t="inlineStr">
        <is>
          <t>Contratista / FUNDACOMUNICAR / interventoría según competencia</t>
        </is>
      </c>
      <c r="T27" s="11" t="inlineStr">
        <is>
          <t>Acta de inicio</t>
        </is>
      </c>
      <c r="U27" s="11" t="inlineStr">
        <is>
          <t>Terminación del plazo contractual</t>
        </is>
      </c>
      <c r="V27" s="11" t="inlineStr">
        <is>
          <t>Reportes de seguridad, comunicaciones oficiales/comunitarias, bitácora y actas de afectación.</t>
        </is>
      </c>
      <c r="W27" s="11" t="inlineStr">
        <is>
          <t>Continuo; inmediato ante alerta/evento</t>
        </is>
      </c>
      <c r="X27" s="11" t="inlineStr">
        <is>
          <t>Análisis del Sector AS-LP-SGR-001; Anexo Técnico AT-LP-SGR-001; Matriz de Riesgos; protocolos de seguridad y coordinación territorial aplicables.</t>
        </is>
      </c>
    </row>
    <row r="28" ht="111.95" customHeight="1" s="33">
      <c r="A28" s="5" t="n">
        <v>19</v>
      </c>
      <c r="B28" s="6" t="inlineStr">
        <is>
          <t>Específico</t>
        </is>
      </c>
      <c r="C28" s="6" t="inlineStr">
        <is>
          <t>Externo</t>
        </is>
      </c>
      <c r="D28" s="6" t="inlineStr">
        <is>
          <t>Ejecución</t>
        </is>
      </c>
      <c r="E28" s="6" t="inlineStr">
        <is>
          <t>Social o político</t>
        </is>
      </c>
      <c r="F28" s="6" t="inlineStr">
        <is>
          <t>Relacionamiento inadecuado del contratista, su personal o subcontratistas con la comunidad; desconocimiento de autoridades propias, usos, costumbres, saberes ancestrales, protocolos de participación o de la Política PEAS; o conductas que afecten derechos colectivos, confianza territorial o continuidad de las actividades.</t>
        </is>
      </c>
      <c r="G28" s="6" t="inlineStr">
        <is>
          <t>Rechazo comunitario, restricciones de acceso, quejas, afectación de derechos colectivos o reputacional, activación de protocolos institucionales, atrasos y eventual incumplimiento de productos sociales, comunitarios o ambientales.</t>
        </is>
      </c>
      <c r="H28" s="7" t="n">
        <v>2</v>
      </c>
      <c r="I28" s="7" t="n">
        <v>5</v>
      </c>
      <c r="J28" s="8">
        <f>H28+I28</f>
        <v/>
      </c>
      <c r="K28" s="9">
        <f>IF(J28&lt;=4,"BAJO",IF(J28=5,"MEDIO",IF(J28&lt;=7,"ALTO","EXTREMO")))</f>
        <v/>
      </c>
      <c r="L28" s="6" t="inlineStr">
        <is>
          <t>Contratista</t>
        </is>
      </c>
      <c r="M28" s="6" t="inlineStr">
        <is>
          <t>Ejecutar el Plan de Implantación Territorial y Relacionamiento Comunitario; coordinación permanente con FUNDACOMUNICAR, ACISANP, autoridades propias y espacios comunitarios; inducción intercultural y PEAS al personal; participación de los perfiles y sabedores previstos; canal de quejas y respuesta; registro de compromisos y seguimiento de interventoría.</t>
        </is>
      </c>
      <c r="N28" s="7" t="n">
        <v>1</v>
      </c>
      <c r="O28" s="7" t="n">
        <v>4</v>
      </c>
      <c r="P28" s="8">
        <f>N28+O28</f>
        <v/>
      </c>
      <c r="Q28" s="9">
        <f>IF(P28&lt;=4,"BAJO",IF(P28=5,"MEDIO",IF(P28&lt;=7,"ALTO","EXTREMO")))</f>
        <v/>
      </c>
      <c r="R28" s="5" t="inlineStr">
        <is>
          <t>Sí</t>
        </is>
      </c>
      <c r="S28" s="6" t="inlineStr">
        <is>
          <t>Contratista / responsable social / interventoría</t>
        </is>
      </c>
      <c r="T28" s="6" t="inlineStr">
        <is>
          <t>Alistamiento</t>
        </is>
      </c>
      <c r="U28" s="6" t="inlineStr">
        <is>
          <t>Terminación y cierre comunitario</t>
        </is>
      </c>
      <c r="V28" s="6" t="inlineStr">
        <is>
          <t>Actas, registros de participación, quejas, compromisos y reportes de interventoría.</t>
        </is>
      </c>
      <c r="W28" s="6" t="inlineStr">
        <is>
          <t>Por actividad comunitaria; consolidación mensual</t>
        </is>
      </c>
      <c r="X28" s="6" t="inlineStr">
        <is>
          <t>Anexo Técnico AT-LP-SGR-001; Estudios Previos EP-LP-SGR-001; Minuta MC-LP-SGR-001; Política PEAS de FUNDACOMUNICAR.</t>
        </is>
      </c>
    </row>
    <row r="29" ht="111.95" customHeight="1" s="33">
      <c r="A29" s="10" t="n">
        <v>20</v>
      </c>
      <c r="B29" s="11" t="inlineStr">
        <is>
          <t>Específico</t>
        </is>
      </c>
      <c r="C29" s="11" t="inlineStr">
        <is>
          <t>Interno</t>
        </is>
      </c>
      <c r="D29" s="11" t="inlineStr">
        <is>
          <t>Ejecución</t>
        </is>
      </c>
      <c r="E29" s="11" t="inlineStr">
        <is>
          <t>Social o político</t>
        </is>
      </c>
      <c r="F29" s="11" t="inlineStr">
        <is>
          <t>Fallas o demoras institucionales en coordinación de accesos, espacios de participación o articulación comunitaria que correspondan a FUNDACOMUNICAR y no sean imputables al contratista.</t>
        </is>
      </c>
      <c r="G29" s="11" t="inlineStr">
        <is>
          <t>Imposibilidad de abrir frentes o realizar productos sociales, tiempos improductivos y atraso del cronograma.</t>
        </is>
      </c>
      <c r="H29" s="12" t="n">
        <v>2</v>
      </c>
      <c r="I29" s="12" t="n">
        <v>5</v>
      </c>
      <c r="J29" s="13">
        <f>H29+I29</f>
        <v/>
      </c>
      <c r="K29" s="14">
        <f>IF(J29&lt;=4,"BAJO",IF(J29=5,"MEDIO",IF(J29&lt;=7,"ALTO","EXTREMO")))</f>
        <v/>
      </c>
      <c r="L29" s="11" t="inlineStr">
        <is>
          <t>FUNDACOMUNICAR</t>
        </is>
      </c>
      <c r="M29" s="11" t="inlineStr">
        <is>
          <t>Focal institucional; agenda comunitaria anticipada; actas de disponibilidad/acceso; mecanismo de escalamiento; coordinación con interventoría y responsables del proyecto.</t>
        </is>
      </c>
      <c r="N29" s="12" t="n">
        <v>1</v>
      </c>
      <c r="O29" s="12" t="n">
        <v>4</v>
      </c>
      <c r="P29" s="13">
        <f>N29+O29</f>
        <v/>
      </c>
      <c r="Q29" s="14">
        <f>IF(P29&lt;=4,"BAJO",IF(P29=5,"MEDIO",IF(P29&lt;=7,"ALTO","EXTREMO")))</f>
        <v/>
      </c>
      <c r="R29" s="10" t="inlineStr">
        <is>
          <t>Sí</t>
        </is>
      </c>
      <c r="S29" s="11" t="inlineStr">
        <is>
          <t>FUNDACOMUNICAR / coordinación territorial / SGR</t>
        </is>
      </c>
      <c r="T29" s="11" t="inlineStr">
        <is>
          <t>Antes de habilitar cada frente</t>
        </is>
      </c>
      <c r="U29" s="11" t="inlineStr">
        <is>
          <t>Hasta cierre de actividades territoriales</t>
        </is>
      </c>
      <c r="V29" s="11" t="inlineStr">
        <is>
          <t>Agenda, actas de acceso/disponibilidad, comunicaciones y registro de compromisos.</t>
        </is>
      </c>
      <c r="W29" s="11" t="inlineStr">
        <is>
          <t>Semanal durante aperturas de frente; mensual después</t>
        </is>
      </c>
      <c r="X29" s="11" t="inlineStr">
        <is>
          <t>Obligaciones de FUNDACOMUNICAR en Estudios Previos EP-LP-SGR-001.</t>
        </is>
      </c>
    </row>
    <row r="30" ht="111.95" customHeight="1" s="33">
      <c r="A30" s="5" t="n">
        <v>21</v>
      </c>
      <c r="B30" s="6" t="inlineStr">
        <is>
          <t>Específico</t>
        </is>
      </c>
      <c r="C30" s="6" t="inlineStr">
        <is>
          <t>Externo</t>
        </is>
      </c>
      <c r="D30" s="6" t="inlineStr">
        <is>
          <t>Ejecución</t>
        </is>
      </c>
      <c r="E30" s="6" t="inlineStr">
        <is>
          <t>Ambiental</t>
        </is>
      </c>
      <c r="F30" s="6" t="inlineStr">
        <is>
          <t>Daño ambiental, derrame, manejo inadecuado de insumos/residuos, prácticas no autorizadas, afectación de biodiversidad o incumplimiento de obligaciones ambientales atribuible al contratista.</t>
        </is>
      </c>
      <c r="G30" s="6" t="inlineStr">
        <is>
          <t>Sanciones, reparación/compensación, suspensión de actividades, daño ambiental y afectación reputacional.</t>
        </is>
      </c>
      <c r="H30" s="7" t="n">
        <v>2</v>
      </c>
      <c r="I30" s="7" t="n">
        <v>5</v>
      </c>
      <c r="J30" s="8">
        <f>H30+I30</f>
        <v/>
      </c>
      <c r="K30" s="9">
        <f>IF(J30&lt;=4,"BAJO",IF(J30=5,"MEDIO",IF(J30&lt;=7,"ALTO","EXTREMO")))</f>
        <v/>
      </c>
      <c r="L30" s="6" t="inlineStr">
        <is>
          <t>Contratista</t>
        </is>
      </c>
      <c r="M30" s="6" t="inlineStr">
        <is>
          <t>Plan/protocolos ambientales; almacenamiento y manejo seguro de insumos; residuos; respuesta a derrames; cumplimiento de permisos aplicables a sus medios y métodos; capacitación; inspecciones e informes de interventoría.</t>
        </is>
      </c>
      <c r="N30" s="7" t="n">
        <v>1</v>
      </c>
      <c r="O30" s="7" t="n">
        <v>4</v>
      </c>
      <c r="P30" s="8">
        <f>N30+O30</f>
        <v/>
      </c>
      <c r="Q30" s="9">
        <f>IF(P30&lt;=4,"BAJO",IF(P30=5,"MEDIO",IF(P30&lt;=7,"ALTO","EXTREMO")))</f>
        <v/>
      </c>
      <c r="R30" s="5" t="inlineStr">
        <is>
          <t>Sí</t>
        </is>
      </c>
      <c r="S30" s="6" t="inlineStr">
        <is>
          <t>Contratista / responsable ambiental / interventoría</t>
        </is>
      </c>
      <c r="T30" s="6" t="inlineStr">
        <is>
          <t>Acta de inicio</t>
        </is>
      </c>
      <c r="U30" s="6" t="inlineStr">
        <is>
          <t>Cierre ambiental del contrato</t>
        </is>
      </c>
      <c r="V30" s="6" t="inlineStr">
        <is>
          <t>Inspecciones, registros de residuos/insumos, incidentes, permisos y planes de acción.</t>
        </is>
      </c>
      <c r="W30" s="6" t="inlineStr">
        <is>
          <t>Semanal en campo; consolidación mensual</t>
        </is>
      </c>
      <c r="X30" s="6" t="inlineStr">
        <is>
          <t>Estudios Previos EP-LP-SGR-001; normativa laboral y de seguridad y salud en el trabajo aplicable.</t>
        </is>
      </c>
    </row>
    <row r="31" ht="111.95" customHeight="1" s="33">
      <c r="A31" s="10" t="n">
        <v>22</v>
      </c>
      <c r="B31" s="11" t="inlineStr">
        <is>
          <t>Específico</t>
        </is>
      </c>
      <c r="C31" s="11" t="inlineStr">
        <is>
          <t>Externo</t>
        </is>
      </c>
      <c r="D31" s="11" t="inlineStr">
        <is>
          <t>Ejecución</t>
        </is>
      </c>
      <c r="E31" s="11" t="inlineStr">
        <is>
          <t>Operacional</t>
        </is>
      </c>
      <c r="F31" s="11" t="inlineStr">
        <is>
          <t>Incumplimiento laboral, de seguridad social o SST; empleo informal; ausencia de afiliaciones; accidente grave asociado a fallas de prevención; o incumplimiento injustificado de las condiciones especiales de ejecución en materia de inclusión y vinculación laboral previstas en los documentos del proceso.</t>
        </is>
      </c>
      <c r="G31" s="11" t="inlineStr">
        <is>
          <t>Accidentes o afectaciones al personal, sanciones, reclamaciones laborales, multas contractuales, retrasos, suspensión de actividades o incumplimiento de compromisos sociales de ejecución.</t>
        </is>
      </c>
      <c r="H31" s="12" t="n">
        <v>3</v>
      </c>
      <c r="I31" s="12" t="n">
        <v>5</v>
      </c>
      <c r="J31" s="13">
        <f>H31+I31</f>
        <v/>
      </c>
      <c r="K31" s="14">
        <f>IF(J31&lt;=4,"BAJO",IF(J31=5,"MEDIO",IF(J31&lt;=7,"ALTO","EXTREMO")))</f>
        <v/>
      </c>
      <c r="L31" s="11" t="inlineStr">
        <is>
          <t>Contratista</t>
        </is>
      </c>
      <c r="M31" s="11" t="inlineStr">
        <is>
          <t>SG-SST; afiliaciones y pagos verificables; inducción y EPP; matrices de peligros; permisos de trabajo cuando apliquen; reporte e investigación de incidentes; verificación periódica de las condiciones de vinculación de jóvenes, discapacidad y demás compromisos sociales exigibles; control de interventoría y aplicación del régimen contractual cuando corresponda.</t>
        </is>
      </c>
      <c r="N31" s="12" t="n">
        <v>2</v>
      </c>
      <c r="O31" s="12" t="n">
        <v>4</v>
      </c>
      <c r="P31" s="13">
        <f>N31+O31</f>
        <v/>
      </c>
      <c r="Q31" s="14">
        <f>IF(P31&lt;=4,"BAJO",IF(P31=5,"MEDIO",IF(P31&lt;=7,"ALTO","EXTREMO")))</f>
        <v/>
      </c>
      <c r="R31" s="10" t="inlineStr">
        <is>
          <t>Sí</t>
        </is>
      </c>
      <c r="S31" s="11" t="inlineStr">
        <is>
          <t>Contratista / responsable SST / interventoría</t>
        </is>
      </c>
      <c r="T31" s="11" t="inlineStr">
        <is>
          <t>Antes del ingreso de personal</t>
        </is>
      </c>
      <c r="U31" s="11" t="inlineStr">
        <is>
          <t>Terminación y cierre laboral</t>
        </is>
      </c>
      <c r="V31" s="11" t="inlineStr">
        <is>
          <t>Planillas, afiliaciones, inspecciones SST, reportes de incidentes y acciones correctivas.</t>
        </is>
      </c>
      <c r="W31" s="11" t="inlineStr">
        <is>
          <t>Diaria en campo; revisión mensual documental</t>
        </is>
      </c>
      <c r="X31" s="11" t="inlineStr">
        <is>
          <t>Anexo Técnico AT-LP-SGR-001; Minuta MC-LP-SGR-001; Estudios Previos EP-LP-SGR-001; normativa laboral, de seguridad social y SST aplicable.</t>
        </is>
      </c>
    </row>
    <row r="32" ht="111.95" customHeight="1" s="33">
      <c r="A32" s="5" t="n">
        <v>23</v>
      </c>
      <c r="B32" s="6" t="inlineStr">
        <is>
          <t>Específico</t>
        </is>
      </c>
      <c r="C32" s="6" t="inlineStr">
        <is>
          <t>Externo</t>
        </is>
      </c>
      <c r="D32" s="6" t="inlineStr">
        <is>
          <t>Ejecución</t>
        </is>
      </c>
      <c r="E32" s="6" t="inlineStr">
        <is>
          <t>Operacional</t>
        </is>
      </c>
      <c r="F32" s="6" t="inlineStr">
        <is>
          <t>Insuficiencia, rotación o ausencia del personal general o específico requerido para los productos; falta de dedicación; indisponibilidad de la sede operativa en Chocó, vehículo 4x4, oficina, equipos o medios logísticos; o reemplazos sin equivalencia o aprobación cuando corresponda.</t>
        </is>
      </c>
      <c r="G32" s="6" t="inlineStr">
        <is>
          <t>Pérdida de dirección técnica, retrasos, fallas de control, baja calidad y posible incumplimiento.</t>
        </is>
      </c>
      <c r="H32" s="7" t="n">
        <v>3</v>
      </c>
      <c r="I32" s="7" t="n">
        <v>4</v>
      </c>
      <c r="J32" s="8">
        <f>H32+I32</f>
        <v/>
      </c>
      <c r="K32" s="9">
        <f>IF(J32&lt;=4,"BAJO",IF(J32=5,"MEDIO",IF(J32&lt;=7,"ALTO","EXTREMO")))</f>
        <v/>
      </c>
      <c r="L32" s="6" t="inlineStr">
        <is>
          <t>Contratista</t>
        </is>
      </c>
      <c r="M32" s="6" t="inlineStr">
        <is>
          <t>Disponibilidad efectiva del equipo general y del personal específico previsto en el Anexo Técnico; hojas de vida y soportes exigibles; reemplazos equivalentes o superiores cuando corresponda; mantenimiento de la sede operativa y medios logísticos en Chocó; vehículo 4x4, medios de comunicación y plan de continuidad; verificación de dedicaciones y aplicación de consecuencias contractuales cuando proceda.</t>
        </is>
      </c>
      <c r="N32" s="7" t="n">
        <v>2</v>
      </c>
      <c r="O32" s="7" t="n">
        <v>3</v>
      </c>
      <c r="P32" s="8">
        <f>N32+O32</f>
        <v/>
      </c>
      <c r="Q32" s="9">
        <f>IF(P32&lt;=4,"BAJO",IF(P32=5,"MEDIO",IF(P32&lt;=7,"ALTO","EXTREMO")))</f>
        <v/>
      </c>
      <c r="R32" s="5" t="inlineStr">
        <is>
          <t>Sí</t>
        </is>
      </c>
      <c r="S32" s="6" t="inlineStr">
        <is>
          <t>Contratista / interventoría</t>
        </is>
      </c>
      <c r="T32" s="6" t="inlineStr">
        <is>
          <t>Acta de inicio</t>
        </is>
      </c>
      <c r="U32" s="6" t="inlineStr">
        <is>
          <t>Terminación del plazo contractual</t>
        </is>
      </c>
      <c r="V32" s="6" t="inlineStr">
        <is>
          <t>Registros de dedicación, hojas de vida, actas de reemplazo, disponibilidad de equipos y visitas.</t>
        </is>
      </c>
      <c r="W32" s="6" t="inlineStr">
        <is>
          <t>Mensual y ante cada novedad</t>
        </is>
      </c>
      <c r="X32" s="6" t="inlineStr">
        <is>
          <t>Anexo Técnico AT-LP-SGR-001; Minuta MC-LP-SGR-001; estructura de administración y presupuesto del proyecto.</t>
        </is>
      </c>
    </row>
    <row r="33" ht="111.95" customHeight="1" s="33">
      <c r="A33" s="10" t="n">
        <v>24</v>
      </c>
      <c r="B33" s="11" t="inlineStr">
        <is>
          <t>Específico</t>
        </is>
      </c>
      <c r="C33" s="11" t="inlineStr">
        <is>
          <t>Externo</t>
        </is>
      </c>
      <c r="D33" s="11" t="inlineStr">
        <is>
          <t>Ejecución</t>
        </is>
      </c>
      <c r="E33" s="11" t="inlineStr">
        <is>
          <t>Tecnológico</t>
        </is>
      </c>
      <c r="F33" s="11" t="inlineStr">
        <is>
          <t>Pérdida, alteración, inconsistencia o falta de respaldo de datos, cartografía, fotografías, georreferenciación, registros de monitoreo o evidencia digital generada por el contratista.</t>
        </is>
      </c>
      <c r="G33" s="11" t="inlineStr">
        <is>
          <t>Imposibilidad de verificar cantidades/productos, rechazo de pagos, pérdida de trazabilidad SGR y controversias sobre ejecución.</t>
        </is>
      </c>
      <c r="H33" s="12" t="n">
        <v>3</v>
      </c>
      <c r="I33" s="12" t="n">
        <v>4</v>
      </c>
      <c r="J33" s="13">
        <f>H33+I33</f>
        <v/>
      </c>
      <c r="K33" s="14">
        <f>IF(J33&lt;=4,"BAJO",IF(J33=5,"MEDIO",IF(J33&lt;=7,"ALTO","EXTREMO")))</f>
        <v/>
      </c>
      <c r="L33" s="11" t="inlineStr">
        <is>
          <t>Contratista</t>
        </is>
      </c>
      <c r="M33" s="11" t="inlineStr">
        <is>
          <t>Protocolo de información y metadatos; respaldos redundantes; control de acceso y versiones; formatos estandarizados; validación cruzada con interventoría; entrega periódica de copias y bases editables a FUNDACOMUNICAR.</t>
        </is>
      </c>
      <c r="N33" s="12" t="n">
        <v>1</v>
      </c>
      <c r="O33" s="12" t="n">
        <v>3</v>
      </c>
      <c r="P33" s="13">
        <f>N33+O33</f>
        <v/>
      </c>
      <c r="Q33" s="14">
        <f>IF(P33&lt;=4,"BAJO",IF(P33=5,"MEDIO",IF(P33&lt;=7,"ALTO","EXTREMO")))</f>
        <v/>
      </c>
      <c r="R33" s="10" t="inlineStr">
        <is>
          <t>Sí</t>
        </is>
      </c>
      <c r="S33" s="11" t="inlineStr">
        <is>
          <t>Contratista / responsable de información / interventoría</t>
        </is>
      </c>
      <c r="T33" s="11" t="inlineStr">
        <is>
          <t>Acta de inicio</t>
        </is>
      </c>
      <c r="U33" s="11" t="inlineStr">
        <is>
          <t>Entrega final y transferencia de archivos</t>
        </is>
      </c>
      <c r="V33" s="11" t="inlineStr">
        <is>
          <t>Auditoría de archivos, respaldos, consistencia geoespacial y muestreo de evidencia.</t>
        </is>
      </c>
      <c r="W33" s="11" t="inlineStr">
        <is>
          <t>Con cada informe y auditoría mensual</t>
        </is>
      </c>
      <c r="X33" s="11" t="inlineStr">
        <is>
          <t>Estudios Previos EP-LP-SGR-001; Análisis del Sector AS-LP-SGR-001.</t>
        </is>
      </c>
    </row>
    <row r="34" ht="111.95" customHeight="1" s="33">
      <c r="A34" s="5" t="n">
        <v>25</v>
      </c>
      <c r="B34" s="6" t="inlineStr">
        <is>
          <t>Específico</t>
        </is>
      </c>
      <c r="C34" s="6" t="inlineStr">
        <is>
          <t>Externo</t>
        </is>
      </c>
      <c r="D34" s="6" t="inlineStr">
        <is>
          <t>Ejecución</t>
        </is>
      </c>
      <c r="E34" s="6" t="inlineStr">
        <is>
          <t>Operacional</t>
        </is>
      </c>
      <c r="F34" s="6" t="inlineStr">
        <is>
          <t>Corte de ejecución, cuenta de cobro o factura con soportes incompletos; cantidades mal medidas; productos no conformes; evidencia georreferenciada insuficiente; o inconsistencias imputables al contratista.</t>
        </is>
      </c>
      <c r="G34" s="6" t="inlineStr">
        <is>
          <t>Devolución o demora del pago, reprocesos administrativos y afectación del flujo de caja del contratista.</t>
        </is>
      </c>
      <c r="H34" s="7" t="n">
        <v>3</v>
      </c>
      <c r="I34" s="7" t="n">
        <v>3</v>
      </c>
      <c r="J34" s="8">
        <f>H34+I34</f>
        <v/>
      </c>
      <c r="K34" s="9">
        <f>IF(J34&lt;=4,"BAJO",IF(J34=5,"MEDIO",IF(J34&lt;=7,"ALTO","EXTREMO")))</f>
        <v/>
      </c>
      <c r="L34" s="6" t="inlineStr">
        <is>
          <t>Contratista</t>
        </is>
      </c>
      <c r="M34" s="6" t="inlineStr">
        <is>
          <t>Checklist de cada corte; prevalidación técnica y financiera; actas de cantidades o recibo de productos; evidencias, seguridad social y soportes completos; corrección antes de la radicación definitiva. La periodicidad mensual no implica causación automática del pago.</t>
        </is>
      </c>
      <c r="N34" s="7" t="n">
        <v>1</v>
      </c>
      <c r="O34" s="7" t="n">
        <v>2</v>
      </c>
      <c r="P34" s="8">
        <f>N34+O34</f>
        <v/>
      </c>
      <c r="Q34" s="9">
        <f>IF(P34&lt;=4,"BAJO",IF(P34=5,"MEDIO",IF(P34&lt;=7,"ALTO","EXTREMO")))</f>
        <v/>
      </c>
      <c r="R34" s="5" t="inlineStr">
        <is>
          <t>Sí</t>
        </is>
      </c>
      <c r="S34" s="6" t="inlineStr">
        <is>
          <t>Contratista / interventoría</t>
        </is>
      </c>
      <c r="T34" s="6" t="inlineStr">
        <is>
          <t>Primer corte de ejecución presentado</t>
        </is>
      </c>
      <c r="U34" s="6" t="inlineStr">
        <is>
          <t>Último corte, pago final y liquidación</t>
        </is>
      </c>
      <c r="V34" s="6" t="inlineStr">
        <is>
          <t>Checklist de radicación, tiempos de devolución/corrección y causas recurrentes.</t>
        </is>
      </c>
      <c r="W34" s="6" t="inlineStr">
        <is>
          <t>En cada corte de ejecución</t>
        </is>
      </c>
      <c r="X34" s="6" t="inlineStr">
        <is>
          <t>Forma de pago de Estudios Previos EP-LP-SGR-001; Minuta MC-LP-SGR-001; Anexo Técnico AT-LP-SGR-001.</t>
        </is>
      </c>
    </row>
    <row r="35" ht="111.95" customHeight="1" s="33">
      <c r="A35" s="10" t="n">
        <v>26</v>
      </c>
      <c r="B35" s="11" t="inlineStr">
        <is>
          <t>General</t>
        </is>
      </c>
      <c r="C35" s="11" t="inlineStr">
        <is>
          <t>Interno</t>
        </is>
      </c>
      <c r="D35" s="11" t="inlineStr">
        <is>
          <t>Ejecución</t>
        </is>
      </c>
      <c r="E35" s="11" t="inlineStr">
        <is>
          <t>Financiero</t>
        </is>
      </c>
      <c r="F35" s="11" t="inlineStr">
        <is>
          <t>Demora en el pago atribuible a FUNDACOMUNICAR o a su gestión institucional, una vez exista corte de ejecución debidamente soportado, concepto o certificación de interventoría y requisitos válidos para trámite.</t>
        </is>
      </c>
      <c r="G35" s="11" t="inlineStr">
        <is>
          <t>Tensión de caja del contratista, ralentización de frentes, reclamaciones y afectación de proveedores/personal.</t>
        </is>
      </c>
      <c r="H35" s="12" t="n">
        <v>2</v>
      </c>
      <c r="I35" s="12" t="n">
        <v>4</v>
      </c>
      <c r="J35" s="13">
        <f>H35+I35</f>
        <v/>
      </c>
      <c r="K35" s="14">
        <f>IF(J35&lt;=4,"BAJO",IF(J35=5,"MEDIO",IF(J35&lt;=7,"ALTO","EXTREMO")))</f>
        <v/>
      </c>
      <c r="L35" s="11" t="inlineStr">
        <is>
          <t>FUNDACOMUNICAR</t>
        </is>
      </c>
      <c r="M35" s="11" t="inlineStr">
        <is>
          <t>Calendario de pagos; checklist institucional; programación de caja/SGR; radicación trazable; seguimiento de tiempos internos; gestión temprana de observaciones y conciliación con SPGR.</t>
        </is>
      </c>
      <c r="N35" s="12" t="n">
        <v>1</v>
      </c>
      <c r="O35" s="12" t="n">
        <v>3</v>
      </c>
      <c r="P35" s="13">
        <f>N35+O35</f>
        <v/>
      </c>
      <c r="Q35" s="14">
        <f>IF(P35&lt;=4,"BAJO",IF(P35=5,"MEDIO",IF(P35&lt;=7,"ALTO","EXTREMO")))</f>
        <v/>
      </c>
      <c r="R35" s="10" t="inlineStr">
        <is>
          <t>Sí</t>
        </is>
      </c>
      <c r="S35" s="11" t="inlineStr">
        <is>
          <t>Financiero / SGR / ordenador competente</t>
        </is>
      </c>
      <c r="T35" s="11" t="inlineStr">
        <is>
          <t>Primer corte de ejecución presentado</t>
        </is>
      </c>
      <c r="U35" s="11" t="inlineStr">
        <is>
          <t>Pago final y liquidación</t>
        </is>
      </c>
      <c r="V35" s="11" t="inlineStr">
        <is>
          <t>Tablero de tiempos de radicación-aprobación-pago y conciliación SPGR/contabilidad.</t>
        </is>
      </c>
      <c r="W35" s="11" t="inlineStr">
        <is>
          <t>En cada corte de ejecución</t>
        </is>
      </c>
      <c r="X35" s="11" t="inlineStr">
        <is>
          <t>Estudios Previos EP-LP-SGR-001; Minuta MC-LP-SGR-001; régimen de pagos y trazabilidad SGR.</t>
        </is>
      </c>
    </row>
    <row r="36" ht="111.95" customHeight="1" s="33">
      <c r="A36" s="5" t="n">
        <v>27</v>
      </c>
      <c r="B36" s="6" t="inlineStr">
        <is>
          <t>Específico</t>
        </is>
      </c>
      <c r="C36" s="6" t="inlineStr">
        <is>
          <t>Externo</t>
        </is>
      </c>
      <c r="D36" s="6" t="inlineStr">
        <is>
          <t>Ejecución</t>
        </is>
      </c>
      <c r="E36" s="6" t="inlineStr">
        <is>
          <t>Regulatorio</t>
        </is>
      </c>
      <c r="F36" s="6" t="inlineStr">
        <is>
          <t>Cambio normativo, tributario o regulatorio posterior al cierre que modifique obligaciones o costos de forma material durante la ejecución.</t>
        </is>
      </c>
      <c r="G36" s="6" t="inlineStr">
        <is>
          <t>Necesidad de ajustar procedimientos, costos o plazos y potencial controversia sobre la ecuación contractual.</t>
        </is>
      </c>
      <c r="H36" s="7" t="n">
        <v>2</v>
      </c>
      <c r="I36" s="7" t="n">
        <v>4</v>
      </c>
      <c r="J36" s="8">
        <f>H36+I36</f>
        <v/>
      </c>
      <c r="K36" s="9">
        <f>IF(J36&lt;=4,"BAJO",IF(J36=5,"MEDIO",IF(J36&lt;=7,"ALTO","EXTREMO")))</f>
        <v/>
      </c>
      <c r="L36" s="6" t="inlineStr">
        <is>
          <t>Según la norma, la causa y el régimen legal aplicable; no existe traslado automático al contratista</t>
        </is>
      </c>
      <c r="M36" s="6" t="inlineStr">
        <is>
          <t>Monitoreo normativo; concepto jurídico/financiero oportuno; documentar fecha, obligatoriedad y efecto; adoptar modificación o medidas de equilibrio solo cuando legalmente proceda y se acrediten presupuestos y causalidad.</t>
        </is>
      </c>
      <c r="N36" s="7" t="n">
        <v>2</v>
      </c>
      <c r="O36" s="7" t="n">
        <v>3</v>
      </c>
      <c r="P36" s="8">
        <f>N36+O36</f>
        <v/>
      </c>
      <c r="Q36" s="9">
        <f>IF(P36&lt;=4,"BAJO",IF(P36=5,"MEDIO",IF(P36&lt;=7,"ALTO","EXTREMO")))</f>
        <v/>
      </c>
      <c r="R36" s="5" t="inlineStr">
        <is>
          <t>Sí</t>
        </is>
      </c>
      <c r="S36" s="6" t="inlineStr">
        <is>
          <t>Jurídico / financiero / contratista según obligación afectada</t>
        </is>
      </c>
      <c r="T36" s="6" t="inlineStr">
        <is>
          <t>Cierre del proceso</t>
        </is>
      </c>
      <c r="U36" s="6" t="inlineStr">
        <is>
          <t>Liquidación</t>
        </is>
      </c>
      <c r="V36" s="6" t="inlineStr">
        <is>
          <t>Matriz normativa, conceptos y evaluación documentada de efectos reales.</t>
        </is>
      </c>
      <c r="W36" s="6" t="inlineStr">
        <is>
          <t>Mensual y ante cada cambio relevante</t>
        </is>
      </c>
      <c r="X36" s="6" t="inlineStr">
        <is>
          <t>Decreto 1082 de 2015; régimen del equilibrio económico; documentos del proceso.</t>
        </is>
      </c>
    </row>
    <row r="37" ht="111.95" customHeight="1" s="33">
      <c r="A37" s="10" t="n">
        <v>28</v>
      </c>
      <c r="B37" s="11" t="inlineStr">
        <is>
          <t>General</t>
        </is>
      </c>
      <c r="C37" s="11" t="inlineStr">
        <is>
          <t>Externo</t>
        </is>
      </c>
      <c r="D37" s="11" t="inlineStr">
        <is>
          <t>Ejecución</t>
        </is>
      </c>
      <c r="E37" s="11" t="inlineStr">
        <is>
          <t>Operacional</t>
        </is>
      </c>
      <c r="F37" s="11" t="inlineStr">
        <is>
          <t>Fraude, corrupción, desviación de recursos, falsificación de soportes, manipulación de cantidades/productos o conflicto de interés durante la ejecución por actores de cualquiera de las partes.</t>
        </is>
      </c>
      <c r="G37" s="11" t="inlineStr">
        <is>
          <t>Pérdida de recursos SGR, pagos indebidos, investigaciones, sanciones, terminación/incumplimiento y daño reputacional/fiscal.</t>
        </is>
      </c>
      <c r="H37" s="12" t="n">
        <v>2</v>
      </c>
      <c r="I37" s="12" t="n">
        <v>5</v>
      </c>
      <c r="J37" s="13">
        <f>H37+I37</f>
        <v/>
      </c>
      <c r="K37" s="14">
        <f>IF(J37&lt;=4,"BAJO",IF(J37=5,"MEDIO",IF(J37&lt;=7,"ALTO","EXTREMO")))</f>
        <v/>
      </c>
      <c r="L37" s="11" t="inlineStr">
        <is>
          <t>Cada parte en su ámbito de control y por la conducta de su personal/subcontratistas cuando corresponda</t>
        </is>
      </c>
      <c r="M37" s="11" t="inlineStr">
        <is>
          <t>Segregación de funciones; debida diligencia; declaraciones de conflicto/beneficiario final; interventoría independiente; evidencia georreferenciada; conciliación SECOP-SPGR-contabilidad; auditorías, canal de denuncias y reporte a autoridades cuando proceda.</t>
        </is>
      </c>
      <c r="N37" s="12" t="n">
        <v>1</v>
      </c>
      <c r="O37" s="12" t="n">
        <v>4</v>
      </c>
      <c r="P37" s="13">
        <f>N37+O37</f>
        <v/>
      </c>
      <c r="Q37" s="14">
        <f>IF(P37&lt;=4,"BAJO",IF(P37=5,"MEDIO",IF(P37&lt;=7,"ALTO","EXTREMO")))</f>
        <v/>
      </c>
      <c r="R37" s="10" t="inlineStr">
        <is>
          <t>Sí</t>
        </is>
      </c>
      <c r="S37" s="11" t="inlineStr">
        <is>
          <t>FUNDACOMUNICAR / contratista / interventoría según competencia</t>
        </is>
      </c>
      <c r="T37" s="11" t="inlineStr">
        <is>
          <t>Desde selección y firma</t>
        </is>
      </c>
      <c r="U37" s="11" t="inlineStr">
        <is>
          <t>Liquidación y cierre</t>
        </is>
      </c>
      <c r="V37" s="11" t="inlineStr">
        <is>
          <t>Auditorías, muestreos, conciliación de sistemas, alertas de integridad y trazabilidad documental.</t>
        </is>
      </c>
      <c r="W37" s="11" t="inlineStr">
        <is>
          <t>Continuo; revisión mensual y por alerta</t>
        </is>
      </c>
      <c r="X37" s="11" t="inlineStr">
        <is>
          <t>Estudios Previos EP-LP-SGR-001; Minuta MC-LP-SGR-001; Manual CCE de Riesgos; reglas de integridad, beneficiario final y trazabilidad del proceso.</t>
        </is>
      </c>
    </row>
    <row r="38" ht="111.95" customHeight="1" s="33">
      <c r="A38" s="5" t="n">
        <v>29</v>
      </c>
      <c r="B38" s="6" t="inlineStr">
        <is>
          <t>Específico</t>
        </is>
      </c>
      <c r="C38" s="6" t="inlineStr">
        <is>
          <t>Externo</t>
        </is>
      </c>
      <c r="D38" s="6" t="inlineStr">
        <is>
          <t>Ejecución</t>
        </is>
      </c>
      <c r="E38" s="6" t="inlineStr">
        <is>
          <t>Operacional</t>
        </is>
      </c>
      <c r="F38" s="6" t="inlineStr">
        <is>
          <t>Pérdida, hurto, deterioro o vandalismo de insumos, material vegetal, herramientas o equipos bajo custodia del contratista por fallas ordinarias de almacenamiento, custodia o control.</t>
        </is>
      </c>
      <c r="G38" s="6" t="inlineStr">
        <is>
          <t>Reposición de bienes, interrupción de frentes y costos adicionales.</t>
        </is>
      </c>
      <c r="H38" s="7" t="n">
        <v>3</v>
      </c>
      <c r="I38" s="7" t="n">
        <v>3</v>
      </c>
      <c r="J38" s="8">
        <f>H38+I38</f>
        <v/>
      </c>
      <c r="K38" s="9">
        <f>IF(J38&lt;=4,"BAJO",IF(J38=5,"MEDIO",IF(J38&lt;=7,"ALTO","EXTREMO")))</f>
        <v/>
      </c>
      <c r="L38" s="6" t="inlineStr">
        <is>
          <t>Contratista</t>
        </is>
      </c>
      <c r="M38" s="6" t="inlineStr">
        <is>
          <t>Custodia y almacenamiento seguro; inventarios y actas; control de accesos; seguros cuando sean pertinentes; reposición sin costo para la entidad cuando el evento corresponda a su esfera de control.</t>
        </is>
      </c>
      <c r="N38" s="7" t="n">
        <v>2</v>
      </c>
      <c r="O38" s="7" t="n">
        <v>2</v>
      </c>
      <c r="P38" s="8">
        <f>N38+O38</f>
        <v/>
      </c>
      <c r="Q38" s="9">
        <f>IF(P38&lt;=4,"BAJO",IF(P38=5,"MEDIO",IF(P38&lt;=7,"ALTO","EXTREMO")))</f>
        <v/>
      </c>
      <c r="R38" s="5" t="inlineStr">
        <is>
          <t>Sí</t>
        </is>
      </c>
      <c r="S38" s="6" t="inlineStr">
        <is>
          <t>Contratista / interventoría</t>
        </is>
      </c>
      <c r="T38" s="6" t="inlineStr">
        <is>
          <t>Recepción del primer insumo/equipo</t>
        </is>
      </c>
      <c r="U38" s="6" t="inlineStr">
        <is>
          <t>Entrega final y retiro de bienes</t>
        </is>
      </c>
      <c r="V38" s="6" t="inlineStr">
        <is>
          <t>Inventarios, actas, novedades de custodia y conciliaciones físicas.</t>
        </is>
      </c>
      <c r="W38" s="6" t="inlineStr">
        <is>
          <t>Semanal; inmediato ante pérdida</t>
        </is>
      </c>
      <c r="X38" s="6" t="inlineStr">
        <is>
          <t>Cadena de abastecimiento y obligaciones logísticas del proceso.</t>
        </is>
      </c>
    </row>
  </sheetData>
  <autoFilter ref="A9:X38"/>
  <mergeCells count="16">
    <mergeCell ref="B4:L4"/>
    <mergeCell ref="B6:L6"/>
    <mergeCell ref="N8:Q8"/>
    <mergeCell ref="R8:U8"/>
    <mergeCell ref="A8:M8"/>
    <mergeCell ref="A2:X2"/>
    <mergeCell ref="N3:X3"/>
    <mergeCell ref="N4:X4"/>
    <mergeCell ref="B7:L7"/>
    <mergeCell ref="B3:L3"/>
    <mergeCell ref="B5:L5"/>
    <mergeCell ref="N6:X6"/>
    <mergeCell ref="V8:W8"/>
    <mergeCell ref="A1:X1"/>
    <mergeCell ref="N7:X7"/>
    <mergeCell ref="N5:X5"/>
  </mergeCells>
  <conditionalFormatting sqref="K10:K38">
    <cfRule type="expression" priority="1" dxfId="3">
      <formula>K10="BAJO"</formula>
    </cfRule>
    <cfRule type="expression" priority="2" dxfId="2">
      <formula>K10="MEDIO"</formula>
    </cfRule>
    <cfRule type="expression" priority="3" dxfId="1">
      <formula>K10="ALTO"</formula>
    </cfRule>
    <cfRule type="expression" priority="4" dxfId="0">
      <formula>K10="EXTREMO"</formula>
    </cfRule>
  </conditionalFormatting>
  <conditionalFormatting sqref="Q10:Q38">
    <cfRule type="expression" priority="5" dxfId="3">
      <formula>Q10="BAJO"</formula>
    </cfRule>
    <cfRule type="expression" priority="6" dxfId="2">
      <formula>Q10="MEDIO"</formula>
    </cfRule>
    <cfRule type="expression" priority="7" dxfId="1">
      <formula>Q10="ALTO"</formula>
    </cfRule>
    <cfRule type="expression" priority="8" dxfId="0">
      <formula>Q10="EXTREMO"</formula>
    </cfRule>
  </conditionalFormatting>
  <dataValidations count="6">
    <dataValidation sqref="B10:B38" showDropDown="0" showInputMessage="0" showErrorMessage="0" allowBlank="0" type="list">
      <formula1>"General,Específico"</formula1>
    </dataValidation>
    <dataValidation sqref="C10:C38" showDropDown="0" showInputMessage="0" showErrorMessage="0" allowBlank="0" type="list">
      <formula1>"Interno,Externo"</formula1>
    </dataValidation>
    <dataValidation sqref="D10:D38" showDropDown="0" showInputMessage="0" showErrorMessage="0" allowBlank="0" type="list">
      <formula1>"Planeación,Selección,Contratación,Ejecución"</formula1>
    </dataValidation>
    <dataValidation sqref="E10:E38" showDropDown="0" showInputMessage="0" showErrorMessage="0" allowBlank="0" type="list">
      <formula1>"Económico,Social o político,Operacional,Financiero,Regulatorio,Naturaleza,Ambiental,Tecnológico"</formula1>
    </dataValidation>
    <dataValidation sqref="R10:R38" showDropDown="0" showInputMessage="0" showErrorMessage="0" allowBlank="0" type="list">
      <formula1>"Sí,No"</formula1>
    </dataValidation>
    <dataValidation sqref="H10:I38 N10:O38" showDropDown="0" showInputMessage="0" showErrorMessage="0" allowBlank="0" errorTitle="Valor no válido" error="Digite un valor entre 1 y 5 según la metodología CCE." type="whole">
      <formula1>1</formula1>
      <formula2>5</formula2>
    </dataValidation>
  </dataValidations>
  <pageMargins left="0.25" right="0.25" top="0.45" bottom="0.45" header="0.2" footer="0.2"/>
  <pageSetup orientation="landscape" paperSize="8" fitToHeight="0"/>
  <headerFooter>
    <oddHeader/>
    <oddFooter>&amp;CFUNDACOMUNICAR | BPIN 20253201010088 | Matriz de Riesgos – Proyecto de Pliego&amp;RPágina &amp;P de &amp;N</oddFooter>
    <evenHeader/>
    <evenFooter/>
    <firstHeader/>
    <firstFooter/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22"/>
  <sheetViews>
    <sheetView showGridLines="0" workbookViewId="0">
      <pane ySplit="3" topLeftCell="A12" activePane="bottomLeft" state="frozen"/>
      <selection pane="bottomLeft" activeCell="A15" sqref="A15:H15"/>
    </sheetView>
  </sheetViews>
  <sheetFormatPr baseColWidth="10" defaultColWidth="9.140625" defaultRowHeight="15"/>
  <cols>
    <col width="28" customWidth="1" style="33" min="1" max="1"/>
    <col width="18" customWidth="1" style="33" min="2" max="3"/>
    <col width="3" customWidth="1" style="33" min="4" max="4"/>
    <col width="38" customWidth="1" style="33" min="5" max="5"/>
    <col width="16" customWidth="1" style="33" min="6" max="8"/>
  </cols>
  <sheetData>
    <row r="1" ht="18.75" customHeight="1" s="33">
      <c r="A1" s="41" t="inlineStr">
        <is>
          <t>RESUMEN DE GESTIÓN DE RIESGOS – LICITACIÓN DE IMPLEMENTACIÓN</t>
        </is>
      </c>
    </row>
    <row r="2">
      <c r="A2" s="46" t="inlineStr">
        <is>
          <t>BPIN 20253201010088 | MATRIZ DE RIESGOS | ANEXO DEL PLIEGO DE CONDICIONES</t>
        </is>
      </c>
    </row>
    <row r="4">
      <c r="A4" s="15" t="inlineStr">
        <is>
          <t>Indicador</t>
        </is>
      </c>
      <c r="B4" s="15" t="inlineStr">
        <is>
          <t>Inicial</t>
        </is>
      </c>
      <c r="C4" s="15" t="inlineStr">
        <is>
          <t>Residual</t>
        </is>
      </c>
      <c r="E4" s="15" t="inlineStr">
        <is>
          <t>Asignación / responsable principal</t>
        </is>
      </c>
      <c r="F4" s="15" t="inlineStr">
        <is>
          <t>N.º riesgos</t>
        </is>
      </c>
    </row>
    <row r="5">
      <c r="A5" s="16" t="inlineStr">
        <is>
          <t>Total de riesgos</t>
        </is>
      </c>
      <c r="B5" s="17">
        <f>COUNTA(Matriz_Riesgos!A10:A38)</f>
        <v/>
      </c>
      <c r="C5" s="17">
        <f>COUNTA(Matriz_Riesgos!A10:A38)</f>
        <v/>
      </c>
      <c r="E5" s="18" t="inlineStr">
        <is>
          <t>FUNDACOMUNICAR</t>
        </is>
      </c>
      <c r="F5" s="19">
        <f>COUNTIF(Matriz_Riesgos!L10:L38,"FUNDACOMUNICAR")</f>
        <v/>
      </c>
    </row>
    <row r="6">
      <c r="A6" s="16" t="inlineStr">
        <is>
          <t>Riesgo extremo</t>
        </is>
      </c>
      <c r="B6" s="17">
        <f>COUNTIF(Matriz_Riesgos!K10:K38,"EXTREMO")</f>
        <v/>
      </c>
      <c r="C6" s="17">
        <f>COUNTIF(Matriz_Riesgos!Q10:Q38,"EXTREMO")</f>
        <v/>
      </c>
      <c r="E6" s="18" t="inlineStr">
        <is>
          <t>Contratista / adjudicatario</t>
        </is>
      </c>
      <c r="F6" s="19">
        <f>COUNTIF(Matriz_Riesgos!L10:L38,"Contratista")+COUNTIF(Matriz_Riesgos!L10:L38,"Adjudicatario")+COUNTIF(Matriz_Riesgos!L10:L38,"Proponente / contratista")</f>
        <v/>
      </c>
    </row>
    <row r="7">
      <c r="A7" s="16" t="inlineStr">
        <is>
          <t>Riesgo alto</t>
        </is>
      </c>
      <c r="B7" s="17">
        <f>COUNTIF(Matriz_Riesgos!K10:K38,"ALTO")</f>
        <v/>
      </c>
      <c r="C7" s="17">
        <f>COUNTIF(Matriz_Riesgos!Q10:Q38,"ALTO")</f>
        <v/>
      </c>
      <c r="E7" s="18" t="inlineStr">
        <is>
          <t>Compartido / según causa</t>
        </is>
      </c>
      <c r="F7" s="19">
        <f>COUNTIF(Matriz_Riesgos!L10:L38,"Compartido*")+COUNTIF(Matriz_Riesgos!L10:L38,"Según la norma*")+COUNTIF(Matriz_Riesgos!L10:L38,"Cada parte*")</f>
        <v/>
      </c>
    </row>
    <row r="8" ht="30" customHeight="1" s="33">
      <c r="A8" s="16" t="inlineStr">
        <is>
          <t>Riesgo medio</t>
        </is>
      </c>
      <c r="B8" s="17">
        <f>COUNTIF(Matriz_Riesgos!K10:K38,"MEDIO")</f>
        <v/>
      </c>
      <c r="C8" s="17">
        <f>COUNTIF(Matriz_Riesgos!Q10:Q38,"MEDIO")</f>
        <v/>
      </c>
      <c r="E8" s="18" t="inlineStr">
        <is>
          <t>Otras asignaciones de integridad/selección</t>
        </is>
      </c>
      <c r="F8" s="19">
        <f>COUNTA(Matriz_Riesgos!L10:L38)-SUM(F5:F7)</f>
        <v/>
      </c>
    </row>
    <row r="9">
      <c r="A9" s="16" t="inlineStr">
        <is>
          <t>Riesgo bajo</t>
        </is>
      </c>
      <c r="B9" s="17">
        <f>COUNTIF(Matriz_Riesgos!K10:K38,"BAJO")</f>
        <v/>
      </c>
      <c r="C9" s="17">
        <f>COUNTIF(Matriz_Riesgos!Q10:Q38,"BAJO")</f>
        <v/>
      </c>
    </row>
    <row r="12">
      <c r="A12" s="38" t="inlineStr">
        <is>
          <t>REGLAS DE INTERPRETACIÓN Y GESTIÓN</t>
        </is>
      </c>
    </row>
    <row r="13" ht="42" customHeight="1" s="33">
      <c r="A13" s="39" t="inlineStr">
        <is>
          <t>1. La asignación se efectúa a la parte que se encuentra en mejor posición para administrar cada riesgo por su conocimiento, experiencia, función o capacidad de control dentro de la relación contractual.</t>
        </is>
      </c>
    </row>
    <row r="14" ht="42" customHeight="1" s="33">
      <c r="A14" s="39" t="inlineStr">
        <is>
          <t>2. La valoración residual corresponde al nivel esperado después de aplicar los tratamientos y controles indicados; no elimina el deber de monitoreo continuo durante el proceso y la ejecución.</t>
        </is>
      </c>
    </row>
    <row r="15" ht="42" customHeight="1" s="33">
      <c r="A15" s="39" t="inlineStr">
        <is>
          <t>3. Los riesgos ordinarios y previsibles asignados al contratista deben ser considerados en la estructuración de su oferta. Su materialización no genera por sí sola un reconocimiento económico automático.</t>
        </is>
      </c>
    </row>
    <row r="16" ht="42" customHeight="1" s="33">
      <c r="A16" s="39" t="inlineStr">
        <is>
          <t>4. En la licitación pública la matriz será presentada y revisada en la audiencia de asignación de riesgos. Las observaciones que resulten procedentes se incorporarán mediante el instrumento formal correspondiente.</t>
        </is>
      </c>
    </row>
    <row r="17" ht="42" customHeight="1" s="33">
      <c r="A17" s="39" t="inlineStr">
        <is>
          <t>5. Cualquier ajuste a la matriz deberá reflejarse de manera coherente en el pliego de condiciones, la minuta contractual, el esquema de garantías y los anexos que resulten afectados.</t>
        </is>
      </c>
    </row>
    <row r="20">
      <c r="A20" s="20" t="inlineStr">
        <is>
          <t>Objeto contractual</t>
        </is>
      </c>
      <c r="B20" s="40" t="inlineStr">
        <is>
          <t>Ejecutar integralmente las actividades de conservación de áreas ambientales estratégicas y lucha contra la deforestación previstas en el proyecto BPIN 20253201010088, mediante acciones de restauración y rehabilitación ecológica, establecimiento y mantenimiento de sistemas agroecológicos, aislamiento de áreas, fortalecimiento de la gobernanza ambiental, monitoreo, educación ambiental, sostenibilidad y reporte de las áreas intervenidas, de conformidad con los estudios, especificaciones, cantidades, presupuesto y demás documentos del proceso.</t>
        </is>
      </c>
    </row>
    <row r="21"/>
    <row r="22"/>
  </sheetData>
  <mergeCells count="9">
    <mergeCell ref="A12:H12"/>
    <mergeCell ref="A15:H15"/>
    <mergeCell ref="A16:H16"/>
    <mergeCell ref="A2:H2"/>
    <mergeCell ref="B20:H22"/>
    <mergeCell ref="A13:H13"/>
    <mergeCell ref="A14:H14"/>
    <mergeCell ref="A1:H1"/>
    <mergeCell ref="A17:H17"/>
  </mergeCells>
  <pageMargins left="0.25" right="0.25" top="0.45" bottom="0.45" header="0.2" footer="0.2"/>
  <pageSetup orientation="landscape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36"/>
  <sheetViews>
    <sheetView showGridLines="0" workbookViewId="0">
      <pane ySplit="3" topLeftCell="A4" activePane="bottomLeft" state="frozen"/>
      <selection pane="bottomLeft" activeCell="A1" sqref="A1:F1"/>
    </sheetView>
  </sheetViews>
  <sheetFormatPr baseColWidth="10" defaultColWidth="9.140625" defaultRowHeight="15"/>
  <cols>
    <col width="24" customWidth="1" style="33" min="1" max="1"/>
    <col width="18" customWidth="1" style="33" min="2" max="2"/>
    <col width="58" customWidth="1" style="33" min="3" max="3"/>
    <col width="42" customWidth="1" style="33" min="4" max="4"/>
    <col width="18" customWidth="1" style="33" min="5" max="6"/>
  </cols>
  <sheetData>
    <row r="1">
      <c r="A1" s="43" t="inlineStr">
        <is>
          <t>CRITERIOS DE VALORACIÓN – MANUAL CCE M-ICR-01</t>
        </is>
      </c>
    </row>
    <row r="2">
      <c r="A2" s="42" t="inlineStr">
        <is>
          <t>La matriz aplica la metodología de probabilidad + impacto y la clasificación recomendada por Colombia Compra Eficiente.</t>
        </is>
      </c>
    </row>
    <row r="3">
      <c r="A3" s="21" t="n"/>
      <c r="B3" s="21" t="n"/>
      <c r="C3" s="21" t="n"/>
      <c r="D3" s="21" t="n"/>
      <c r="E3" s="21" t="n"/>
      <c r="F3" s="21" t="n"/>
    </row>
    <row r="4">
      <c r="A4" s="22" t="inlineStr">
        <is>
          <t>Probabilidad</t>
        </is>
      </c>
      <c r="B4" s="22" t="inlineStr">
        <is>
          <t>Valor</t>
        </is>
      </c>
      <c r="C4" s="22" t="inlineStr">
        <is>
          <t>Descripción resumida</t>
        </is>
      </c>
      <c r="D4" s="21" t="n"/>
      <c r="E4" s="21" t="n"/>
      <c r="F4" s="21" t="n"/>
    </row>
    <row r="5">
      <c r="A5" s="21" t="inlineStr">
        <is>
          <t>Raro</t>
        </is>
      </c>
      <c r="B5" s="23" t="n">
        <v>1</v>
      </c>
      <c r="C5" s="21" t="inlineStr">
        <is>
          <t>Puede ocurrir excepcionalmente.</t>
        </is>
      </c>
      <c r="D5" s="21" t="n"/>
      <c r="E5" s="21" t="n"/>
      <c r="F5" s="21" t="n"/>
    </row>
    <row r="6">
      <c r="A6" s="21" t="inlineStr">
        <is>
          <t>Improbable</t>
        </is>
      </c>
      <c r="B6" s="23" t="n">
        <v>2</v>
      </c>
      <c r="C6" s="21" t="inlineStr">
        <is>
          <t>Puede ocurrir ocasionalmente.</t>
        </is>
      </c>
      <c r="D6" s="21" t="n"/>
      <c r="E6" s="21" t="n"/>
      <c r="F6" s="21" t="n"/>
    </row>
    <row r="7">
      <c r="A7" s="21" t="inlineStr">
        <is>
          <t>Posible</t>
        </is>
      </c>
      <c r="B7" s="23" t="n">
        <v>3</v>
      </c>
      <c r="C7" s="21" t="inlineStr">
        <is>
          <t>Puede ocurrir en algún momento futuro.</t>
        </is>
      </c>
      <c r="D7" s="21" t="n"/>
      <c r="E7" s="21" t="n"/>
      <c r="F7" s="21" t="n"/>
    </row>
    <row r="8">
      <c r="A8" s="21" t="inlineStr">
        <is>
          <t>Probable</t>
        </is>
      </c>
      <c r="B8" s="23" t="n">
        <v>4</v>
      </c>
      <c r="C8" s="21" t="inlineStr">
        <is>
          <t>Probablemente ocurrirá.</t>
        </is>
      </c>
      <c r="D8" s="21" t="n"/>
      <c r="E8" s="21" t="n"/>
      <c r="F8" s="21" t="n"/>
    </row>
    <row r="9">
      <c r="A9" s="21" t="inlineStr">
        <is>
          <t>Casi cierto</t>
        </is>
      </c>
      <c r="B9" s="23" t="n">
        <v>5</v>
      </c>
      <c r="C9" s="21" t="inlineStr">
        <is>
          <t>Ocurre en la mayoría de circunstancias.</t>
        </is>
      </c>
      <c r="D9" s="21" t="n"/>
      <c r="E9" s="21" t="n"/>
      <c r="F9" s="21" t="n"/>
    </row>
    <row r="10">
      <c r="A10" s="21" t="n"/>
      <c r="B10" s="21" t="n"/>
      <c r="C10" s="21" t="n"/>
      <c r="D10" s="21" t="n"/>
      <c r="E10" s="21" t="n"/>
      <c r="F10" s="21" t="n"/>
    </row>
    <row r="11">
      <c r="A11" s="21" t="n"/>
      <c r="B11" s="21" t="n"/>
      <c r="C11" s="21" t="n"/>
      <c r="D11" s="21" t="n"/>
      <c r="E11" s="21" t="n"/>
      <c r="F11" s="21" t="n"/>
    </row>
    <row r="12">
      <c r="A12" s="22" t="inlineStr">
        <is>
          <t>Impacto</t>
        </is>
      </c>
      <c r="B12" s="22" t="inlineStr">
        <is>
          <t>Valor</t>
        </is>
      </c>
      <c r="C12" s="22" t="inlineStr">
        <is>
          <t>Criterio cualitativo resumido</t>
        </is>
      </c>
      <c r="D12" s="22" t="inlineStr">
        <is>
          <t>Referencia monetaria</t>
        </is>
      </c>
      <c r="E12" s="21" t="n"/>
      <c r="F12" s="21" t="n"/>
    </row>
    <row r="13">
      <c r="A13" s="21" t="inlineStr">
        <is>
          <t>Insignificante</t>
        </is>
      </c>
      <c r="B13" s="23" t="n">
        <v>1</v>
      </c>
      <c r="C13" s="21" t="inlineStr">
        <is>
          <t>Efecto marginal sobre la ejecución.</t>
        </is>
      </c>
      <c r="D13" s="21" t="inlineStr">
        <is>
          <t>Sobrecosto hasta 1% del valor del contrato.</t>
        </is>
      </c>
      <c r="E13" s="21" t="n"/>
      <c r="F13" s="21" t="n"/>
    </row>
    <row r="14" ht="30" customHeight="1" s="33">
      <c r="A14" s="21" t="inlineStr">
        <is>
          <t>Menor</t>
        </is>
      </c>
      <c r="B14" s="23" t="n">
        <v>2</v>
      </c>
      <c r="C14" s="21" t="inlineStr">
        <is>
          <t>Dificulta de forma baja; el objeto puede lograrse con medidas mínimas.</t>
        </is>
      </c>
      <c r="D14" s="21" t="inlineStr">
        <is>
          <t>Sobrecosto mayor a 1% y hasta 5%.</t>
        </is>
      </c>
      <c r="E14" s="21" t="n"/>
      <c r="F14" s="21" t="n"/>
    </row>
    <row r="15" ht="30" customHeight="1" s="33">
      <c r="A15" s="21" t="inlineStr">
        <is>
          <t>Moderado</t>
        </is>
      </c>
      <c r="B15" s="23" t="n">
        <v>3</v>
      </c>
      <c r="C15" s="21" t="inlineStr">
        <is>
          <t>Afecta la ejecución, sin alterar el beneficio esencial para las partes.</t>
        </is>
      </c>
      <c r="D15" s="21" t="inlineStr">
        <is>
          <t>Sobrecosto mayor a 5% y hasta 15%.</t>
        </is>
      </c>
      <c r="E15" s="21" t="n"/>
      <c r="F15" s="21" t="n"/>
    </row>
    <row r="16" ht="30" customHeight="1" s="33">
      <c r="A16" s="21" t="inlineStr">
        <is>
          <t>Mayor</t>
        </is>
      </c>
      <c r="B16" s="23" t="n">
        <v>4</v>
      </c>
      <c r="C16" s="21" t="inlineStr">
        <is>
          <t>Obstruye sustancialmente la ejecución, aunque todavía permite conseguir el objeto.</t>
        </is>
      </c>
      <c r="D16" s="21" t="inlineStr">
        <is>
          <t>Sobrecosto mayor a 15% y hasta 30%.</t>
        </is>
      </c>
      <c r="E16" s="21" t="n"/>
      <c r="F16" s="21" t="n"/>
    </row>
    <row r="17" ht="30" customHeight="1" s="33">
      <c r="A17" s="21" t="inlineStr">
        <is>
          <t>Catastrófico</t>
        </is>
      </c>
      <c r="B17" s="23" t="n">
        <v>5</v>
      </c>
      <c r="C17" s="21" t="inlineStr">
        <is>
          <t>Perturba gravemente la ejecución y puede imposibilitar el objeto contractual.</t>
        </is>
      </c>
      <c r="D17" s="21" t="inlineStr">
        <is>
          <t>Sobrecosto superior a 30%.</t>
        </is>
      </c>
      <c r="E17" s="21" t="n"/>
      <c r="F17" s="21" t="n"/>
    </row>
    <row r="18">
      <c r="A18" s="21" t="n"/>
      <c r="B18" s="21" t="n"/>
      <c r="C18" s="21" t="n"/>
      <c r="D18" s="21" t="n"/>
      <c r="E18" s="21" t="n"/>
      <c r="F18" s="21" t="n"/>
    </row>
    <row r="19">
      <c r="A19" s="44" t="inlineStr">
        <is>
          <t>Para determinar el impacto se utiliza la mayor valoración resultante entre el criterio cualitativo y el monetario.</t>
        </is>
      </c>
      <c r="E19" s="21" t="n"/>
      <c r="F19" s="21" t="n"/>
    </row>
    <row r="20">
      <c r="A20" s="21" t="n"/>
      <c r="B20" s="21" t="n"/>
      <c r="C20" s="21" t="n"/>
      <c r="D20" s="21" t="n"/>
      <c r="E20" s="21" t="n"/>
      <c r="F20" s="21" t="n"/>
    </row>
    <row r="21">
      <c r="A21" s="21" t="n"/>
      <c r="B21" s="21" t="n"/>
      <c r="C21" s="21" t="n"/>
      <c r="D21" s="21" t="n"/>
      <c r="E21" s="21" t="n"/>
      <c r="F21" s="21" t="n"/>
    </row>
    <row r="22">
      <c r="A22" s="22" t="inlineStr">
        <is>
          <t>Valoración total</t>
        </is>
      </c>
      <c r="B22" s="22" t="inlineStr">
        <is>
          <t>Categoría</t>
        </is>
      </c>
      <c r="C22" s="21" t="n"/>
      <c r="D22" s="21" t="n"/>
      <c r="E22" s="21" t="n"/>
      <c r="F22" s="21" t="n"/>
    </row>
    <row r="23">
      <c r="A23" s="21" t="inlineStr">
        <is>
          <t>2, 3 y 4</t>
        </is>
      </c>
      <c r="B23" s="24" t="inlineStr">
        <is>
          <t>BAJO</t>
        </is>
      </c>
      <c r="C23" s="21" t="n"/>
      <c r="D23" s="21" t="n"/>
      <c r="E23" s="21" t="n"/>
      <c r="F23" s="21" t="n"/>
    </row>
    <row r="24">
      <c r="A24" s="21" t="inlineStr">
        <is>
          <t>5</t>
        </is>
      </c>
      <c r="B24" s="25" t="inlineStr">
        <is>
          <t>MEDIO</t>
        </is>
      </c>
      <c r="C24" s="21" t="n"/>
      <c r="D24" s="21" t="n"/>
      <c r="E24" s="21" t="n"/>
      <c r="F24" s="21" t="n"/>
    </row>
    <row r="25">
      <c r="A25" s="21" t="inlineStr">
        <is>
          <t>6 y 7</t>
        </is>
      </c>
      <c r="B25" s="26" t="inlineStr">
        <is>
          <t>ALTO</t>
        </is>
      </c>
      <c r="C25" s="21" t="n"/>
      <c r="D25" s="21" t="n"/>
      <c r="E25" s="21" t="n"/>
      <c r="F25" s="21" t="n"/>
    </row>
    <row r="26">
      <c r="A26" s="21" t="inlineStr">
        <is>
          <t>8, 9 y 10</t>
        </is>
      </c>
      <c r="B26" s="27" t="inlineStr">
        <is>
          <t>EXTREMO</t>
        </is>
      </c>
      <c r="C26" s="21" t="n"/>
      <c r="D26" s="21" t="n"/>
      <c r="E26" s="21" t="n"/>
      <c r="F26" s="21" t="n"/>
    </row>
    <row r="27">
      <c r="A27" s="21" t="n"/>
      <c r="B27" s="21" t="n"/>
      <c r="C27" s="21" t="n"/>
      <c r="D27" s="21" t="n"/>
      <c r="E27" s="21" t="n"/>
      <c r="F27" s="21" t="n"/>
    </row>
    <row r="28">
      <c r="A28" s="21" t="n"/>
      <c r="B28" s="21" t="n"/>
      <c r="C28" s="21" t="n"/>
      <c r="D28" s="21" t="n"/>
      <c r="E28" s="21" t="n"/>
      <c r="F28" s="21" t="n"/>
    </row>
    <row r="29">
      <c r="A29" s="45" t="inlineStr">
        <is>
          <t>PRINCIPIO DE ASIGNACIÓN Y MONITOREO</t>
        </is>
      </c>
    </row>
    <row r="30">
      <c r="A30" s="40" t="inlineStr">
        <is>
          <t>La asignación se propone a la parte que puede administrar el riesgo de mejor forma por su experiencia, conocimiento o papel contractual. Los controles deben reducir probabilidad y/o impacto y la matriz debe monitorearse durante el proceso y la ejecución. Los riesgos compartidos se delimitan por causa y control; no equivalen a una distribución automática de costos.</t>
        </is>
      </c>
    </row>
    <row r="31"/>
    <row r="32"/>
    <row r="33">
      <c r="A33" s="21" t="n"/>
      <c r="B33" s="21" t="n"/>
      <c r="C33" s="21" t="n"/>
      <c r="D33" s="21" t="n"/>
      <c r="E33" s="21" t="n"/>
      <c r="F33" s="21" t="n"/>
    </row>
    <row r="34" ht="90" customHeight="1" s="33">
      <c r="A34" s="21" t="inlineStr">
        <is>
          <t>Fuente oficial</t>
        </is>
      </c>
      <c r="B34" s="28" t="inlineStr">
        <is>
          <t>https://colombiacompra.gov.co/wp-content/uploads/2024/08/cce_manual_cobertura_riesgo.pdf</t>
        </is>
      </c>
      <c r="C34" s="21" t="n"/>
      <c r="D34" s="21" t="n"/>
      <c r="E34" s="21" t="n"/>
      <c r="F34" s="21" t="n"/>
    </row>
    <row r="35" ht="60" customHeight="1" s="33">
      <c r="A35" s="21" t="inlineStr">
        <is>
          <t>Portal CCE – Riesgos</t>
        </is>
      </c>
      <c r="B35" s="28" t="inlineStr">
        <is>
          <t>https://operaciones.colombiacompra.gov.co/tema/riesgos</t>
        </is>
      </c>
      <c r="C35" s="21" t="n"/>
      <c r="D35" s="21" t="n"/>
      <c r="E35" s="21" t="n"/>
      <c r="F35" s="21" t="n"/>
    </row>
    <row r="36" ht="75" customHeight="1" s="33">
      <c r="A36" s="21" t="inlineStr">
        <is>
          <t>Decreto 1082 de 2015</t>
        </is>
      </c>
      <c r="B36" s="28" t="inlineStr">
        <is>
          <t>https://www.funcionpublica.gov.co/eva/gestornormativo/norma.php?i=77653</t>
        </is>
      </c>
      <c r="C36" s="21" t="n"/>
      <c r="D36" s="21" t="n"/>
      <c r="E36" s="21" t="n"/>
      <c r="F36" s="21" t="n"/>
    </row>
  </sheetData>
  <mergeCells count="5">
    <mergeCell ref="A2:F2"/>
    <mergeCell ref="A1:F1"/>
    <mergeCell ref="A30:F32"/>
    <mergeCell ref="A19:D19"/>
    <mergeCell ref="A29:F29"/>
  </mergeCells>
  <pageMargins left="0.25" right="0.25" top="0.45" bottom="0.45" header="0.2" footer="0.2"/>
  <pageSetup orientation="landscape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D15"/>
  <sheetViews>
    <sheetView showGridLines="0" workbookViewId="0">
      <pane ySplit="3" topLeftCell="A5" activePane="bottomLeft" state="frozen"/>
      <selection pane="bottomLeft" activeCell="A1" sqref="A1:D1"/>
    </sheetView>
  </sheetViews>
  <sheetFormatPr baseColWidth="10" defaultColWidth="9.140625" defaultRowHeight="15"/>
  <cols>
    <col width="14" customWidth="1" style="33" min="1" max="1"/>
    <col width="58" customWidth="1" style="33" min="2" max="2"/>
    <col width="72" customWidth="1" style="33" min="3" max="3"/>
    <col width="70" customWidth="1" style="33" min="4" max="4"/>
  </cols>
  <sheetData>
    <row r="1" ht="18.75" customHeight="1" s="33">
      <c r="A1" s="41" t="inlineStr">
        <is>
          <t>FUENTES Y TRAZABILIDAD PÚBLICA DE LA MATRIZ</t>
        </is>
      </c>
    </row>
    <row r="3">
      <c r="A3" s="29" t="inlineStr">
        <is>
          <t>Tipo</t>
        </is>
      </c>
      <c r="B3" s="29" t="inlineStr">
        <is>
          <t>Fuente / documento</t>
        </is>
      </c>
      <c r="C3" s="29" t="inlineStr">
        <is>
          <t>Uso en la matriz</t>
        </is>
      </c>
      <c r="D3" s="29" t="inlineStr">
        <is>
          <t>URL / referencia</t>
        </is>
      </c>
    </row>
    <row r="4" ht="42" customHeight="1" s="33">
      <c r="A4" s="30" t="inlineStr">
        <is>
          <t>Proyecto</t>
        </is>
      </c>
      <c r="B4" s="30" t="inlineStr">
        <is>
          <t>Resolución 0341 del 16 de abril de 2026 y Anexo 1; expediente BPIN 20253201010088</t>
        </is>
      </c>
      <c r="C4" s="30" t="inlineStr">
        <is>
          <t>Identificación del proyecto, ejecutor, alcance, metas y contexto de ejecución.</t>
        </is>
      </c>
      <c r="D4" s="30" t="inlineStr">
        <is>
          <t>Expediente del proyecto / Ministerio de Ambiente y Desarrollo Sostenible</t>
        </is>
      </c>
    </row>
    <row r="5" ht="42" customHeight="1" s="33">
      <c r="A5" s="30" t="inlineStr">
        <is>
          <t>Proceso</t>
        </is>
      </c>
      <c r="B5" s="30" t="inlineStr">
        <is>
          <t>Estudios_Previos_Licitacion_Implementacion_BPIN_20253201010088_2026.docx</t>
        </is>
      </c>
      <c r="C5" s="30" t="inlineStr">
        <is>
          <t>Objeto, naturaleza contractual, alcance, pagos, obligaciones, riesgos, garantías, vigilancia, capacidad territorial y trazabilidad SGR.</t>
        </is>
      </c>
      <c r="D5" s="30" t="inlineStr">
        <is>
          <t>Expediente BPIN 20253201010088</t>
        </is>
      </c>
    </row>
    <row r="6" ht="42" customHeight="1" s="33">
      <c r="A6" s="30" t="inlineStr">
        <is>
          <t>Proceso</t>
        </is>
      </c>
      <c r="B6" s="30" t="inlineStr">
        <is>
          <t>Analisis_Sector_Licitacion_Implementacion_BPIN_20253201010088_2026.docx</t>
        </is>
      </c>
      <c r="C6" s="30" t="inlineStr">
        <is>
          <t>Contexto de mercado, estructura de costos, abastecimiento, logística territorial, experiencia, ausencia de anticipo y tratamiento sectorial de riesgos.</t>
        </is>
      </c>
      <c r="D6" s="30" t="inlineStr">
        <is>
          <t>Expediente BPIN 20253201010088</t>
        </is>
      </c>
    </row>
    <row r="7" ht="42" customHeight="1" s="33">
      <c r="A7" s="30" t="inlineStr">
        <is>
          <t>Oficial</t>
        </is>
      </c>
      <c r="B7" s="30" t="inlineStr">
        <is>
          <t>Colombia Compra Eficiente – Manual para la Identificación y Cobertura del Riesgo en los Procesos de Contratación (M-ICR-01)</t>
        </is>
      </c>
      <c r="C7" s="30" t="inlineStr">
        <is>
          <t>Metodología de identificación, clasificación, probabilidad, impacto, valoración, asignación, tratamiento y monitoreo.</t>
        </is>
      </c>
      <c r="D7" s="30" t="inlineStr">
        <is>
          <t>https://colombiacompra.gov.co/wp-content/uploads/2024/08/cce_manual_cobertura_riesgo.pdf</t>
        </is>
      </c>
    </row>
    <row r="8" ht="42" customHeight="1" s="33">
      <c r="A8" s="30" t="inlineStr">
        <is>
          <t>Oficial</t>
        </is>
      </c>
      <c r="B8" s="30" t="inlineStr">
        <is>
          <t>Colombia Compra Eficiente – Matriz de riesgos / Tabla 1 del Manual</t>
        </is>
      </c>
      <c r="C8" s="30" t="inlineStr">
        <is>
          <t>Referencia institucional al formato de matriz de riesgos.</t>
        </is>
      </c>
      <c r="D8" s="30" t="inlineStr">
        <is>
          <t>https://operaciones.colombiacompra.gov.co/manuales-guias-y-pliegos-tipo/manuales-y-guias/matriz-de-riesgos</t>
        </is>
      </c>
    </row>
    <row r="9" ht="42" customHeight="1" s="33">
      <c r="A9" s="30" t="inlineStr">
        <is>
          <t>Oficial</t>
        </is>
      </c>
      <c r="B9" s="30" t="inlineStr">
        <is>
          <t>ANCP-CCE – Concepto C-493 de 2026</t>
        </is>
      </c>
      <c r="C9" s="30" t="inlineStr">
        <is>
          <t>Tipificación, estimación y asignación de riesgos previsibles; participación de interesados y audiencia de riesgos.</t>
        </is>
      </c>
      <c r="D9" s="30" t="inlineStr">
        <is>
          <t>https://relatoria.colombiacompra.gov.co/conceptos/c-493-de-2026/</t>
        </is>
      </c>
    </row>
    <row r="10" ht="42" customHeight="1" s="33">
      <c r="A10" s="30" t="inlineStr">
        <is>
          <t>Oficial</t>
        </is>
      </c>
      <c r="B10" s="30" t="inlineStr">
        <is>
          <t>Decreto 1082 de 2015 – Relatoría ANCP-CCE</t>
        </is>
      </c>
      <c r="C10" s="30" t="inlineStr">
        <is>
          <t>Contenido de pliegos, gestión del riesgo y audiencia de asignación de riesgos en licitación pública.</t>
        </is>
      </c>
      <c r="D10" s="30" t="inlineStr">
        <is>
          <t>https://relatoria.colombiacompra.gov.co/normativa/decreto-1082-de-2015/</t>
        </is>
      </c>
    </row>
    <row r="11" ht="42" customHeight="1" s="33">
      <c r="A11" s="30" t="inlineStr">
        <is>
          <t>Oficial</t>
        </is>
      </c>
      <c r="B11" s="30" t="inlineStr">
        <is>
          <t>Ley 1150 de 2007</t>
        </is>
      </c>
      <c r="C11" s="30" t="inlineStr">
        <is>
          <t>Deber de estimar, tipificar y asignar los riesgos previsibles involucrados en la contratación.</t>
        </is>
      </c>
      <c r="D11" s="30" t="inlineStr">
        <is>
          <t>https://relatoria.colombiacompra.gov.co/normativa/ley-1150-de-2007/</t>
        </is>
      </c>
    </row>
    <row r="12" ht="42" customHeight="1" s="33">
      <c r="A12" s="30" t="inlineStr">
        <is>
          <t>Oficial</t>
        </is>
      </c>
      <c r="B12" s="30" t="inlineStr">
        <is>
          <t>Ley 80 de 1993</t>
        </is>
      </c>
      <c r="C12" s="30" t="inlineStr">
        <is>
          <t>Régimen general de contratación estatal y reglas de la licitación pública.</t>
        </is>
      </c>
      <c r="D12" s="30" t="inlineStr">
        <is>
          <t>https://relatoria.colombiacompra.gov.co/normativa/ley-80-de-1993-de-1993-de-1993-de-1993/</t>
        </is>
      </c>
    </row>
    <row r="13" ht="54.95" customHeight="1" s="33">
      <c r="A13" s="30" t="inlineStr">
        <is>
          <t>Proceso</t>
        </is>
      </c>
      <c r="B13" s="30" t="inlineStr">
        <is>
          <t>Proyecto_Pliego_Condiciones_Licitacion_Implementacion_BPIN_20253201010088_2026_AJUSTADO.docx</t>
        </is>
      </c>
      <c r="C13" s="30" t="inlineStr">
        <is>
          <t>Reglas de participación, capacidad territorial, evaluación, forma de presentación, riesgos, garantías, ejecución e interventoría.</t>
        </is>
      </c>
      <c r="D13" s="30" t="inlineStr">
        <is>
          <t>Expediente BPIN 20253201010088 / SECOP II</t>
        </is>
      </c>
    </row>
    <row r="14" ht="54.95" customHeight="1" s="33">
      <c r="A14" s="30" t="inlineStr">
        <is>
          <t>Proceso</t>
        </is>
      </c>
      <c r="B14" s="30" t="inlineStr">
        <is>
          <t>Anexo_Tecnico_Licitacion_Implementacion_BPIN_20253201010088_2026_AJUSTADO.docx</t>
        </is>
      </c>
      <c r="C14" s="30" t="inlineStr">
        <is>
          <t>Metas, especificaciones, personal, Plan de Implantación Territorial y Relacionamiento Comunitario, sede operativa, trazabilidad, criterios de recibo e inclusión.</t>
        </is>
      </c>
      <c r="D14" s="30" t="inlineStr">
        <is>
          <t>Expediente BPIN 20253201010088 / SECOP II</t>
        </is>
      </c>
    </row>
    <row r="15" ht="54.95" customHeight="1" s="33">
      <c r="A15" s="30" t="inlineStr">
        <is>
          <t>Proceso</t>
        </is>
      </c>
      <c r="B15" s="30" t="inlineStr">
        <is>
          <t>Minuta_Contractual_Licitacion_Implementacion_BPIN_20253201010088_2026_AJUSTADA.docx</t>
        </is>
      </c>
      <c r="C15" s="30" t="inlineStr">
        <is>
          <t>Asignación contractual, forma de pago, sede operativa, obligaciones, interventoría, garantías, multas, integridad, PEAS, riesgos y liquidación.</t>
        </is>
      </c>
      <c r="D15" s="30" t="inlineStr">
        <is>
          <t>Expediente BPIN 20253201010088 / SECOP II</t>
        </is>
      </c>
    </row>
  </sheetData>
  <mergeCells count="1">
    <mergeCell ref="A1:D1"/>
  </mergeCells>
  <pageMargins left="0.25" right="0.25" top="0.4" bottom="0.4" header="0.2" footer="0.2"/>
  <pageSetup orientation="landscape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Fundación Comunicar del San Juan - FUNDACOMUNICAR</dc:creator>
  <dc:title xmlns:dc="http://purl.org/dc/elements/1.1/">Matriz de Riesgos - Licitación Pública Implementación - BPIN 20253201010088</dc:title>
  <dc:subject xmlns:dc="http://purl.org/dc/elements/1.1/">Matriz de riesgos publicable del proceso de licitación pública para la implementación integral del proyecto BPIN 20253201010088</dc:subject>
  <dcterms:created xmlns:dcterms="http://purl.org/dc/terms/" xmlns:xsi="http://www.w3.org/2001/XMLSchema-instance" xsi:type="dcterms:W3CDTF">2026-08-07T17:10:57Z</dcterms:created>
  <dcterms:modified xmlns:dcterms="http://purl.org/dc/terms/" xmlns:xsi="http://www.w3.org/2001/XMLSchema-instance" xsi:type="dcterms:W3CDTF">2026-10-02T19:36:05Z</dcterms:modified>
  <cp:lastModifiedBy>DIEGO ARMANDO GÓMEZ ANDRADE</cp:lastModifiedBy>
  <cp:keywords>SGR, BPIN 20253201010088, licitación pública, matriz de riesgos, FUNDACOMUNICAR</cp:keywords>
</cp:coreProperties>
</file>