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BASTA" sheetId="1" r:id="rId4"/>
  </sheets>
  <definedNames/>
  <calcPr/>
  <extLst>
    <ext uri="GoogleSheetsCustomDataVersion2">
      <go:sheetsCustomData xmlns:go="http://customooxmlschemas.google.com/" r:id="rId5" roundtripDataChecksum="599kBqjiJlSx4Tl3bgLkU72ejkohIOuJdXwZkxnz5nQ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E5">
      <text>
        <t xml:space="preserve">======
ID#AAACF6Iezo8
Autor    (2025-02-07 14:26:44)
En esta columna se ingresa el valor total por cada uno de los items incluyendo los impuestos que correspondan según bien o servicio a adquirir.</t>
      </text>
    </comment>
    <comment authorId="0" ref="H5">
      <text>
        <t xml:space="preserve">======
ID#AAACF6IezoI
Autor    (2025-02-07 14:26:44)
En esta columna se determinara cada uno de los items, productos o servicios de manera separada y detallada.</t>
      </text>
    </comment>
    <comment authorId="0" ref="I5">
      <text>
        <t xml:space="preserve">======
ID#AAACF6IezoQ
Autor    (2025-02-07 14:26:44)
Indicar si el objeto que se requiere se determina en unidades, horas, etc.</t>
      </text>
    </comment>
    <comment authorId="0" ref="X19">
      <text>
        <t xml:space="preserve">======
ID#AAACF6IezpA
Autor    (2025-02-07 14:26:44)
Suma del valor total de todos los items</t>
      </text>
    </comment>
    <comment authorId="0" ref="K5">
      <text>
        <t xml:space="preserve">======
ID#AAACF6IezpU
Autor    (2025-02-07 14:26:44)
En esta columna se ingresa el valor total por cada uno de los items incluyendo los gravamenes anteriormente discriminados.</t>
      </text>
    </comment>
    <comment authorId="0" ref="N5">
      <text>
        <t xml:space="preserve">======
ID#AAACF6Iezoc
Autor    (2025-02-07 14:26:44)
En esta columna se determinara cada uno de los items, productos o servicios de manera separada y detallada.</t>
      </text>
    </comment>
    <comment authorId="0" ref="O5">
      <text>
        <t xml:space="preserve">======
ID#AAACF6IezoU
Autor    (2025-02-07 14:26:44)
Indicar si el objeto que se requiere se determina en unidades, horas, etc.</t>
      </text>
    </comment>
    <comment authorId="0" ref="AD19">
      <text>
        <t xml:space="preserve">======
ID#AAACF6IWPvA
Autor    (2025-02-07 14:26:44)
Suma del valor total de todos los items</t>
      </text>
    </comment>
    <comment authorId="0" ref="Q5">
      <text>
        <t xml:space="preserve">======
ID#AAACF6IezpM
Autor    (2025-02-07 14:26:44)
En esta columna se ingresa el valor total por cada uno de los items incluyendo los gravamenes anteriormente discriminados.</t>
      </text>
    </comment>
    <comment authorId="0" ref="T5">
      <text>
        <t xml:space="preserve">======
ID#AAACF6IWPu0
Autor    (2025-02-07 14:26:44)
En esta columna se determinara cada uno de los items, productos o servicios de manera separada y detallada.</t>
      </text>
    </comment>
    <comment authorId="0" ref="U5">
      <text>
        <t xml:space="preserve">======
ID#AAACF6Iezok
Autor    (2025-02-07 14:26:44)
Indicar si el objeto que se requiere se determina en unidades, horas, etc.</t>
      </text>
    </comment>
    <comment authorId="0" ref="W5">
      <text>
        <t xml:space="preserve">======
ID#AAACF6Iezos
Autor    (2025-02-07 14:26:44)
En esta columna se ingresa el valor total por cada uno de los items incluyendo los gravamenes anteriormente discriminados.</t>
      </text>
    </comment>
    <comment authorId="0" ref="BC4">
      <text>
        <t xml:space="preserve">======
ID#AAACF6IWPuw
Autor    (2025-02-07 14:26:44)
Nombre persona natural o juridica que cotizó.
Indique la fecha en la que se realiza la cotización.</t>
      </text>
    </comment>
    <comment authorId="0" ref="Z5">
      <text>
        <t xml:space="preserve">======
ID#AAACF6Iezo0
Autor    (2025-02-07 14:26:44)
En esta columna se determinara cada uno de los items, productos o servicios de manera separada y detallada.</t>
      </text>
    </comment>
    <comment authorId="0" ref="AA5">
      <text>
        <t xml:space="preserve">======
ID#AAACF6Iezog
Autor    (2025-02-07 14:26:44)
Indicar si el objeto que se requiere se determina en unidades, horas, etc.</t>
      </text>
    </comment>
    <comment authorId="0" ref="AC5">
      <text>
        <t xml:space="preserve">======
ID#AAACF6IezpQ
Autor    (2025-02-07 14:26:44)
En esta columna se ingresa el valor total por cada uno de los items incluyendo los gravamenes anteriormente discriminados.</t>
      </text>
    </comment>
    <comment authorId="0" ref="A4">
      <text>
        <t xml:space="preserve">======
ID#AAACF6IWPu8
Autor    (2025-02-07 14:26:44)
Nombre persona natural o juridica que cotizó.
Indique la fecha en la que se realiza la cotización.</t>
      </text>
    </comment>
    <comment authorId="0" ref="G4">
      <text>
        <t xml:space="preserve">======
ID#AAACF6Iezow
Autor    (2025-02-07 14:26:44)
Nombre persona natural o juridica que cotizó.
Indique la fecha en la que se realiza la cotización.</t>
      </text>
    </comment>
    <comment authorId="0" ref="M4">
      <text>
        <t xml:space="preserve">======
ID#AAACF6IezoA
Autor    (2025-02-07 14:26:44)
Nombre persona natural o juridica que cotizó.
Indique la fecha en la que se realiza la cotización.</t>
      </text>
    </comment>
    <comment authorId="0" ref="BH19">
      <text>
        <t xml:space="preserve">======
ID#AAACF6IezpE
Autor    (2025-02-07 14:26:44)
Suma del valor total de todos los items</t>
      </text>
    </comment>
    <comment authorId="0" ref="S4">
      <text>
        <t xml:space="preserve">======
ID#AAACF6Iezo4
Autor    (2025-02-07 14:26:44)
Nombre persona natural o juridica que cotizó.
Indique la fecha en la que se realiza la cotización.</t>
      </text>
    </comment>
    <comment authorId="0" ref="BD5">
      <text>
        <t xml:space="preserve">======
ID#AAACF6IezoM
Autor    (2025-02-07 14:26:44)
En esta columna se determinara cada uno de los items, productos o servicios de manera separada y detallada.</t>
      </text>
    </comment>
    <comment authorId="0" ref="BE5">
      <text>
        <t xml:space="preserve">======
ID#AAACF6IezoY
Autor    (2025-02-07 14:26:44)
Indicar si el objeto que se requiere se determina en unidades, horas, etc.</t>
      </text>
    </comment>
    <comment authorId="0" ref="Y4">
      <text>
        <t xml:space="preserve">======
ID#AAACF6IWPvE
Autor    (2025-02-07 14:26:44)
Nombre persona natural o juridica que cotizó.
Indique la fecha en la que se realiza la cotización.</t>
      </text>
    </comment>
    <comment authorId="0" ref="BG5">
      <text>
        <t xml:space="preserve">======
ID#AAACF6IWPu4
Autor    (2025-02-07 14:26:44)
En esta columna se ingresa el valor total por cada uno de los items incluyendo los gravamenes anteriormente discriminados.</t>
      </text>
    </comment>
    <comment authorId="0" ref="L19">
      <text>
        <t xml:space="preserve">======
ID#AAACF6IezpI
Autor    (2025-02-07 14:26:44)
Suma del valor total de todos los items</t>
      </text>
    </comment>
    <comment authorId="0" ref="B5">
      <text>
        <t xml:space="preserve">======
ID#AAACF6Iezoo
Autor    (2025-02-07 14:26:44)
En esta columna se determinara cada uno de los items, productos o servicios de manera separada y detallada.</t>
      </text>
    </comment>
    <comment authorId="0" ref="A3">
      <text>
        <t xml:space="preserve">======
ID#AAACF6IWPvM
Autor    (2025-02-07 14:26:44)
Se señala el objeto a contratar</t>
      </text>
    </comment>
    <comment authorId="0" ref="C5">
      <text>
        <t xml:space="preserve">======
ID#AAACF6IWPvI
Autor    (2025-02-07 14:26:44)
Indicar si el objeto que se requiere se determina en unidades, horas, etc.</t>
      </text>
    </comment>
    <comment authorId="0" ref="R19">
      <text>
        <t xml:space="preserve">======
ID#AAACF6IezoE
Autor    (2025-02-07 14:26:44)
Suma del valor total de todos los items</t>
      </text>
    </comment>
  </commentList>
  <extLst>
    <ext uri="GoogleSheetsCustomDataVersion2">
      <go:sheetsCustomData xmlns:go="http://customooxmlschemas.google.com/" r:id="rId1" roundtripDataSignature="AMtx7miDUiRvp3ehHDWCAX5h5y+tpRwjGQ=="/>
    </ext>
  </extLst>
</comments>
</file>

<file path=xl/sharedStrings.xml><?xml version="1.0" encoding="utf-8"?>
<sst xmlns="http://schemas.openxmlformats.org/spreadsheetml/2006/main" count="335" uniqueCount="49">
  <si>
    <t>ESTUDIO DE PRECIOS PARA PROCEDIMIENTOS CON VALORES DEFINIDOS                                             
GJ-FR-102</t>
  </si>
  <si>
    <t>Versión: 00</t>
  </si>
  <si>
    <t>Fecha: 08-04-2025</t>
  </si>
  <si>
    <t>Página: 1 de 1</t>
  </si>
  <si>
    <t xml:space="preserve">OBJETO:  Adquirir a título de compraventa equipos de laboratorio para la Facultad de Ciencias de la Salud de la Institución Universitaria Colegio Mayor de Antioquia.
</t>
  </si>
  <si>
    <t>Cotización No. 1: ARTILAB,  Fecha de cotización: 24/08/2026</t>
  </si>
  <si>
    <t>Cotización No. 2: CTL,  Fecha de cotización: 21/08/2026</t>
  </si>
  <si>
    <t>Cotización No. 3: EQUIPOS Y LAB,  Fecha de cotización: 25/08/2026</t>
  </si>
  <si>
    <t>Cotización No. 4: FILTRACION Y ANÁLISIS,  Fecha de cotización: 21/08/2026</t>
  </si>
  <si>
    <t>Cotización No. 5: LABBRANDS,  Fecha de cotización: 21/08/2026</t>
  </si>
  <si>
    <t>Cotización No. 6: KASALAB,  Fecha de cotización: 25/08/2026</t>
  </si>
  <si>
    <t>Cotización No. 7: CIENYTEC,  Fecha de cotización: 25/08/2026</t>
  </si>
  <si>
    <t>Cotización No. 8: OUTSOURCING,  Fecha de cotización: 26/08/2026</t>
  </si>
  <si>
    <t>Cotización No. 9: INNOVA,  Fecha de cotización: 26/08/2026</t>
  </si>
  <si>
    <t xml:space="preserve">Item </t>
  </si>
  <si>
    <t xml:space="preserve">Unidad de medida </t>
  </si>
  <si>
    <t xml:space="preserve">Cantidad </t>
  </si>
  <si>
    <t>Valor Unitario</t>
  </si>
  <si>
    <t>Valor total</t>
  </si>
  <si>
    <t>Refrigerador de laboratorio</t>
  </si>
  <si>
    <t>Unidad</t>
  </si>
  <si>
    <t xml:space="preserve">Unidad </t>
  </si>
  <si>
    <t xml:space="preserve">Unidad  </t>
  </si>
  <si>
    <t>LOTE 1 ITEM1</t>
  </si>
  <si>
    <t>Turbidimetro</t>
  </si>
  <si>
    <t>LOTE 1 ITEM 2</t>
  </si>
  <si>
    <t>Micropipetas de 0.5-10 ul</t>
  </si>
  <si>
    <t>LOTE 2 ITEM 1</t>
  </si>
  <si>
    <t>Micropipetas de 10-100 ul</t>
  </si>
  <si>
    <t>LOTE 2 ITEM 2</t>
  </si>
  <si>
    <t>Micropipetas de 100-1000 ul</t>
  </si>
  <si>
    <t>LOTE 2 ITEM 3</t>
  </si>
  <si>
    <t>Micropipetas de 5000 ul</t>
  </si>
  <si>
    <t>LOTE 2 ITEM 4</t>
  </si>
  <si>
    <t>Cámaras de Electroforesis con fuente de poder</t>
  </si>
  <si>
    <t>LOTE 3 ITEM 1</t>
  </si>
  <si>
    <t>LOTE 3 ITEM 2</t>
  </si>
  <si>
    <t>Minicentrifuga con rotor intercambiable</t>
  </si>
  <si>
    <t>LOTE 1 ITEM 3</t>
  </si>
  <si>
    <t>Centrifuga refrigerada</t>
  </si>
  <si>
    <t>LOTE 3 ITEM 3</t>
  </si>
  <si>
    <t>Molino manual</t>
  </si>
  <si>
    <t>LOTE 2 ITEM 5</t>
  </si>
  <si>
    <t>Incubadora de convección forzada</t>
  </si>
  <si>
    <t>LOTE 4 ITEM 1</t>
  </si>
  <si>
    <t>Meson de acero inoxidable</t>
  </si>
  <si>
    <t>LOTE 2 ITEM 6</t>
  </si>
  <si>
    <t xml:space="preserve">Valor total </t>
  </si>
  <si>
    <r>
      <rPr>
        <rFont val="Calibri"/>
        <b/>
        <color theme="1"/>
        <sz val="11.0"/>
        <u/>
      </rPr>
      <t>Nota:</t>
    </r>
    <r>
      <rPr>
        <rFont val="Calibri"/>
        <b/>
        <color theme="1"/>
        <sz val="11.0"/>
      </rPr>
      <t xml:space="preserve"> Los bienes o servicios cotizados en el presente estudio de precios incluyen los impuestos a los que haya lugar.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</si>
</sst>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&quot;$&quot;\ * #,##0_-;\-&quot;$&quot;\ * #,##0_-;_-&quot;$&quot;\ * &quot;-&quot;_-;_-@"/>
    <numFmt numFmtId="165" formatCode="&quot;$&quot;\ #,##0;[Red]\-&quot;$&quot;\ #,##0"/>
    <numFmt numFmtId="166" formatCode="_-[$$-240A]\ * #,##0_-;\-[$$-240A]\ * #,##0_-;_-[$$-240A]\ * &quot;-&quot;??_-;_-@"/>
    <numFmt numFmtId="167" formatCode="[$ $]#,##0"/>
    <numFmt numFmtId="168" formatCode="_-&quot;$&quot;\ * #,##0_-;\-&quot;$&quot;\ * #,##0_-;_-&quot;$&quot;\ * &quot;-&quot;??_-;_-@"/>
  </numFmts>
  <fonts count="8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10.0"/>
      <color theme="1"/>
      <name val="Calibri"/>
    </font>
    <font>
      <color theme="1"/>
      <name val="Calibri"/>
      <scheme val="minor"/>
    </font>
    <font>
      <b/>
      <sz val="10.0"/>
      <color theme="1"/>
      <name val="Calibri"/>
    </font>
    <font>
      <sz val="10.0"/>
      <color theme="1"/>
      <name val="Verdana"/>
    </font>
  </fonts>
  <fills count="13">
    <fill>
      <patternFill patternType="none"/>
    </fill>
    <fill>
      <patternFill patternType="lightGray"/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D9D2E9"/>
        <bgColor rgb="FFD9D2E9"/>
      </patternFill>
    </fill>
    <fill>
      <patternFill patternType="solid">
        <fgColor rgb="FFC27BA0"/>
        <bgColor rgb="FFC27BA0"/>
      </patternFill>
    </fill>
    <fill>
      <patternFill patternType="solid">
        <fgColor rgb="FFFFF2CB"/>
        <bgColor rgb="FFFFF2CB"/>
      </patternFill>
    </fill>
    <fill>
      <patternFill patternType="solid">
        <fgColor rgb="FF8EAADB"/>
        <bgColor rgb="FF8EAADB"/>
      </patternFill>
    </fill>
    <fill>
      <patternFill patternType="solid">
        <fgColor rgb="FFFFC000"/>
        <bgColor rgb="FFFFC000"/>
      </patternFill>
    </fill>
    <fill>
      <patternFill patternType="solid">
        <fgColor rgb="FFF2F2F2"/>
        <bgColor rgb="FFF2F2F2"/>
      </patternFill>
    </fill>
  </fills>
  <borders count="3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/>
      <bottom style="medium">
        <color rgb="FF000000"/>
      </bottom>
    </border>
    <border>
      <right/>
      <top/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4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/>
    </xf>
    <xf borderId="0" fillId="0" fontId="3" numFmtId="0" xfId="0" applyAlignment="1" applyFont="1">
      <alignment horizontal="right"/>
    </xf>
    <xf borderId="1" fillId="0" fontId="4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7" fillId="3" fontId="1" numFmtId="0" xfId="0" applyAlignment="1" applyBorder="1" applyFill="1" applyFont="1">
      <alignment horizontal="center" shrinkToFit="0" vertical="center" wrapText="1"/>
    </xf>
    <xf borderId="7" fillId="4" fontId="1" numFmtId="0" xfId="0" applyAlignment="1" applyBorder="1" applyFill="1" applyFont="1">
      <alignment horizontal="center" shrinkToFit="0" vertical="center" wrapText="1"/>
    </xf>
    <xf borderId="7" fillId="5" fontId="1" numFmtId="0" xfId="0" applyAlignment="1" applyBorder="1" applyFill="1" applyFont="1">
      <alignment horizontal="center" shrinkToFit="0" vertical="center" wrapText="1"/>
    </xf>
    <xf borderId="7" fillId="6" fontId="1" numFmtId="0" xfId="0" applyAlignment="1" applyBorder="1" applyFill="1" applyFont="1">
      <alignment horizontal="center" shrinkToFit="0" vertical="center" wrapText="1"/>
    </xf>
    <xf borderId="1" fillId="7" fontId="1" numFmtId="0" xfId="0" applyAlignment="1" applyBorder="1" applyFill="1" applyFont="1">
      <alignment horizontal="center" readingOrder="0" shrinkToFit="0" vertical="center" wrapText="1"/>
    </xf>
    <xf borderId="1" fillId="8" fontId="1" numFmtId="0" xfId="0" applyAlignment="1" applyBorder="1" applyFill="1" applyFont="1">
      <alignment horizontal="center" readingOrder="0" shrinkToFit="0" vertical="center" wrapText="1"/>
    </xf>
    <xf borderId="10" fillId="0" fontId="2" numFmtId="0" xfId="0" applyBorder="1" applyFont="1"/>
    <xf borderId="1" fillId="9" fontId="1" numFmtId="0" xfId="0" applyAlignment="1" applyBorder="1" applyFill="1" applyFont="1">
      <alignment horizontal="center" readingOrder="0" shrinkToFit="0" vertical="center" wrapText="1"/>
    </xf>
    <xf borderId="1" fillId="10" fontId="1" numFmtId="0" xfId="0" applyAlignment="1" applyBorder="1" applyFill="1" applyFont="1">
      <alignment horizontal="center" readingOrder="0" shrinkToFit="0" vertical="center" wrapText="1"/>
    </xf>
    <xf borderId="11" fillId="11" fontId="1" numFmtId="0" xfId="0" applyAlignment="1" applyBorder="1" applyFill="1" applyFont="1">
      <alignment horizontal="center" shrinkToFit="0" vertical="center" wrapText="1"/>
    </xf>
    <xf borderId="12" fillId="11" fontId="1" numFmtId="0" xfId="0" applyAlignment="1" applyBorder="1" applyFill="1" applyFont="1">
      <alignment horizontal="center" shrinkToFit="0" vertical="center" wrapText="1"/>
    </xf>
    <xf borderId="13" fillId="11" fontId="1" numFmtId="0" xfId="0" applyAlignment="1" applyBorder="1" applyFill="1" applyFont="1">
      <alignment horizontal="center" shrinkToFit="0" vertical="center" wrapText="1"/>
    </xf>
    <xf borderId="0" fillId="0" fontId="5" numFmtId="164" xfId="0" applyFont="1" applyNumberFormat="1"/>
    <xf borderId="14" fillId="2" fontId="4" numFmtId="0" xfId="0" applyBorder="1" applyFill="1" applyFont="1"/>
    <xf borderId="15" fillId="2" fontId="6" numFmtId="0" xfId="0" applyAlignment="1" applyBorder="1" applyFill="1" applyFont="1">
      <alignment horizontal="center" shrinkToFit="0" vertical="center" wrapText="1"/>
    </xf>
    <xf borderId="16" fillId="2" fontId="6" numFmtId="0" xfId="0" applyAlignment="1" applyBorder="1" applyFill="1" applyFont="1">
      <alignment horizontal="center" shrinkToFit="0" vertical="center" wrapText="1"/>
    </xf>
    <xf borderId="17" fillId="2" fontId="6" numFmtId="0" xfId="0" applyAlignment="1" applyBorder="1" applyFill="1" applyFont="1">
      <alignment horizontal="center" shrinkToFit="0" vertical="center" wrapText="1"/>
    </xf>
    <xf borderId="18" fillId="3" fontId="4" numFmtId="0" xfId="0" applyAlignment="1" applyBorder="1" applyFill="1" applyFont="1">
      <alignment horizontal="center"/>
    </xf>
    <xf borderId="15" fillId="3" fontId="6" numFmtId="0" xfId="0" applyAlignment="1" applyBorder="1" applyFill="1" applyFont="1">
      <alignment horizontal="center" shrinkToFit="0" vertical="center" wrapText="1"/>
    </xf>
    <xf borderId="16" fillId="3" fontId="6" numFmtId="0" xfId="0" applyAlignment="1" applyBorder="1" applyFill="1" applyFont="1">
      <alignment horizontal="center" shrinkToFit="0" vertical="center" wrapText="1"/>
    </xf>
    <xf borderId="19" fillId="3" fontId="6" numFmtId="0" xfId="0" applyAlignment="1" applyBorder="1" applyFill="1" applyFont="1">
      <alignment horizontal="center" shrinkToFit="0" vertical="center" wrapText="1"/>
    </xf>
    <xf borderId="20" fillId="4" fontId="4" numFmtId="0" xfId="0" applyAlignment="1" applyBorder="1" applyFill="1" applyFont="1">
      <alignment horizontal="center"/>
    </xf>
    <xf borderId="15" fillId="4" fontId="6" numFmtId="0" xfId="0" applyAlignment="1" applyBorder="1" applyFill="1" applyFont="1">
      <alignment horizontal="center" shrinkToFit="0" vertical="center" wrapText="1"/>
    </xf>
    <xf borderId="17" fillId="4" fontId="6" numFmtId="0" xfId="0" applyAlignment="1" applyBorder="1" applyFill="1" applyFont="1">
      <alignment horizontal="center" shrinkToFit="0" vertical="center" wrapText="1"/>
    </xf>
    <xf borderId="20" fillId="5" fontId="4" numFmtId="0" xfId="0" applyAlignment="1" applyBorder="1" applyFill="1" applyFont="1">
      <alignment horizontal="center"/>
    </xf>
    <xf borderId="15" fillId="5" fontId="6" numFmtId="0" xfId="0" applyAlignment="1" applyBorder="1" applyFill="1" applyFont="1">
      <alignment horizontal="center" shrinkToFit="0" vertical="center" wrapText="1"/>
    </xf>
    <xf borderId="17" fillId="5" fontId="6" numFmtId="0" xfId="0" applyAlignment="1" applyBorder="1" applyFill="1" applyFont="1">
      <alignment horizontal="center" shrinkToFit="0" vertical="center" wrapText="1"/>
    </xf>
    <xf borderId="20" fillId="6" fontId="4" numFmtId="0" xfId="0" applyAlignment="1" applyBorder="1" applyFill="1" applyFont="1">
      <alignment horizontal="center"/>
    </xf>
    <xf borderId="15" fillId="6" fontId="6" numFmtId="0" xfId="0" applyAlignment="1" applyBorder="1" applyFill="1" applyFont="1">
      <alignment horizontal="center" shrinkToFit="0" vertical="center" wrapText="1"/>
    </xf>
    <xf borderId="15" fillId="6" fontId="6" numFmtId="164" xfId="0" applyAlignment="1" applyBorder="1" applyFill="1" applyFont="1" applyNumberFormat="1">
      <alignment horizontal="center" shrinkToFit="0" vertical="center" wrapText="1"/>
    </xf>
    <xf borderId="16" fillId="6" fontId="6" numFmtId="164" xfId="0" applyAlignment="1" applyBorder="1" applyFill="1" applyFont="1" applyNumberFormat="1">
      <alignment horizontal="center" shrinkToFit="0" vertical="center" wrapText="1"/>
    </xf>
    <xf borderId="21" fillId="7" fontId="4" numFmtId="0" xfId="0" applyAlignment="1" applyBorder="1" applyFill="1" applyFont="1">
      <alignment horizontal="center"/>
    </xf>
    <xf borderId="21" fillId="7" fontId="6" numFmtId="0" xfId="0" applyAlignment="1" applyBorder="1" applyFill="1" applyFont="1">
      <alignment horizontal="center" shrinkToFit="0" vertical="center" wrapText="1"/>
    </xf>
    <xf borderId="21" fillId="7" fontId="6" numFmtId="164" xfId="0" applyAlignment="1" applyBorder="1" applyFill="1" applyFont="1" applyNumberFormat="1">
      <alignment horizontal="center" shrinkToFit="0" vertical="center" wrapText="1"/>
    </xf>
    <xf borderId="21" fillId="8" fontId="4" numFmtId="0" xfId="0" applyAlignment="1" applyBorder="1" applyFill="1" applyFont="1">
      <alignment horizontal="center"/>
    </xf>
    <xf borderId="21" fillId="8" fontId="6" numFmtId="0" xfId="0" applyAlignment="1" applyBorder="1" applyFill="1" applyFont="1">
      <alignment horizontal="center" shrinkToFit="0" vertical="center" wrapText="1"/>
    </xf>
    <xf borderId="22" fillId="8" fontId="6" numFmtId="164" xfId="0" applyAlignment="1" applyBorder="1" applyFill="1" applyFont="1" applyNumberFormat="1">
      <alignment horizontal="center" shrinkToFit="0" vertical="center" wrapText="1"/>
    </xf>
    <xf borderId="21" fillId="9" fontId="4" numFmtId="0" xfId="0" applyAlignment="1" applyBorder="1" applyFill="1" applyFont="1">
      <alignment horizontal="center"/>
    </xf>
    <xf borderId="21" fillId="9" fontId="6" numFmtId="0" xfId="0" applyAlignment="1" applyBorder="1" applyFill="1" applyFont="1">
      <alignment horizontal="center" shrinkToFit="0" vertical="center" wrapText="1"/>
    </xf>
    <xf borderId="22" fillId="9" fontId="6" numFmtId="164" xfId="0" applyAlignment="1" applyBorder="1" applyFill="1" applyFont="1" applyNumberFormat="1">
      <alignment horizontal="center" shrinkToFit="0" vertical="center" wrapText="1"/>
    </xf>
    <xf borderId="21" fillId="10" fontId="4" numFmtId="0" xfId="0" applyAlignment="1" applyBorder="1" applyFill="1" applyFont="1">
      <alignment horizontal="center"/>
    </xf>
    <xf borderId="21" fillId="10" fontId="6" numFmtId="0" xfId="0" applyAlignment="1" applyBorder="1" applyFill="1" applyFont="1">
      <alignment horizontal="center" shrinkToFit="0" vertical="center" wrapText="1"/>
    </xf>
    <xf borderId="22" fillId="10" fontId="6" numFmtId="164" xfId="0" applyAlignment="1" applyBorder="1" applyFill="1" applyFont="1" applyNumberFormat="1">
      <alignment horizontal="center" shrinkToFit="0" vertical="center" wrapText="1"/>
    </xf>
    <xf borderId="21" fillId="11" fontId="6" numFmtId="164" xfId="0" applyAlignment="1" applyBorder="1" applyFill="1" applyFont="1" applyNumberFormat="1">
      <alignment horizontal="center" shrinkToFit="0" vertical="center" wrapText="1"/>
    </xf>
    <xf borderId="15" fillId="11" fontId="6" numFmtId="0" xfId="0" applyAlignment="1" applyBorder="1" applyFill="1" applyFont="1">
      <alignment horizontal="center" shrinkToFit="0" vertical="center" wrapText="1"/>
    </xf>
    <xf borderId="15" fillId="11" fontId="6" numFmtId="164" xfId="0" applyAlignment="1" applyBorder="1" applyFill="1" applyFont="1" applyNumberFormat="1">
      <alignment horizontal="right" shrinkToFit="0" vertical="center" wrapText="1"/>
    </xf>
    <xf borderId="17" fillId="11" fontId="6" numFmtId="164" xfId="0" applyAlignment="1" applyBorder="1" applyFill="1" applyFont="1" applyNumberFormat="1">
      <alignment horizontal="right" shrinkToFit="0" vertical="center" wrapText="1"/>
    </xf>
    <xf borderId="21" fillId="2" fontId="4" numFmtId="0" xfId="0" applyAlignment="1" applyBorder="1" applyFill="1" applyFont="1">
      <alignment horizontal="center" vertical="center"/>
    </xf>
    <xf borderId="11" fillId="12" fontId="4" numFmtId="0" xfId="0" applyAlignment="1" applyBorder="1" applyFill="1" applyFont="1">
      <alignment horizontal="left" shrinkToFit="0" vertical="center" wrapText="1"/>
    </xf>
    <xf borderId="21" fillId="12" fontId="7" numFmtId="0" xfId="0" applyAlignment="1" applyBorder="1" applyFill="1" applyFont="1">
      <alignment horizontal="center" shrinkToFit="0" vertical="center" wrapText="1"/>
    </xf>
    <xf borderId="21" fillId="12" fontId="7" numFmtId="165" xfId="0" applyAlignment="1" applyBorder="1" applyFill="1" applyFont="1" applyNumberFormat="1">
      <alignment horizontal="center" shrinkToFit="0" vertical="center" wrapText="1"/>
    </xf>
    <xf borderId="21" fillId="9" fontId="4" numFmtId="0" xfId="0" applyAlignment="1" applyBorder="1" applyFill="1" applyFont="1">
      <alignment horizontal="center" vertical="center"/>
    </xf>
    <xf borderId="11" fillId="9" fontId="4" numFmtId="0" xfId="0" applyAlignment="1" applyBorder="1" applyFill="1" applyFont="1">
      <alignment horizontal="left" shrinkToFit="0" vertical="center" wrapText="1"/>
    </xf>
    <xf borderId="21" fillId="9" fontId="7" numFmtId="0" xfId="0" applyAlignment="1" applyBorder="1" applyFill="1" applyFont="1">
      <alignment horizontal="center" shrinkToFit="0" vertical="center" wrapText="1"/>
    </xf>
    <xf borderId="16" fillId="3" fontId="4" numFmtId="166" xfId="0" applyAlignment="1" applyBorder="1" applyFill="1" applyFont="1" applyNumberFormat="1">
      <alignment horizontal="center" shrinkToFit="0" vertical="center" wrapText="1"/>
    </xf>
    <xf borderId="15" fillId="3" fontId="4" numFmtId="166" xfId="0" applyAlignment="1" applyBorder="1" applyFill="1" applyFont="1" applyNumberFormat="1">
      <alignment horizontal="center" shrinkToFit="0" vertical="center" wrapText="1"/>
    </xf>
    <xf borderId="11" fillId="4" fontId="4" numFmtId="0" xfId="0" applyAlignment="1" applyBorder="1" applyFill="1" applyFont="1">
      <alignment horizontal="center" vertical="center"/>
    </xf>
    <xf borderId="18" fillId="4" fontId="4" numFmtId="0" xfId="0" applyAlignment="1" applyBorder="1" applyFill="1" applyFont="1">
      <alignment horizontal="left" shrinkToFit="0" vertical="center" wrapText="1"/>
    </xf>
    <xf borderId="15" fillId="4" fontId="4" numFmtId="0" xfId="0" applyAlignment="1" applyBorder="1" applyFill="1" applyFont="1">
      <alignment horizontal="center" shrinkToFit="0" vertical="center" wrapText="1"/>
    </xf>
    <xf borderId="15" fillId="4" fontId="4" numFmtId="164" xfId="0" applyAlignment="1" applyBorder="1" applyFill="1" applyFont="1" applyNumberFormat="1">
      <alignment horizontal="center" shrinkToFit="0" vertical="center" wrapText="1"/>
    </xf>
    <xf borderId="17" fillId="4" fontId="4" numFmtId="164" xfId="0" applyAlignment="1" applyBorder="1" applyFill="1" applyFont="1" applyNumberFormat="1">
      <alignment horizontal="center" shrinkToFit="0" vertical="center" wrapText="1"/>
    </xf>
    <xf borderId="11" fillId="5" fontId="4" numFmtId="0" xfId="0" applyAlignment="1" applyBorder="1" applyFill="1" applyFont="1">
      <alignment horizontal="center" vertical="center"/>
    </xf>
    <xf borderId="18" fillId="5" fontId="4" numFmtId="0" xfId="0" applyAlignment="1" applyBorder="1" applyFill="1" applyFont="1">
      <alignment horizontal="left" shrinkToFit="0" vertical="center" wrapText="1"/>
    </xf>
    <xf borderId="15" fillId="5" fontId="4" numFmtId="0" xfId="0" applyAlignment="1" applyBorder="1" applyFill="1" applyFont="1">
      <alignment horizontal="center" shrinkToFit="0" vertical="center" wrapText="1"/>
    </xf>
    <xf borderId="15" fillId="5" fontId="4" numFmtId="164" xfId="0" applyAlignment="1" applyBorder="1" applyFill="1" applyFont="1" applyNumberFormat="1">
      <alignment horizontal="center" shrinkToFit="0" vertical="center" wrapText="1"/>
    </xf>
    <xf borderId="17" fillId="5" fontId="4" numFmtId="164" xfId="0" applyAlignment="1" applyBorder="1" applyFill="1" applyFont="1" applyNumberFormat="1">
      <alignment horizontal="center" shrinkToFit="0" vertical="center" wrapText="1"/>
    </xf>
    <xf borderId="11" fillId="6" fontId="4" numFmtId="0" xfId="0" applyAlignment="1" applyBorder="1" applyFill="1" applyFont="1">
      <alignment horizontal="center" vertical="center"/>
    </xf>
    <xf borderId="18" fillId="6" fontId="4" numFmtId="0" xfId="0" applyAlignment="1" applyBorder="1" applyFill="1" applyFont="1">
      <alignment horizontal="left" shrinkToFit="0" vertical="center" wrapText="1"/>
    </xf>
    <xf borderId="15" fillId="6" fontId="4" numFmtId="0" xfId="0" applyAlignment="1" applyBorder="1" applyFill="1" applyFont="1">
      <alignment horizontal="center" shrinkToFit="0" vertical="center" wrapText="1"/>
    </xf>
    <xf borderId="15" fillId="6" fontId="4" numFmtId="164" xfId="0" applyAlignment="1" applyBorder="1" applyFill="1" applyFont="1" applyNumberFormat="1">
      <alignment horizontal="center" shrinkToFit="0" vertical="center" wrapText="1"/>
    </xf>
    <xf borderId="16" fillId="6" fontId="4" numFmtId="164" xfId="0" applyAlignment="1" applyBorder="1" applyFill="1" applyFont="1" applyNumberFormat="1">
      <alignment horizontal="center" shrinkToFit="0" vertical="center" wrapText="1"/>
    </xf>
    <xf borderId="11" fillId="7" fontId="4" numFmtId="0" xfId="0" applyAlignment="1" applyBorder="1" applyFill="1" applyFont="1">
      <alignment horizontal="center" vertical="center"/>
    </xf>
    <xf borderId="18" fillId="7" fontId="4" numFmtId="0" xfId="0" applyAlignment="1" applyBorder="1" applyFill="1" applyFont="1">
      <alignment horizontal="left" shrinkToFit="0" vertical="center" wrapText="1"/>
    </xf>
    <xf borderId="15" fillId="7" fontId="4" numFmtId="0" xfId="0" applyAlignment="1" applyBorder="1" applyFill="1" applyFont="1">
      <alignment horizontal="center" shrinkToFit="0" vertical="center" wrapText="1"/>
    </xf>
    <xf borderId="21" fillId="7" fontId="4" numFmtId="0" xfId="0" applyAlignment="1" applyBorder="1" applyFill="1" applyFont="1">
      <alignment horizontal="center" vertical="center"/>
    </xf>
    <xf borderId="11" fillId="8" fontId="4" numFmtId="0" xfId="0" applyAlignment="1" applyBorder="1" applyFill="1" applyFont="1">
      <alignment horizontal="center" vertical="center"/>
    </xf>
    <xf borderId="18" fillId="8" fontId="4" numFmtId="0" xfId="0" applyAlignment="1" applyBorder="1" applyFill="1" applyFont="1">
      <alignment horizontal="left" shrinkToFit="0" vertical="center" wrapText="1"/>
    </xf>
    <xf borderId="15" fillId="8" fontId="4" numFmtId="0" xfId="0" applyAlignment="1" applyBorder="1" applyFill="1" applyFont="1">
      <alignment horizontal="center" shrinkToFit="0" vertical="center" wrapText="1"/>
    </xf>
    <xf borderId="16" fillId="8" fontId="4" numFmtId="0" xfId="0" applyAlignment="1" applyBorder="1" applyFill="1" applyFont="1">
      <alignment horizontal="center" shrinkToFit="0" vertical="center" wrapText="1"/>
    </xf>
    <xf borderId="21" fillId="8" fontId="4" numFmtId="167" xfId="0" applyAlignment="1" applyBorder="1" applyFill="1" applyFont="1" applyNumberFormat="1">
      <alignment horizontal="center" vertical="center"/>
    </xf>
    <xf borderId="11" fillId="9" fontId="4" numFmtId="0" xfId="0" applyAlignment="1" applyBorder="1" applyFill="1" applyFont="1">
      <alignment horizontal="center" vertical="center"/>
    </xf>
    <xf borderId="18" fillId="9" fontId="4" numFmtId="0" xfId="0" applyAlignment="1" applyBorder="1" applyFill="1" applyFont="1">
      <alignment horizontal="left" shrinkToFit="0" vertical="center" wrapText="1"/>
    </xf>
    <xf borderId="15" fillId="9" fontId="4" numFmtId="0" xfId="0" applyAlignment="1" applyBorder="1" applyFill="1" applyFont="1">
      <alignment horizontal="center" shrinkToFit="0" vertical="center" wrapText="1"/>
    </xf>
    <xf borderId="16" fillId="9" fontId="4" numFmtId="0" xfId="0" applyAlignment="1" applyBorder="1" applyFill="1" applyFont="1">
      <alignment horizontal="center" shrinkToFit="0" vertical="center" wrapText="1"/>
    </xf>
    <xf borderId="21" fillId="9" fontId="4" numFmtId="167" xfId="0" applyAlignment="1" applyBorder="1" applyFill="1" applyFont="1" applyNumberFormat="1">
      <alignment horizontal="center" vertical="center"/>
    </xf>
    <xf borderId="11" fillId="10" fontId="4" numFmtId="0" xfId="0" applyAlignment="1" applyBorder="1" applyFill="1" applyFont="1">
      <alignment horizontal="center" vertical="center"/>
    </xf>
    <xf borderId="18" fillId="10" fontId="4" numFmtId="0" xfId="0" applyAlignment="1" applyBorder="1" applyFill="1" applyFont="1">
      <alignment horizontal="left" shrinkToFit="0" vertical="center" wrapText="1"/>
    </xf>
    <xf borderId="15" fillId="10" fontId="4" numFmtId="0" xfId="0" applyAlignment="1" applyBorder="1" applyFill="1" applyFont="1">
      <alignment horizontal="center" shrinkToFit="0" vertical="center" wrapText="1"/>
    </xf>
    <xf borderId="16" fillId="10" fontId="4" numFmtId="0" xfId="0" applyAlignment="1" applyBorder="1" applyFill="1" applyFont="1">
      <alignment horizontal="center" shrinkToFit="0" vertical="center" wrapText="1"/>
    </xf>
    <xf borderId="21" fillId="10" fontId="4" numFmtId="167" xfId="0" applyAlignment="1" applyBorder="1" applyFill="1" applyFont="1" applyNumberFormat="1">
      <alignment horizontal="center" vertical="center"/>
    </xf>
    <xf borderId="11" fillId="11" fontId="4" numFmtId="0" xfId="0" applyAlignment="1" applyBorder="1" applyFill="1" applyFont="1">
      <alignment horizontal="center" vertical="center"/>
    </xf>
    <xf borderId="18" fillId="11" fontId="4" numFmtId="0" xfId="0" applyAlignment="1" applyBorder="1" applyFill="1" applyFont="1">
      <alignment horizontal="left" shrinkToFit="0" vertical="center" wrapText="1"/>
    </xf>
    <xf borderId="15" fillId="11" fontId="4" numFmtId="0" xfId="0" applyAlignment="1" applyBorder="1" applyFill="1" applyFont="1">
      <alignment horizontal="center" shrinkToFit="0" vertical="center" wrapText="1"/>
    </xf>
    <xf borderId="15" fillId="11" fontId="4" numFmtId="165" xfId="0" applyAlignment="1" applyBorder="1" applyFill="1" applyFont="1" applyNumberFormat="1">
      <alignment horizontal="right" shrinkToFit="0" vertical="center" wrapText="1"/>
    </xf>
    <xf borderId="17" fillId="11" fontId="4" numFmtId="164" xfId="0" applyAlignment="1" applyBorder="1" applyFill="1" applyFont="1" applyNumberFormat="1">
      <alignment horizontal="right" shrinkToFit="0" vertical="center" wrapText="1"/>
    </xf>
    <xf borderId="0" fillId="0" fontId="5" numFmtId="0" xfId="0" applyFont="1"/>
    <xf borderId="0" fillId="0" fontId="3" numFmtId="164" xfId="0" applyFont="1" applyNumberFormat="1"/>
    <xf borderId="21" fillId="12" fontId="7" numFmtId="166" xfId="0" applyAlignment="1" applyBorder="1" applyFill="1" applyFont="1" applyNumberFormat="1">
      <alignment horizontal="center" shrinkToFit="0" vertical="center" wrapText="1"/>
    </xf>
    <xf borderId="15" fillId="11" fontId="4" numFmtId="166" xfId="0" applyAlignment="1" applyBorder="1" applyFill="1" applyFont="1" applyNumberFormat="1">
      <alignment horizontal="right" shrinkToFit="0" vertical="center" wrapText="1"/>
    </xf>
    <xf borderId="21" fillId="7" fontId="4" numFmtId="167" xfId="0" applyAlignment="1" applyBorder="1" applyFill="1" applyFont="1" applyNumberFormat="1">
      <alignment horizontal="center" vertical="center"/>
    </xf>
    <xf borderId="21" fillId="12" fontId="4" numFmtId="0" xfId="0" applyAlignment="1" applyBorder="1" applyFill="1" applyFont="1">
      <alignment horizontal="center" shrinkToFit="0" vertical="center" wrapText="1"/>
    </xf>
    <xf borderId="21" fillId="12" fontId="7" numFmtId="166" xfId="0" applyAlignment="1" applyBorder="1" applyFill="1" applyFont="1" applyNumberFormat="1">
      <alignment horizontal="center" shrinkToFit="0" wrapText="1"/>
    </xf>
    <xf borderId="21" fillId="9" fontId="4" numFmtId="0" xfId="0" applyAlignment="1" applyBorder="1" applyFill="1" applyFont="1">
      <alignment horizontal="center" shrinkToFit="0" vertical="center" wrapText="1"/>
    </xf>
    <xf borderId="15" fillId="11" fontId="4" numFmtId="164" xfId="0" applyAlignment="1" applyBorder="1" applyFill="1" applyFont="1" applyNumberFormat="1">
      <alignment horizontal="right" shrinkToFit="0" vertical="center" wrapText="1"/>
    </xf>
    <xf borderId="21" fillId="12" fontId="3" numFmtId="0" xfId="0" applyAlignment="1" applyBorder="1" applyFill="1" applyFont="1">
      <alignment horizontal="center" vertical="center"/>
    </xf>
    <xf borderId="21" fillId="9" fontId="3" numFmtId="0" xfId="0" applyAlignment="1" applyBorder="1" applyFill="1" applyFont="1">
      <alignment horizontal="center" vertical="center"/>
    </xf>
    <xf borderId="23" fillId="12" fontId="4" numFmtId="0" xfId="0" applyAlignment="1" applyBorder="1" applyFill="1" applyFont="1">
      <alignment horizontal="left" shrinkToFit="0" vertical="center" wrapText="1"/>
    </xf>
    <xf borderId="17" fillId="4" fontId="4" numFmtId="0" xfId="0" applyAlignment="1" applyBorder="1" applyFill="1" applyFont="1">
      <alignment horizontal="center" shrinkToFit="0" vertical="center" wrapText="1"/>
    </xf>
    <xf borderId="24" fillId="12" fontId="1" numFmtId="0" xfId="0" applyAlignment="1" applyBorder="1" applyFill="1" applyFont="1">
      <alignment horizontal="center"/>
    </xf>
    <xf borderId="25" fillId="0" fontId="2" numFmtId="0" xfId="0" applyBorder="1" applyFont="1"/>
    <xf borderId="26" fillId="0" fontId="2" numFmtId="0" xfId="0" applyBorder="1" applyFont="1"/>
    <xf borderId="17" fillId="2" fontId="6" numFmtId="166" xfId="0" applyAlignment="1" applyBorder="1" applyFill="1" applyFont="1" applyNumberFormat="1">
      <alignment horizontal="center" shrinkToFit="0" vertical="center" wrapText="1"/>
    </xf>
    <xf borderId="27" fillId="9" fontId="1" numFmtId="0" xfId="0" applyAlignment="1" applyBorder="1" applyFill="1" applyFont="1">
      <alignment horizontal="center"/>
    </xf>
    <xf borderId="28" fillId="0" fontId="2" numFmtId="0" xfId="0" applyBorder="1" applyFont="1"/>
    <xf borderId="29" fillId="3" fontId="1" numFmtId="168" xfId="0" applyBorder="1" applyFill="1" applyFont="1" applyNumberFormat="1"/>
    <xf borderId="30" fillId="4" fontId="1" numFmtId="0" xfId="0" applyAlignment="1" applyBorder="1" applyFill="1" applyFont="1">
      <alignment horizontal="center"/>
    </xf>
    <xf borderId="31" fillId="0" fontId="2" numFmtId="0" xfId="0" applyBorder="1" applyFont="1"/>
    <xf borderId="32" fillId="4" fontId="1" numFmtId="168" xfId="0" applyBorder="1" applyFill="1" applyFont="1" applyNumberFormat="1"/>
    <xf borderId="30" fillId="5" fontId="1" numFmtId="0" xfId="0" applyAlignment="1" applyBorder="1" applyFill="1" applyFont="1">
      <alignment horizontal="center"/>
    </xf>
    <xf borderId="32" fillId="5" fontId="3" numFmtId="168" xfId="0" applyBorder="1" applyFill="1" applyFont="1" applyNumberFormat="1"/>
    <xf borderId="30" fillId="6" fontId="1" numFmtId="0" xfId="0" applyAlignment="1" applyBorder="1" applyFill="1" applyFont="1">
      <alignment horizontal="center"/>
    </xf>
    <xf borderId="33" fillId="6" fontId="3" numFmtId="168" xfId="0" applyBorder="1" applyFill="1" applyFont="1" applyNumberFormat="1"/>
    <xf borderId="30" fillId="7" fontId="1" numFmtId="0" xfId="0" applyAlignment="1" applyBorder="1" applyFill="1" applyFont="1">
      <alignment horizontal="center"/>
    </xf>
    <xf borderId="30" fillId="8" fontId="1" numFmtId="0" xfId="0" applyAlignment="1" applyBorder="1" applyFill="1" applyFont="1">
      <alignment horizontal="center"/>
    </xf>
    <xf borderId="34" fillId="8" fontId="1" numFmtId="167" xfId="0" applyAlignment="1" applyBorder="1" applyFill="1" applyFont="1" applyNumberFormat="1">
      <alignment horizontal="center"/>
    </xf>
    <xf borderId="30" fillId="9" fontId="1" numFmtId="0" xfId="0" applyAlignment="1" applyBorder="1" applyFill="1" applyFont="1">
      <alignment horizontal="center"/>
    </xf>
    <xf borderId="34" fillId="9" fontId="1" numFmtId="167" xfId="0" applyAlignment="1" applyBorder="1" applyFill="1" applyFont="1" applyNumberFormat="1">
      <alignment horizontal="center"/>
    </xf>
    <xf borderId="30" fillId="10" fontId="1" numFmtId="0" xfId="0" applyAlignment="1" applyBorder="1" applyFill="1" applyFont="1">
      <alignment horizontal="center"/>
    </xf>
    <xf borderId="34" fillId="10" fontId="1" numFmtId="167" xfId="0" applyAlignment="1" applyBorder="1" applyFill="1" applyFont="1" applyNumberFormat="1">
      <alignment horizontal="center"/>
    </xf>
    <xf borderId="30" fillId="11" fontId="1" numFmtId="0" xfId="0" applyAlignment="1" applyBorder="1" applyFill="1" applyFont="1">
      <alignment horizontal="center"/>
    </xf>
    <xf borderId="32" fillId="11" fontId="1" numFmtId="168" xfId="0" applyAlignment="1" applyBorder="1" applyFill="1" applyFont="1" applyNumberFormat="1">
      <alignment horizontal="right"/>
    </xf>
    <xf borderId="0" fillId="0" fontId="3" numFmtId="0" xfId="0" applyAlignment="1" applyFont="1">
      <alignment horizontal="center"/>
    </xf>
    <xf borderId="0" fillId="0" fontId="1" numFmtId="0" xfId="0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190500</xdr:rowOff>
    </xdr:from>
    <xdr:ext cx="1857375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190500</xdr:rowOff>
    </xdr:from>
    <xdr:ext cx="1857375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39.57"/>
    <col customWidth="1" min="3" max="3" width="17.14"/>
    <col customWidth="1" min="4" max="4" width="14.0"/>
    <col customWidth="1" min="5" max="5" width="15.14"/>
    <col customWidth="1" min="6" max="6" width="16.29"/>
    <col customWidth="1" min="7" max="7" width="8.29"/>
    <col customWidth="1" min="8" max="8" width="42.14"/>
    <col customWidth="1" min="9" max="11" width="14.0"/>
    <col customWidth="1" min="12" max="12" width="16.29"/>
    <col customWidth="1" min="13" max="13" width="8.14"/>
    <col customWidth="1" min="14" max="14" width="37.71"/>
    <col customWidth="1" min="15" max="15" width="13.14"/>
    <col customWidth="1" min="16" max="16" width="12.43"/>
    <col customWidth="1" min="17" max="17" width="14.71"/>
    <col customWidth="1" min="18" max="18" width="14.86"/>
    <col customWidth="1" min="19" max="19" width="6.86"/>
    <col customWidth="1" min="20" max="20" width="36.86"/>
    <col customWidth="1" min="21" max="21" width="11.0"/>
    <col customWidth="1" min="22" max="22" width="9.86"/>
    <col customWidth="1" min="23" max="23" width="14.0"/>
    <col customWidth="1" min="24" max="24" width="17.14"/>
    <col customWidth="1" min="25" max="25" width="6.57"/>
    <col customWidth="1" min="26" max="26" width="37.14"/>
    <col customWidth="1" min="27" max="27" width="11.71"/>
    <col customWidth="1" min="28" max="28" width="10.71"/>
    <col customWidth="1" min="29" max="29" width="15.29"/>
    <col customWidth="1" min="30" max="30" width="16.71"/>
    <col customWidth="1" min="31" max="31" width="6.57"/>
    <col customWidth="1" min="37" max="37" width="7.86"/>
    <col customWidth="1" min="38" max="38" width="26.86"/>
    <col customWidth="1" min="56" max="56" width="22.14"/>
    <col customWidth="1" min="60" max="60" width="23.29"/>
    <col customWidth="1" min="61" max="61" width="16.71"/>
    <col customWidth="1" hidden="1" min="62" max="62" width="21.71"/>
  </cols>
  <sheetData>
    <row r="1" ht="66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  <c r="BG1" s="5"/>
      <c r="BH1" s="5"/>
    </row>
    <row r="2" ht="18.0" customHeight="1">
      <c r="A2" s="6" t="s">
        <v>1</v>
      </c>
      <c r="B2" s="2"/>
      <c r="C2" s="2"/>
      <c r="D2" s="2"/>
      <c r="E2" s="2"/>
      <c r="F2" s="3"/>
      <c r="G2" s="6" t="s">
        <v>2</v>
      </c>
      <c r="H2" s="2"/>
      <c r="I2" s="2"/>
      <c r="J2" s="2"/>
      <c r="K2" s="2"/>
      <c r="L2" s="3"/>
      <c r="M2" s="6" t="s">
        <v>3</v>
      </c>
      <c r="N2" s="2"/>
      <c r="O2" s="2"/>
      <c r="P2" s="2"/>
      <c r="Q2" s="2"/>
      <c r="R2" s="3"/>
      <c r="S2" s="4"/>
      <c r="T2" s="4"/>
      <c r="BG2" s="5"/>
      <c r="BH2" s="5"/>
    </row>
    <row r="3" ht="31.5" customHeight="1">
      <c r="A3" s="7" t="s">
        <v>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S3" s="4"/>
      <c r="T3" s="4"/>
      <c r="BG3" s="5"/>
      <c r="BH3" s="5"/>
    </row>
    <row r="4" ht="29.25" customHeight="1">
      <c r="A4" s="10" t="s">
        <v>5</v>
      </c>
      <c r="B4" s="11"/>
      <c r="C4" s="11"/>
      <c r="D4" s="11"/>
      <c r="E4" s="11"/>
      <c r="F4" s="12"/>
      <c r="G4" s="13" t="s">
        <v>6</v>
      </c>
      <c r="H4" s="11"/>
      <c r="I4" s="11"/>
      <c r="J4" s="11"/>
      <c r="K4" s="11"/>
      <c r="L4" s="12"/>
      <c r="M4" s="14" t="s">
        <v>7</v>
      </c>
      <c r="N4" s="11"/>
      <c r="O4" s="11"/>
      <c r="P4" s="11"/>
      <c r="Q4" s="11"/>
      <c r="R4" s="12"/>
      <c r="S4" s="15" t="s">
        <v>8</v>
      </c>
      <c r="T4" s="11"/>
      <c r="U4" s="11"/>
      <c r="V4" s="11"/>
      <c r="W4" s="11"/>
      <c r="X4" s="12"/>
      <c r="Y4" s="16" t="s">
        <v>9</v>
      </c>
      <c r="Z4" s="11"/>
      <c r="AA4" s="11"/>
      <c r="AB4" s="11"/>
      <c r="AC4" s="11"/>
      <c r="AD4" s="12"/>
      <c r="AE4" s="17" t="s">
        <v>10</v>
      </c>
      <c r="AF4" s="2"/>
      <c r="AG4" s="2"/>
      <c r="AH4" s="2"/>
      <c r="AI4" s="2"/>
      <c r="AJ4" s="3"/>
      <c r="AK4" s="18" t="s">
        <v>11</v>
      </c>
      <c r="AL4" s="2"/>
      <c r="AM4" s="2"/>
      <c r="AN4" s="2"/>
      <c r="AO4" s="2"/>
      <c r="AP4" s="19"/>
      <c r="AQ4" s="20" t="s">
        <v>12</v>
      </c>
      <c r="AR4" s="2"/>
      <c r="AS4" s="2"/>
      <c r="AT4" s="2"/>
      <c r="AU4" s="2"/>
      <c r="AV4" s="19"/>
      <c r="AW4" s="21" t="s">
        <v>13</v>
      </c>
      <c r="AX4" s="2"/>
      <c r="AY4" s="2"/>
      <c r="AZ4" s="2"/>
      <c r="BA4" s="2"/>
      <c r="BB4" s="19"/>
      <c r="BC4" s="22"/>
      <c r="BD4" s="23"/>
      <c r="BE4" s="23"/>
      <c r="BF4" s="23"/>
      <c r="BG4" s="23"/>
      <c r="BH4" s="24"/>
      <c r="BI4" s="25">
        <f>BH12+BH13+BH15</f>
        <v>106268190</v>
      </c>
    </row>
    <row r="5">
      <c r="A5" s="26"/>
      <c r="B5" s="27" t="s">
        <v>14</v>
      </c>
      <c r="C5" s="27" t="s">
        <v>15</v>
      </c>
      <c r="D5" s="27" t="s">
        <v>16</v>
      </c>
      <c r="E5" s="28" t="s">
        <v>17</v>
      </c>
      <c r="F5" s="29" t="s">
        <v>18</v>
      </c>
      <c r="G5" s="30"/>
      <c r="H5" s="31" t="s">
        <v>14</v>
      </c>
      <c r="I5" s="31" t="s">
        <v>15</v>
      </c>
      <c r="J5" s="31" t="s">
        <v>16</v>
      </c>
      <c r="K5" s="32" t="s">
        <v>17</v>
      </c>
      <c r="L5" s="33" t="s">
        <v>18</v>
      </c>
      <c r="M5" s="34"/>
      <c r="N5" s="35" t="s">
        <v>14</v>
      </c>
      <c r="O5" s="35" t="s">
        <v>15</v>
      </c>
      <c r="P5" s="35" t="s">
        <v>16</v>
      </c>
      <c r="Q5" s="35" t="s">
        <v>17</v>
      </c>
      <c r="R5" s="36" t="s">
        <v>18</v>
      </c>
      <c r="S5" s="37"/>
      <c r="T5" s="38" t="s">
        <v>14</v>
      </c>
      <c r="U5" s="38" t="s">
        <v>15</v>
      </c>
      <c r="V5" s="38" t="s">
        <v>16</v>
      </c>
      <c r="W5" s="38" t="s">
        <v>17</v>
      </c>
      <c r="X5" s="39" t="s">
        <v>18</v>
      </c>
      <c r="Y5" s="40"/>
      <c r="Z5" s="41" t="s">
        <v>14</v>
      </c>
      <c r="AA5" s="41" t="s">
        <v>15</v>
      </c>
      <c r="AB5" s="41" t="s">
        <v>16</v>
      </c>
      <c r="AC5" s="42" t="s">
        <v>17</v>
      </c>
      <c r="AD5" s="43" t="s">
        <v>18</v>
      </c>
      <c r="AE5" s="44"/>
      <c r="AF5" s="45" t="s">
        <v>14</v>
      </c>
      <c r="AG5" s="45" t="s">
        <v>15</v>
      </c>
      <c r="AH5" s="45" t="s">
        <v>16</v>
      </c>
      <c r="AI5" s="46" t="s">
        <v>17</v>
      </c>
      <c r="AJ5" s="46" t="s">
        <v>18</v>
      </c>
      <c r="AK5" s="47"/>
      <c r="AL5" s="48" t="s">
        <v>14</v>
      </c>
      <c r="AM5" s="48" t="s">
        <v>15</v>
      </c>
      <c r="AN5" s="48" t="s">
        <v>16</v>
      </c>
      <c r="AO5" s="49" t="s">
        <v>17</v>
      </c>
      <c r="AP5" s="49" t="s">
        <v>18</v>
      </c>
      <c r="AQ5" s="50"/>
      <c r="AR5" s="51" t="s">
        <v>14</v>
      </c>
      <c r="AS5" s="51" t="s">
        <v>15</v>
      </c>
      <c r="AT5" s="51" t="s">
        <v>16</v>
      </c>
      <c r="AU5" s="52" t="s">
        <v>17</v>
      </c>
      <c r="AV5" s="52" t="s">
        <v>18</v>
      </c>
      <c r="AW5" s="53"/>
      <c r="AX5" s="54" t="s">
        <v>14</v>
      </c>
      <c r="AY5" s="54" t="s">
        <v>15</v>
      </c>
      <c r="AZ5" s="54" t="s">
        <v>16</v>
      </c>
      <c r="BA5" s="55" t="s">
        <v>17</v>
      </c>
      <c r="BB5" s="55" t="s">
        <v>18</v>
      </c>
      <c r="BC5" s="56"/>
      <c r="BD5" s="57" t="s">
        <v>14</v>
      </c>
      <c r="BE5" s="57" t="s">
        <v>15</v>
      </c>
      <c r="BF5" s="57" t="s">
        <v>16</v>
      </c>
      <c r="BG5" s="58" t="s">
        <v>17</v>
      </c>
      <c r="BH5" s="59" t="s">
        <v>18</v>
      </c>
    </row>
    <row r="6">
      <c r="A6" s="60">
        <v>1.0</v>
      </c>
      <c r="B6" s="61" t="s">
        <v>19</v>
      </c>
      <c r="C6" s="62" t="s">
        <v>20</v>
      </c>
      <c r="D6" s="62">
        <v>1.0</v>
      </c>
      <c r="E6" s="63">
        <v>2.9155E7</v>
      </c>
      <c r="F6" s="63">
        <f t="shared" ref="F6:F18" si="1">E6*D6</f>
        <v>29155000</v>
      </c>
      <c r="G6" s="64">
        <v>1.0</v>
      </c>
      <c r="H6" s="65" t="s">
        <v>19</v>
      </c>
      <c r="I6" s="66" t="s">
        <v>21</v>
      </c>
      <c r="J6" s="66">
        <v>1.0</v>
      </c>
      <c r="K6" s="67">
        <v>2.955322E7</v>
      </c>
      <c r="L6" s="68">
        <f t="shared" ref="L6:L18" si="2">K6*J6</f>
        <v>29553220</v>
      </c>
      <c r="M6" s="69">
        <v>1.0</v>
      </c>
      <c r="N6" s="70" t="s">
        <v>19</v>
      </c>
      <c r="O6" s="71" t="s">
        <v>22</v>
      </c>
      <c r="P6" s="71">
        <v>1.0</v>
      </c>
      <c r="Q6" s="72">
        <v>4.065992E7</v>
      </c>
      <c r="R6" s="73">
        <f t="shared" ref="R6:R18" si="3">Q6*P6</f>
        <v>40659920</v>
      </c>
      <c r="S6" s="74">
        <v>1.0</v>
      </c>
      <c r="T6" s="75" t="s">
        <v>19</v>
      </c>
      <c r="U6" s="76" t="s">
        <v>22</v>
      </c>
      <c r="V6" s="76">
        <v>1.0</v>
      </c>
      <c r="W6" s="77">
        <v>3.017483E7</v>
      </c>
      <c r="X6" s="78">
        <f t="shared" ref="X6:X18" si="4">W6*V6</f>
        <v>30174830</v>
      </c>
      <c r="Y6" s="79">
        <v>1.0</v>
      </c>
      <c r="Z6" s="80" t="s">
        <v>19</v>
      </c>
      <c r="AA6" s="81" t="s">
        <v>22</v>
      </c>
      <c r="AB6" s="81">
        <v>1.0</v>
      </c>
      <c r="AC6" s="82">
        <v>2.261E7</v>
      </c>
      <c r="AD6" s="83">
        <f t="shared" ref="AD6:AD18" si="5">AC6*AB6</f>
        <v>22610000</v>
      </c>
      <c r="AE6" s="84">
        <v>1.0</v>
      </c>
      <c r="AF6" s="85" t="s">
        <v>19</v>
      </c>
      <c r="AG6" s="86" t="s">
        <v>22</v>
      </c>
      <c r="AH6" s="86">
        <v>1.0</v>
      </c>
      <c r="AI6" s="87">
        <v>0.0</v>
      </c>
      <c r="AJ6" s="87">
        <f t="shared" ref="AJ6:AJ18" si="6">AI6*AH6</f>
        <v>0</v>
      </c>
      <c r="AK6" s="88">
        <v>1.0</v>
      </c>
      <c r="AL6" s="89" t="s">
        <v>19</v>
      </c>
      <c r="AM6" s="90" t="s">
        <v>22</v>
      </c>
      <c r="AN6" s="91">
        <v>1.0</v>
      </c>
      <c r="AO6" s="92">
        <v>0.0</v>
      </c>
      <c r="AP6" s="92">
        <f t="shared" ref="AP6:AP18" si="7">AO6*AN6</f>
        <v>0</v>
      </c>
      <c r="AQ6" s="93">
        <v>1.0</v>
      </c>
      <c r="AR6" s="94" t="s">
        <v>19</v>
      </c>
      <c r="AS6" s="95" t="s">
        <v>22</v>
      </c>
      <c r="AT6" s="96">
        <v>1.0</v>
      </c>
      <c r="AU6" s="97">
        <v>0.0</v>
      </c>
      <c r="AV6" s="97">
        <f t="shared" ref="AV6:AV18" si="8">AU6*AT6</f>
        <v>0</v>
      </c>
      <c r="AW6" s="98">
        <v>1.0</v>
      </c>
      <c r="AX6" s="99" t="s">
        <v>19</v>
      </c>
      <c r="AY6" s="100" t="s">
        <v>22</v>
      </c>
      <c r="AZ6" s="101">
        <v>1.0</v>
      </c>
      <c r="BA6" s="102">
        <v>0.0</v>
      </c>
      <c r="BB6" s="102">
        <f t="shared" ref="BB6:BB18" si="9">BA6*AZ6</f>
        <v>0</v>
      </c>
      <c r="BC6" s="103">
        <v>1.0</v>
      </c>
      <c r="BD6" s="104" t="s">
        <v>19</v>
      </c>
      <c r="BE6" s="105">
        <v>1.0</v>
      </c>
      <c r="BF6" s="105">
        <v>1.0</v>
      </c>
      <c r="BG6" s="106">
        <f>+MIN(E6,K6,Q6,W6,AC6)</f>
        <v>22610000</v>
      </c>
      <c r="BH6" s="107">
        <f>+BG6*BF6</f>
        <v>22610000</v>
      </c>
      <c r="BI6" s="108" t="s">
        <v>23</v>
      </c>
      <c r="BJ6" s="109">
        <f>+BH6+BH7+BH14</f>
        <v>57120000</v>
      </c>
    </row>
    <row r="7">
      <c r="A7" s="60">
        <v>2.0</v>
      </c>
      <c r="B7" s="61" t="s">
        <v>24</v>
      </c>
      <c r="C7" s="62" t="s">
        <v>20</v>
      </c>
      <c r="D7" s="62">
        <v>1.0</v>
      </c>
      <c r="E7" s="63">
        <v>0.0</v>
      </c>
      <c r="F7" s="110">
        <f t="shared" si="1"/>
        <v>0</v>
      </c>
      <c r="G7" s="64">
        <v>2.0</v>
      </c>
      <c r="H7" s="65" t="s">
        <v>24</v>
      </c>
      <c r="I7" s="66" t="s">
        <v>21</v>
      </c>
      <c r="J7" s="66">
        <v>1.0</v>
      </c>
      <c r="K7" s="67">
        <v>3.18682E7</v>
      </c>
      <c r="L7" s="68">
        <f t="shared" si="2"/>
        <v>31868200</v>
      </c>
      <c r="M7" s="69">
        <v>2.0</v>
      </c>
      <c r="N7" s="70" t="s">
        <v>24</v>
      </c>
      <c r="O7" s="71" t="s">
        <v>22</v>
      </c>
      <c r="P7" s="71">
        <v>1.0</v>
      </c>
      <c r="Q7" s="72">
        <v>0.0</v>
      </c>
      <c r="R7" s="73">
        <f t="shared" si="3"/>
        <v>0</v>
      </c>
      <c r="S7" s="74">
        <v>2.0</v>
      </c>
      <c r="T7" s="75" t="s">
        <v>24</v>
      </c>
      <c r="U7" s="76" t="s">
        <v>22</v>
      </c>
      <c r="V7" s="76">
        <v>1.0</v>
      </c>
      <c r="W7" s="77">
        <v>4.589592E7</v>
      </c>
      <c r="X7" s="78">
        <f t="shared" si="4"/>
        <v>45895920</v>
      </c>
      <c r="Y7" s="79">
        <v>2.0</v>
      </c>
      <c r="Z7" s="80" t="s">
        <v>24</v>
      </c>
      <c r="AA7" s="81" t="s">
        <v>22</v>
      </c>
      <c r="AB7" s="81">
        <v>1.0</v>
      </c>
      <c r="AC7" s="82">
        <v>2.975E7</v>
      </c>
      <c r="AD7" s="83">
        <f t="shared" si="5"/>
        <v>29750000</v>
      </c>
      <c r="AE7" s="84">
        <v>2.0</v>
      </c>
      <c r="AF7" s="85" t="s">
        <v>24</v>
      </c>
      <c r="AG7" s="86" t="s">
        <v>22</v>
      </c>
      <c r="AH7" s="86">
        <v>1.0</v>
      </c>
      <c r="AI7" s="87">
        <v>0.0</v>
      </c>
      <c r="AJ7" s="87">
        <f t="shared" si="6"/>
        <v>0</v>
      </c>
      <c r="AK7" s="88">
        <v>2.0</v>
      </c>
      <c r="AL7" s="89" t="s">
        <v>24</v>
      </c>
      <c r="AM7" s="90" t="s">
        <v>22</v>
      </c>
      <c r="AN7" s="91">
        <v>1.0</v>
      </c>
      <c r="AO7" s="92">
        <v>0.0</v>
      </c>
      <c r="AP7" s="92">
        <f t="shared" si="7"/>
        <v>0</v>
      </c>
      <c r="AQ7" s="93">
        <v>2.0</v>
      </c>
      <c r="AR7" s="94" t="s">
        <v>24</v>
      </c>
      <c r="AS7" s="95" t="s">
        <v>22</v>
      </c>
      <c r="AT7" s="96">
        <v>1.0</v>
      </c>
      <c r="AU7" s="97">
        <v>0.0</v>
      </c>
      <c r="AV7" s="97">
        <f t="shared" si="8"/>
        <v>0</v>
      </c>
      <c r="AW7" s="98">
        <v>2.0</v>
      </c>
      <c r="AX7" s="99" t="s">
        <v>24</v>
      </c>
      <c r="AY7" s="100" t="s">
        <v>22</v>
      </c>
      <c r="AZ7" s="101">
        <v>1.0</v>
      </c>
      <c r="BA7" s="102">
        <v>0.0</v>
      </c>
      <c r="BB7" s="102">
        <f t="shared" si="9"/>
        <v>0</v>
      </c>
      <c r="BC7" s="103">
        <v>2.0</v>
      </c>
      <c r="BD7" s="104" t="s">
        <v>24</v>
      </c>
      <c r="BE7" s="105">
        <v>1.0</v>
      </c>
      <c r="BF7" s="105">
        <v>1.0</v>
      </c>
      <c r="BG7" s="111">
        <f>+MIN(K7,W7,AC7)</f>
        <v>29750000</v>
      </c>
      <c r="BH7" s="107">
        <f t="shared" ref="BH7:BH18" si="10">BG7*BF7</f>
        <v>29750000</v>
      </c>
      <c r="BI7" s="108" t="s">
        <v>25</v>
      </c>
    </row>
    <row r="8">
      <c r="A8" s="60">
        <v>3.0</v>
      </c>
      <c r="B8" s="61" t="s">
        <v>26</v>
      </c>
      <c r="C8" s="62" t="s">
        <v>20</v>
      </c>
      <c r="D8" s="62">
        <v>7.0</v>
      </c>
      <c r="E8" s="63">
        <v>2737000.0</v>
      </c>
      <c r="F8" s="110">
        <f t="shared" si="1"/>
        <v>19159000</v>
      </c>
      <c r="G8" s="64">
        <v>3.0</v>
      </c>
      <c r="H8" s="65" t="s">
        <v>26</v>
      </c>
      <c r="I8" s="66" t="s">
        <v>21</v>
      </c>
      <c r="J8" s="66">
        <v>7.0</v>
      </c>
      <c r="K8" s="67">
        <v>1282820.0</v>
      </c>
      <c r="L8" s="68">
        <f t="shared" si="2"/>
        <v>8979740</v>
      </c>
      <c r="M8" s="69">
        <v>3.0</v>
      </c>
      <c r="N8" s="70" t="s">
        <v>26</v>
      </c>
      <c r="O8" s="71" t="s">
        <v>22</v>
      </c>
      <c r="P8" s="71">
        <v>7.0</v>
      </c>
      <c r="Q8" s="72">
        <v>0.0</v>
      </c>
      <c r="R8" s="73">
        <f t="shared" si="3"/>
        <v>0</v>
      </c>
      <c r="S8" s="74">
        <v>3.0</v>
      </c>
      <c r="T8" s="75" t="s">
        <v>26</v>
      </c>
      <c r="U8" s="76" t="s">
        <v>22</v>
      </c>
      <c r="V8" s="76">
        <v>7.0</v>
      </c>
      <c r="W8" s="77">
        <v>4.589592E7</v>
      </c>
      <c r="X8" s="78">
        <f t="shared" si="4"/>
        <v>321271440</v>
      </c>
      <c r="Y8" s="79">
        <v>3.0</v>
      </c>
      <c r="Z8" s="80" t="s">
        <v>26</v>
      </c>
      <c r="AA8" s="81" t="s">
        <v>22</v>
      </c>
      <c r="AB8" s="81">
        <v>7.0</v>
      </c>
      <c r="AC8" s="82">
        <v>0.0</v>
      </c>
      <c r="AD8" s="83">
        <f t="shared" si="5"/>
        <v>0</v>
      </c>
      <c r="AE8" s="84">
        <v>3.0</v>
      </c>
      <c r="AF8" s="85" t="s">
        <v>26</v>
      </c>
      <c r="AG8" s="86" t="s">
        <v>22</v>
      </c>
      <c r="AH8" s="86">
        <v>7.0</v>
      </c>
      <c r="AI8" s="112">
        <f t="shared" ref="AI8:AI11" si="11">(1117741*1.19)</f>
        <v>1330111.79</v>
      </c>
      <c r="AJ8" s="112">
        <f t="shared" si="6"/>
        <v>9310782.53</v>
      </c>
      <c r="AK8" s="88">
        <v>3.0</v>
      </c>
      <c r="AL8" s="89" t="s">
        <v>26</v>
      </c>
      <c r="AM8" s="90" t="s">
        <v>22</v>
      </c>
      <c r="AN8" s="91">
        <v>7.0</v>
      </c>
      <c r="AO8" s="92">
        <f t="shared" ref="AO8:AO11" si="12">(1105851*1.19)</f>
        <v>1315962.69</v>
      </c>
      <c r="AP8" s="92">
        <f t="shared" si="7"/>
        <v>9211738.83</v>
      </c>
      <c r="AQ8" s="93">
        <v>3.0</v>
      </c>
      <c r="AR8" s="94" t="s">
        <v>26</v>
      </c>
      <c r="AS8" s="95" t="s">
        <v>22</v>
      </c>
      <c r="AT8" s="96">
        <v>7.0</v>
      </c>
      <c r="AU8" s="97">
        <v>0.0</v>
      </c>
      <c r="AV8" s="97">
        <f t="shared" si="8"/>
        <v>0</v>
      </c>
      <c r="AW8" s="98">
        <v>3.0</v>
      </c>
      <c r="AX8" s="99" t="s">
        <v>26</v>
      </c>
      <c r="AY8" s="100" t="s">
        <v>22</v>
      </c>
      <c r="AZ8" s="101">
        <v>7.0</v>
      </c>
      <c r="BA8" s="102">
        <v>0.0</v>
      </c>
      <c r="BB8" s="102">
        <f t="shared" si="9"/>
        <v>0</v>
      </c>
      <c r="BC8" s="103">
        <v>3.0</v>
      </c>
      <c r="BD8" s="104" t="s">
        <v>26</v>
      </c>
      <c r="BE8" s="105">
        <v>1.0</v>
      </c>
      <c r="BF8" s="105">
        <v>7.0</v>
      </c>
      <c r="BG8" s="106">
        <f t="shared" ref="BG8:BG11" si="13">+MIN(E8,K8,W8,AI8,AO8)</f>
        <v>1282820</v>
      </c>
      <c r="BH8" s="107">
        <f t="shared" si="10"/>
        <v>8979740</v>
      </c>
      <c r="BI8" s="108" t="s">
        <v>27</v>
      </c>
      <c r="BJ8" s="109">
        <f>+BH8+BH9+BH10+BH11+BH16+BH18</f>
        <v>112873880</v>
      </c>
    </row>
    <row r="9">
      <c r="A9" s="60">
        <v>4.0</v>
      </c>
      <c r="B9" s="61" t="s">
        <v>28</v>
      </c>
      <c r="C9" s="62" t="s">
        <v>20</v>
      </c>
      <c r="D9" s="62">
        <v>35.0</v>
      </c>
      <c r="E9" s="63">
        <v>2737000.0</v>
      </c>
      <c r="F9" s="110">
        <f t="shared" si="1"/>
        <v>95795000</v>
      </c>
      <c r="G9" s="64">
        <v>4.0</v>
      </c>
      <c r="H9" s="65" t="s">
        <v>28</v>
      </c>
      <c r="I9" s="66" t="s">
        <v>21</v>
      </c>
      <c r="J9" s="66">
        <v>35.0</v>
      </c>
      <c r="K9" s="67">
        <v>1282820.0</v>
      </c>
      <c r="L9" s="68">
        <f t="shared" si="2"/>
        <v>44898700</v>
      </c>
      <c r="M9" s="69">
        <v>4.0</v>
      </c>
      <c r="N9" s="70" t="s">
        <v>28</v>
      </c>
      <c r="O9" s="71" t="s">
        <v>22</v>
      </c>
      <c r="P9" s="71">
        <v>35.0</v>
      </c>
      <c r="Q9" s="72">
        <v>0.0</v>
      </c>
      <c r="R9" s="73">
        <f t="shared" si="3"/>
        <v>0</v>
      </c>
      <c r="S9" s="74">
        <v>4.0</v>
      </c>
      <c r="T9" s="75" t="s">
        <v>28</v>
      </c>
      <c r="U9" s="76" t="s">
        <v>22</v>
      </c>
      <c r="V9" s="76">
        <v>35.0</v>
      </c>
      <c r="W9" s="77">
        <v>1629110.0</v>
      </c>
      <c r="X9" s="78">
        <f t="shared" si="4"/>
        <v>57018850</v>
      </c>
      <c r="Y9" s="79">
        <v>4.0</v>
      </c>
      <c r="Z9" s="80" t="s">
        <v>28</v>
      </c>
      <c r="AA9" s="81" t="s">
        <v>22</v>
      </c>
      <c r="AB9" s="81">
        <v>35.0</v>
      </c>
      <c r="AC9" s="82">
        <v>0.0</v>
      </c>
      <c r="AD9" s="83">
        <f t="shared" si="5"/>
        <v>0</v>
      </c>
      <c r="AE9" s="84">
        <v>4.0</v>
      </c>
      <c r="AF9" s="85" t="s">
        <v>28</v>
      </c>
      <c r="AG9" s="86" t="s">
        <v>22</v>
      </c>
      <c r="AH9" s="86">
        <v>35.0</v>
      </c>
      <c r="AI9" s="112">
        <f t="shared" si="11"/>
        <v>1330111.79</v>
      </c>
      <c r="AJ9" s="112">
        <f t="shared" si="6"/>
        <v>46553912.65</v>
      </c>
      <c r="AK9" s="88">
        <v>4.0</v>
      </c>
      <c r="AL9" s="89" t="s">
        <v>28</v>
      </c>
      <c r="AM9" s="90" t="s">
        <v>22</v>
      </c>
      <c r="AN9" s="91">
        <v>35.0</v>
      </c>
      <c r="AO9" s="92">
        <f t="shared" si="12"/>
        <v>1315962.69</v>
      </c>
      <c r="AP9" s="92">
        <f t="shared" si="7"/>
        <v>46058694.15</v>
      </c>
      <c r="AQ9" s="93">
        <v>4.0</v>
      </c>
      <c r="AR9" s="94" t="s">
        <v>28</v>
      </c>
      <c r="AS9" s="95" t="s">
        <v>22</v>
      </c>
      <c r="AT9" s="96">
        <v>35.0</v>
      </c>
      <c r="AU9" s="97">
        <v>0.0</v>
      </c>
      <c r="AV9" s="97">
        <f t="shared" si="8"/>
        <v>0</v>
      </c>
      <c r="AW9" s="98">
        <v>4.0</v>
      </c>
      <c r="AX9" s="99" t="s">
        <v>28</v>
      </c>
      <c r="AY9" s="100" t="s">
        <v>22</v>
      </c>
      <c r="AZ9" s="101">
        <v>35.0</v>
      </c>
      <c r="BA9" s="102">
        <v>0.0</v>
      </c>
      <c r="BB9" s="102">
        <f t="shared" si="9"/>
        <v>0</v>
      </c>
      <c r="BC9" s="103">
        <v>4.0</v>
      </c>
      <c r="BD9" s="104" t="s">
        <v>28</v>
      </c>
      <c r="BE9" s="105">
        <v>1.0</v>
      </c>
      <c r="BF9" s="105">
        <v>35.0</v>
      </c>
      <c r="BG9" s="106">
        <f t="shared" si="13"/>
        <v>1282820</v>
      </c>
      <c r="BH9" s="107">
        <f t="shared" si="10"/>
        <v>44898700</v>
      </c>
      <c r="BI9" s="108" t="s">
        <v>29</v>
      </c>
      <c r="BJ9" s="109"/>
    </row>
    <row r="10">
      <c r="A10" s="60">
        <v>5.0</v>
      </c>
      <c r="B10" s="61" t="s">
        <v>30</v>
      </c>
      <c r="C10" s="62" t="s">
        <v>20</v>
      </c>
      <c r="D10" s="62">
        <v>35.0</v>
      </c>
      <c r="E10" s="63">
        <v>2737000.0</v>
      </c>
      <c r="F10" s="110">
        <f t="shared" si="1"/>
        <v>95795000</v>
      </c>
      <c r="G10" s="64">
        <v>5.0</v>
      </c>
      <c r="H10" s="65" t="s">
        <v>30</v>
      </c>
      <c r="I10" s="66" t="s">
        <v>21</v>
      </c>
      <c r="J10" s="66">
        <v>35.0</v>
      </c>
      <c r="K10" s="67">
        <v>1282820.0</v>
      </c>
      <c r="L10" s="68">
        <f t="shared" si="2"/>
        <v>44898700</v>
      </c>
      <c r="M10" s="69">
        <v>5.0</v>
      </c>
      <c r="N10" s="70" t="s">
        <v>30</v>
      </c>
      <c r="O10" s="71" t="s">
        <v>22</v>
      </c>
      <c r="P10" s="71">
        <v>35.0</v>
      </c>
      <c r="Q10" s="72">
        <v>0.0</v>
      </c>
      <c r="R10" s="73">
        <f t="shared" si="3"/>
        <v>0</v>
      </c>
      <c r="S10" s="74">
        <v>5.0</v>
      </c>
      <c r="T10" s="75" t="s">
        <v>30</v>
      </c>
      <c r="U10" s="76" t="s">
        <v>22</v>
      </c>
      <c r="V10" s="76">
        <v>35.0</v>
      </c>
      <c r="W10" s="77">
        <v>1629110.0</v>
      </c>
      <c r="X10" s="78">
        <f t="shared" si="4"/>
        <v>57018850</v>
      </c>
      <c r="Y10" s="79">
        <v>5.0</v>
      </c>
      <c r="Z10" s="80" t="s">
        <v>30</v>
      </c>
      <c r="AA10" s="81" t="s">
        <v>22</v>
      </c>
      <c r="AB10" s="81">
        <v>35.0</v>
      </c>
      <c r="AC10" s="82">
        <v>0.0</v>
      </c>
      <c r="AD10" s="83">
        <f t="shared" si="5"/>
        <v>0</v>
      </c>
      <c r="AE10" s="84">
        <v>5.0</v>
      </c>
      <c r="AF10" s="85" t="s">
        <v>30</v>
      </c>
      <c r="AG10" s="86" t="s">
        <v>22</v>
      </c>
      <c r="AH10" s="86">
        <v>35.0</v>
      </c>
      <c r="AI10" s="112">
        <f t="shared" si="11"/>
        <v>1330111.79</v>
      </c>
      <c r="AJ10" s="112">
        <f t="shared" si="6"/>
        <v>46553912.65</v>
      </c>
      <c r="AK10" s="88">
        <v>5.0</v>
      </c>
      <c r="AL10" s="89" t="s">
        <v>30</v>
      </c>
      <c r="AM10" s="90" t="s">
        <v>22</v>
      </c>
      <c r="AN10" s="91">
        <v>35.0</v>
      </c>
      <c r="AO10" s="92">
        <f t="shared" si="12"/>
        <v>1315962.69</v>
      </c>
      <c r="AP10" s="92">
        <f t="shared" si="7"/>
        <v>46058694.15</v>
      </c>
      <c r="AQ10" s="93">
        <v>5.0</v>
      </c>
      <c r="AR10" s="94" t="s">
        <v>30</v>
      </c>
      <c r="AS10" s="95" t="s">
        <v>22</v>
      </c>
      <c r="AT10" s="96">
        <v>35.0</v>
      </c>
      <c r="AU10" s="97">
        <v>0.0</v>
      </c>
      <c r="AV10" s="97">
        <f t="shared" si="8"/>
        <v>0</v>
      </c>
      <c r="AW10" s="98">
        <v>5.0</v>
      </c>
      <c r="AX10" s="99" t="s">
        <v>30</v>
      </c>
      <c r="AY10" s="100" t="s">
        <v>22</v>
      </c>
      <c r="AZ10" s="101">
        <v>35.0</v>
      </c>
      <c r="BA10" s="102">
        <v>0.0</v>
      </c>
      <c r="BB10" s="102">
        <f t="shared" si="9"/>
        <v>0</v>
      </c>
      <c r="BC10" s="103">
        <v>5.0</v>
      </c>
      <c r="BD10" s="104" t="s">
        <v>30</v>
      </c>
      <c r="BE10" s="105">
        <v>1.0</v>
      </c>
      <c r="BF10" s="105">
        <v>35.0</v>
      </c>
      <c r="BG10" s="106">
        <f t="shared" si="13"/>
        <v>1282820</v>
      </c>
      <c r="BH10" s="107">
        <f t="shared" si="10"/>
        <v>44898700</v>
      </c>
      <c r="BI10" s="108" t="s">
        <v>31</v>
      </c>
      <c r="BJ10" s="109"/>
    </row>
    <row r="11">
      <c r="A11" s="60">
        <v>6.0</v>
      </c>
      <c r="B11" s="61" t="s">
        <v>32</v>
      </c>
      <c r="C11" s="62" t="s">
        <v>20</v>
      </c>
      <c r="D11" s="62">
        <v>7.0</v>
      </c>
      <c r="E11" s="63">
        <v>2737000.0</v>
      </c>
      <c r="F11" s="110">
        <f t="shared" si="1"/>
        <v>19159000</v>
      </c>
      <c r="G11" s="64">
        <v>6.0</v>
      </c>
      <c r="H11" s="65" t="s">
        <v>32</v>
      </c>
      <c r="I11" s="66" t="s">
        <v>21</v>
      </c>
      <c r="J11" s="66">
        <v>7.0</v>
      </c>
      <c r="K11" s="67">
        <v>1282820.0</v>
      </c>
      <c r="L11" s="68">
        <f t="shared" si="2"/>
        <v>8979740</v>
      </c>
      <c r="M11" s="69">
        <v>6.0</v>
      </c>
      <c r="N11" s="70" t="s">
        <v>32</v>
      </c>
      <c r="O11" s="71" t="s">
        <v>22</v>
      </c>
      <c r="P11" s="71">
        <v>7.0</v>
      </c>
      <c r="Q11" s="72">
        <v>0.0</v>
      </c>
      <c r="R11" s="73">
        <f t="shared" si="3"/>
        <v>0</v>
      </c>
      <c r="S11" s="74">
        <v>6.0</v>
      </c>
      <c r="T11" s="75" t="s">
        <v>32</v>
      </c>
      <c r="U11" s="76" t="s">
        <v>22</v>
      </c>
      <c r="V11" s="76">
        <v>7.0</v>
      </c>
      <c r="W11" s="77">
        <v>1629110.0</v>
      </c>
      <c r="X11" s="78">
        <f t="shared" si="4"/>
        <v>11403770</v>
      </c>
      <c r="Y11" s="79">
        <v>6.0</v>
      </c>
      <c r="Z11" s="80" t="s">
        <v>32</v>
      </c>
      <c r="AA11" s="81" t="s">
        <v>22</v>
      </c>
      <c r="AB11" s="81">
        <v>7.0</v>
      </c>
      <c r="AC11" s="82">
        <v>0.0</v>
      </c>
      <c r="AD11" s="83">
        <f t="shared" si="5"/>
        <v>0</v>
      </c>
      <c r="AE11" s="84">
        <v>6.0</v>
      </c>
      <c r="AF11" s="85" t="s">
        <v>32</v>
      </c>
      <c r="AG11" s="86" t="s">
        <v>22</v>
      </c>
      <c r="AH11" s="86">
        <v>7.0</v>
      </c>
      <c r="AI11" s="112">
        <f t="shared" si="11"/>
        <v>1330111.79</v>
      </c>
      <c r="AJ11" s="112">
        <f t="shared" si="6"/>
        <v>9310782.53</v>
      </c>
      <c r="AK11" s="88">
        <v>6.0</v>
      </c>
      <c r="AL11" s="89" t="s">
        <v>32</v>
      </c>
      <c r="AM11" s="90" t="s">
        <v>22</v>
      </c>
      <c r="AN11" s="91">
        <v>7.0</v>
      </c>
      <c r="AO11" s="92">
        <f t="shared" si="12"/>
        <v>1315962.69</v>
      </c>
      <c r="AP11" s="92">
        <f t="shared" si="7"/>
        <v>9211738.83</v>
      </c>
      <c r="AQ11" s="93">
        <v>6.0</v>
      </c>
      <c r="AR11" s="94" t="s">
        <v>32</v>
      </c>
      <c r="AS11" s="95" t="s">
        <v>22</v>
      </c>
      <c r="AT11" s="96">
        <v>7.0</v>
      </c>
      <c r="AU11" s="97">
        <v>0.0</v>
      </c>
      <c r="AV11" s="97">
        <f t="shared" si="8"/>
        <v>0</v>
      </c>
      <c r="AW11" s="98">
        <v>6.0</v>
      </c>
      <c r="AX11" s="99" t="s">
        <v>32</v>
      </c>
      <c r="AY11" s="100" t="s">
        <v>22</v>
      </c>
      <c r="AZ11" s="101">
        <v>7.0</v>
      </c>
      <c r="BA11" s="102">
        <v>0.0</v>
      </c>
      <c r="BB11" s="102">
        <f t="shared" si="9"/>
        <v>0</v>
      </c>
      <c r="BC11" s="103">
        <v>6.0</v>
      </c>
      <c r="BD11" s="104" t="s">
        <v>32</v>
      </c>
      <c r="BE11" s="105">
        <v>1.0</v>
      </c>
      <c r="BF11" s="105">
        <v>7.0</v>
      </c>
      <c r="BG11" s="106">
        <f t="shared" si="13"/>
        <v>1282820</v>
      </c>
      <c r="BH11" s="107">
        <f t="shared" si="10"/>
        <v>8979740</v>
      </c>
      <c r="BI11" s="108" t="s">
        <v>33</v>
      </c>
    </row>
    <row r="12" ht="36.0" customHeight="1">
      <c r="A12" s="60">
        <v>7.0</v>
      </c>
      <c r="B12" s="61" t="s">
        <v>34</v>
      </c>
      <c r="C12" s="62" t="s">
        <v>20</v>
      </c>
      <c r="D12" s="113">
        <v>1.0</v>
      </c>
      <c r="E12" s="63">
        <v>0.0</v>
      </c>
      <c r="F12" s="114">
        <f t="shared" si="1"/>
        <v>0</v>
      </c>
      <c r="G12" s="64">
        <v>7.0</v>
      </c>
      <c r="H12" s="65" t="s">
        <v>34</v>
      </c>
      <c r="I12" s="66" t="s">
        <v>21</v>
      </c>
      <c r="J12" s="115">
        <v>1.0</v>
      </c>
      <c r="K12" s="67">
        <v>8568000.0</v>
      </c>
      <c r="L12" s="68">
        <f t="shared" si="2"/>
        <v>8568000</v>
      </c>
      <c r="M12" s="69">
        <v>7.0</v>
      </c>
      <c r="N12" s="70" t="s">
        <v>34</v>
      </c>
      <c r="O12" s="71" t="s">
        <v>22</v>
      </c>
      <c r="P12" s="71">
        <v>1.0</v>
      </c>
      <c r="Q12" s="72">
        <v>3665200.0</v>
      </c>
      <c r="R12" s="73">
        <f t="shared" si="3"/>
        <v>3665200</v>
      </c>
      <c r="S12" s="74">
        <v>7.0</v>
      </c>
      <c r="T12" s="75" t="s">
        <v>34</v>
      </c>
      <c r="U12" s="76" t="s">
        <v>22</v>
      </c>
      <c r="V12" s="76">
        <v>1.0</v>
      </c>
      <c r="W12" s="77">
        <v>4432750.0</v>
      </c>
      <c r="X12" s="78">
        <f t="shared" si="4"/>
        <v>4432750</v>
      </c>
      <c r="Y12" s="79">
        <v>7.0</v>
      </c>
      <c r="Z12" s="80" t="s">
        <v>34</v>
      </c>
      <c r="AA12" s="81" t="s">
        <v>22</v>
      </c>
      <c r="AB12" s="81">
        <v>1.0</v>
      </c>
      <c r="AC12" s="82">
        <v>0.0</v>
      </c>
      <c r="AD12" s="83">
        <f t="shared" si="5"/>
        <v>0</v>
      </c>
      <c r="AE12" s="84">
        <v>7.0</v>
      </c>
      <c r="AF12" s="85" t="s">
        <v>34</v>
      </c>
      <c r="AG12" s="86" t="s">
        <v>22</v>
      </c>
      <c r="AH12" s="86">
        <v>1.0</v>
      </c>
      <c r="AI12" s="87">
        <v>0.0</v>
      </c>
      <c r="AJ12" s="87">
        <f t="shared" si="6"/>
        <v>0</v>
      </c>
      <c r="AK12" s="88">
        <v>7.0</v>
      </c>
      <c r="AL12" s="89" t="s">
        <v>34</v>
      </c>
      <c r="AM12" s="90" t="s">
        <v>22</v>
      </c>
      <c r="AN12" s="91">
        <v>1.0</v>
      </c>
      <c r="AO12" s="92">
        <v>0.0</v>
      </c>
      <c r="AP12" s="92">
        <f t="shared" si="7"/>
        <v>0</v>
      </c>
      <c r="AQ12" s="93">
        <v>7.0</v>
      </c>
      <c r="AR12" s="94" t="s">
        <v>34</v>
      </c>
      <c r="AS12" s="95" t="s">
        <v>22</v>
      </c>
      <c r="AT12" s="96">
        <v>1.0</v>
      </c>
      <c r="AU12" s="97">
        <v>0.0</v>
      </c>
      <c r="AV12" s="97">
        <f t="shared" si="8"/>
        <v>0</v>
      </c>
      <c r="AW12" s="98">
        <v>7.0</v>
      </c>
      <c r="AX12" s="99" t="s">
        <v>34</v>
      </c>
      <c r="AY12" s="100" t="s">
        <v>22</v>
      </c>
      <c r="AZ12" s="101">
        <v>1.0</v>
      </c>
      <c r="BA12" s="102">
        <v>0.0</v>
      </c>
      <c r="BB12" s="102">
        <f t="shared" si="9"/>
        <v>0</v>
      </c>
      <c r="BC12" s="103">
        <v>7.0</v>
      </c>
      <c r="BD12" s="104" t="s">
        <v>34</v>
      </c>
      <c r="BE12" s="105">
        <v>1.0</v>
      </c>
      <c r="BF12" s="105">
        <v>1.0</v>
      </c>
      <c r="BG12" s="116">
        <f t="shared" ref="BG12:BG13" si="14">+MIN(K12,Q12,W12)</f>
        <v>3665200</v>
      </c>
      <c r="BH12" s="107">
        <f t="shared" si="10"/>
        <v>3665200</v>
      </c>
      <c r="BI12" s="108" t="s">
        <v>35</v>
      </c>
      <c r="BJ12" s="109">
        <f>+BH12+BH13+BH15</f>
        <v>106268190</v>
      </c>
    </row>
    <row r="13" ht="33.0" customHeight="1">
      <c r="A13" s="60">
        <v>8.0</v>
      </c>
      <c r="B13" s="61" t="s">
        <v>34</v>
      </c>
      <c r="C13" s="62" t="s">
        <v>20</v>
      </c>
      <c r="D13" s="117">
        <v>1.0</v>
      </c>
      <c r="E13" s="63">
        <v>0.0</v>
      </c>
      <c r="F13" s="110">
        <f t="shared" si="1"/>
        <v>0</v>
      </c>
      <c r="G13" s="64">
        <v>8.0</v>
      </c>
      <c r="H13" s="65" t="s">
        <v>34</v>
      </c>
      <c r="I13" s="66" t="s">
        <v>21</v>
      </c>
      <c r="J13" s="118">
        <v>1.0</v>
      </c>
      <c r="K13" s="67">
        <v>8964666.0</v>
      </c>
      <c r="L13" s="68">
        <f t="shared" si="2"/>
        <v>8964666</v>
      </c>
      <c r="M13" s="69">
        <v>8.0</v>
      </c>
      <c r="N13" s="70" t="s">
        <v>34</v>
      </c>
      <c r="O13" s="71" t="s">
        <v>22</v>
      </c>
      <c r="P13" s="71">
        <v>1.0</v>
      </c>
      <c r="Q13" s="72">
        <v>6692560.0</v>
      </c>
      <c r="R13" s="73">
        <f t="shared" si="3"/>
        <v>6692560</v>
      </c>
      <c r="S13" s="74">
        <v>8.0</v>
      </c>
      <c r="T13" s="75" t="s">
        <v>34</v>
      </c>
      <c r="U13" s="76" t="s">
        <v>22</v>
      </c>
      <c r="V13" s="76">
        <v>1.0</v>
      </c>
      <c r="W13" s="77">
        <v>9523570.0</v>
      </c>
      <c r="X13" s="78">
        <f t="shared" si="4"/>
        <v>9523570</v>
      </c>
      <c r="Y13" s="79">
        <v>8.0</v>
      </c>
      <c r="Z13" s="80" t="s">
        <v>34</v>
      </c>
      <c r="AA13" s="81" t="s">
        <v>22</v>
      </c>
      <c r="AB13" s="81">
        <v>1.0</v>
      </c>
      <c r="AC13" s="82">
        <v>0.0</v>
      </c>
      <c r="AD13" s="83">
        <f t="shared" si="5"/>
        <v>0</v>
      </c>
      <c r="AE13" s="84">
        <v>8.0</v>
      </c>
      <c r="AF13" s="85" t="s">
        <v>34</v>
      </c>
      <c r="AG13" s="86" t="s">
        <v>22</v>
      </c>
      <c r="AH13" s="86">
        <v>1.0</v>
      </c>
      <c r="AI13" s="87">
        <v>0.0</v>
      </c>
      <c r="AJ13" s="87">
        <f t="shared" si="6"/>
        <v>0</v>
      </c>
      <c r="AK13" s="88">
        <v>8.0</v>
      </c>
      <c r="AL13" s="89" t="s">
        <v>34</v>
      </c>
      <c r="AM13" s="90" t="s">
        <v>22</v>
      </c>
      <c r="AN13" s="91">
        <v>1.0</v>
      </c>
      <c r="AO13" s="92">
        <v>0.0</v>
      </c>
      <c r="AP13" s="92">
        <f t="shared" si="7"/>
        <v>0</v>
      </c>
      <c r="AQ13" s="93">
        <v>8.0</v>
      </c>
      <c r="AR13" s="94" t="s">
        <v>34</v>
      </c>
      <c r="AS13" s="95" t="s">
        <v>22</v>
      </c>
      <c r="AT13" s="96">
        <v>1.0</v>
      </c>
      <c r="AU13" s="97">
        <v>0.0</v>
      </c>
      <c r="AV13" s="97">
        <f t="shared" si="8"/>
        <v>0</v>
      </c>
      <c r="AW13" s="98">
        <v>8.0</v>
      </c>
      <c r="AX13" s="99" t="s">
        <v>34</v>
      </c>
      <c r="AY13" s="100" t="s">
        <v>22</v>
      </c>
      <c r="AZ13" s="101">
        <v>1.0</v>
      </c>
      <c r="BA13" s="102">
        <v>0.0</v>
      </c>
      <c r="BB13" s="102">
        <f t="shared" si="9"/>
        <v>0</v>
      </c>
      <c r="BC13" s="103">
        <v>8.0</v>
      </c>
      <c r="BD13" s="104" t="s">
        <v>34</v>
      </c>
      <c r="BE13" s="105">
        <v>1.0</v>
      </c>
      <c r="BF13" s="105">
        <v>1.0</v>
      </c>
      <c r="BG13" s="116">
        <f t="shared" si="14"/>
        <v>6692560</v>
      </c>
      <c r="BH13" s="107">
        <f t="shared" si="10"/>
        <v>6692560</v>
      </c>
      <c r="BI13" s="108" t="s">
        <v>36</v>
      </c>
    </row>
    <row r="14">
      <c r="A14" s="60">
        <v>9.0</v>
      </c>
      <c r="B14" s="61" t="s">
        <v>37</v>
      </c>
      <c r="C14" s="62" t="s">
        <v>20</v>
      </c>
      <c r="D14" s="113">
        <v>2.0</v>
      </c>
      <c r="E14" s="63">
        <v>4641000.0</v>
      </c>
      <c r="F14" s="110">
        <f t="shared" si="1"/>
        <v>9282000</v>
      </c>
      <c r="G14" s="64">
        <v>9.0</v>
      </c>
      <c r="H14" s="65" t="s">
        <v>37</v>
      </c>
      <c r="I14" s="66" t="s">
        <v>21</v>
      </c>
      <c r="J14" s="115">
        <v>2.0</v>
      </c>
      <c r="K14" s="67">
        <v>3595499.0</v>
      </c>
      <c r="L14" s="68">
        <f t="shared" si="2"/>
        <v>7190998</v>
      </c>
      <c r="M14" s="69">
        <v>9.0</v>
      </c>
      <c r="N14" s="70" t="s">
        <v>37</v>
      </c>
      <c r="O14" s="71" t="s">
        <v>22</v>
      </c>
      <c r="P14" s="71">
        <v>2.0</v>
      </c>
      <c r="Q14" s="72">
        <v>3778250.0</v>
      </c>
      <c r="R14" s="73">
        <f t="shared" si="3"/>
        <v>7556500</v>
      </c>
      <c r="S14" s="74">
        <v>9.0</v>
      </c>
      <c r="T14" s="75" t="s">
        <v>37</v>
      </c>
      <c r="U14" s="76" t="s">
        <v>22</v>
      </c>
      <c r="V14" s="76">
        <v>2.0</v>
      </c>
      <c r="W14" s="77">
        <v>0.0</v>
      </c>
      <c r="X14" s="78">
        <f t="shared" si="4"/>
        <v>0</v>
      </c>
      <c r="Y14" s="79">
        <v>9.0</v>
      </c>
      <c r="Z14" s="80" t="s">
        <v>37</v>
      </c>
      <c r="AA14" s="81" t="s">
        <v>22</v>
      </c>
      <c r="AB14" s="81">
        <v>2.0</v>
      </c>
      <c r="AC14" s="82">
        <v>2380000.0</v>
      </c>
      <c r="AD14" s="83">
        <f t="shared" si="5"/>
        <v>4760000</v>
      </c>
      <c r="AE14" s="84">
        <v>9.0</v>
      </c>
      <c r="AF14" s="85" t="s">
        <v>37</v>
      </c>
      <c r="AG14" s="86" t="s">
        <v>22</v>
      </c>
      <c r="AH14" s="86">
        <v>2.0</v>
      </c>
      <c r="AI14" s="87">
        <v>0.0</v>
      </c>
      <c r="AJ14" s="87">
        <f t="shared" si="6"/>
        <v>0</v>
      </c>
      <c r="AK14" s="88">
        <v>9.0</v>
      </c>
      <c r="AL14" s="89" t="s">
        <v>37</v>
      </c>
      <c r="AM14" s="90" t="s">
        <v>22</v>
      </c>
      <c r="AN14" s="91">
        <v>2.0</v>
      </c>
      <c r="AO14" s="92">
        <v>0.0</v>
      </c>
      <c r="AP14" s="92">
        <f t="shared" si="7"/>
        <v>0</v>
      </c>
      <c r="AQ14" s="93">
        <v>9.0</v>
      </c>
      <c r="AR14" s="94" t="s">
        <v>37</v>
      </c>
      <c r="AS14" s="95" t="s">
        <v>22</v>
      </c>
      <c r="AT14" s="96">
        <v>2.0</v>
      </c>
      <c r="AU14" s="97">
        <v>0.0</v>
      </c>
      <c r="AV14" s="97">
        <f t="shared" si="8"/>
        <v>0</v>
      </c>
      <c r="AW14" s="98">
        <v>9.0</v>
      </c>
      <c r="AX14" s="99" t="s">
        <v>37</v>
      </c>
      <c r="AY14" s="100" t="s">
        <v>22</v>
      </c>
      <c r="AZ14" s="101">
        <v>2.0</v>
      </c>
      <c r="BA14" s="102">
        <v>0.0</v>
      </c>
      <c r="BB14" s="102">
        <f t="shared" si="9"/>
        <v>0</v>
      </c>
      <c r="BC14" s="103">
        <v>9.0</v>
      </c>
      <c r="BD14" s="104" t="s">
        <v>37</v>
      </c>
      <c r="BE14" s="105">
        <v>1.0</v>
      </c>
      <c r="BF14" s="105">
        <v>2.0</v>
      </c>
      <c r="BG14" s="106">
        <f>+MIN(E14,K14,Q14,AC14)</f>
        <v>2380000</v>
      </c>
      <c r="BH14" s="107">
        <f t="shared" si="10"/>
        <v>4760000</v>
      </c>
      <c r="BI14" s="108" t="s">
        <v>38</v>
      </c>
    </row>
    <row r="15">
      <c r="A15" s="60">
        <v>10.0</v>
      </c>
      <c r="B15" s="61" t="s">
        <v>39</v>
      </c>
      <c r="C15" s="62" t="s">
        <v>20</v>
      </c>
      <c r="D15" s="113">
        <v>1.0</v>
      </c>
      <c r="E15" s="63">
        <v>9.77585E7</v>
      </c>
      <c r="F15" s="110">
        <f t="shared" si="1"/>
        <v>97758500</v>
      </c>
      <c r="G15" s="64">
        <v>10.0</v>
      </c>
      <c r="H15" s="65" t="s">
        <v>39</v>
      </c>
      <c r="I15" s="66" t="s">
        <v>21</v>
      </c>
      <c r="J15" s="115">
        <v>1.0</v>
      </c>
      <c r="K15" s="67">
        <v>0.0</v>
      </c>
      <c r="L15" s="68">
        <f t="shared" si="2"/>
        <v>0</v>
      </c>
      <c r="M15" s="69">
        <v>10.0</v>
      </c>
      <c r="N15" s="70" t="s">
        <v>39</v>
      </c>
      <c r="O15" s="71" t="s">
        <v>22</v>
      </c>
      <c r="P15" s="71">
        <v>1.0</v>
      </c>
      <c r="Q15" s="72">
        <v>9.591043E7</v>
      </c>
      <c r="R15" s="73">
        <f t="shared" si="3"/>
        <v>95910430</v>
      </c>
      <c r="S15" s="74">
        <v>10.0</v>
      </c>
      <c r="T15" s="75" t="s">
        <v>39</v>
      </c>
      <c r="U15" s="76" t="s">
        <v>22</v>
      </c>
      <c r="V15" s="76">
        <v>1.0</v>
      </c>
      <c r="W15" s="77">
        <v>1.0546018E8</v>
      </c>
      <c r="X15" s="78">
        <f t="shared" si="4"/>
        <v>105460180</v>
      </c>
      <c r="Y15" s="79">
        <v>10.0</v>
      </c>
      <c r="Z15" s="80" t="s">
        <v>39</v>
      </c>
      <c r="AA15" s="81" t="s">
        <v>22</v>
      </c>
      <c r="AB15" s="81">
        <v>1.0</v>
      </c>
      <c r="AC15" s="82">
        <v>1.116696E8</v>
      </c>
      <c r="AD15" s="83">
        <f t="shared" si="5"/>
        <v>111669600</v>
      </c>
      <c r="AE15" s="84">
        <v>10.0</v>
      </c>
      <c r="AF15" s="85" t="s">
        <v>39</v>
      </c>
      <c r="AG15" s="86" t="s">
        <v>22</v>
      </c>
      <c r="AH15" s="86">
        <v>1.0</v>
      </c>
      <c r="AI15" s="87">
        <v>0.0</v>
      </c>
      <c r="AJ15" s="87">
        <f t="shared" si="6"/>
        <v>0</v>
      </c>
      <c r="AK15" s="88">
        <v>10.0</v>
      </c>
      <c r="AL15" s="89" t="s">
        <v>39</v>
      </c>
      <c r="AM15" s="90" t="s">
        <v>22</v>
      </c>
      <c r="AN15" s="91">
        <v>1.0</v>
      </c>
      <c r="AO15" s="92">
        <v>0.0</v>
      </c>
      <c r="AP15" s="92">
        <f t="shared" si="7"/>
        <v>0</v>
      </c>
      <c r="AQ15" s="93">
        <v>10.0</v>
      </c>
      <c r="AR15" s="94" t="s">
        <v>39</v>
      </c>
      <c r="AS15" s="95" t="s">
        <v>22</v>
      </c>
      <c r="AT15" s="96">
        <v>1.0</v>
      </c>
      <c r="AU15" s="97">
        <v>0.0</v>
      </c>
      <c r="AV15" s="97">
        <f t="shared" si="8"/>
        <v>0</v>
      </c>
      <c r="AW15" s="98">
        <v>10.0</v>
      </c>
      <c r="AX15" s="99" t="s">
        <v>39</v>
      </c>
      <c r="AY15" s="100" t="s">
        <v>22</v>
      </c>
      <c r="AZ15" s="101">
        <v>1.0</v>
      </c>
      <c r="BA15" s="102">
        <v>0.0</v>
      </c>
      <c r="BB15" s="102">
        <f t="shared" si="9"/>
        <v>0</v>
      </c>
      <c r="BC15" s="103">
        <v>10.0</v>
      </c>
      <c r="BD15" s="104" t="s">
        <v>39</v>
      </c>
      <c r="BE15" s="105">
        <v>1.0</v>
      </c>
      <c r="BF15" s="105">
        <v>1.0</v>
      </c>
      <c r="BG15" s="106">
        <f>+MIN(E15,Q15,W15,AC15)</f>
        <v>95910430</v>
      </c>
      <c r="BH15" s="107">
        <f t="shared" si="10"/>
        <v>95910430</v>
      </c>
      <c r="BI15" s="108" t="s">
        <v>40</v>
      </c>
    </row>
    <row r="16" ht="26.25" customHeight="1">
      <c r="A16" s="60">
        <v>11.0</v>
      </c>
      <c r="B16" s="119" t="s">
        <v>41</v>
      </c>
      <c r="C16" s="62" t="s">
        <v>20</v>
      </c>
      <c r="D16" s="113">
        <v>1.0</v>
      </c>
      <c r="E16" s="63">
        <v>0.0</v>
      </c>
      <c r="F16" s="110">
        <f t="shared" si="1"/>
        <v>0</v>
      </c>
      <c r="G16" s="64">
        <v>11.0</v>
      </c>
      <c r="H16" s="65" t="s">
        <v>41</v>
      </c>
      <c r="I16" s="66" t="s">
        <v>21</v>
      </c>
      <c r="J16" s="115">
        <v>1.0</v>
      </c>
      <c r="K16" s="67">
        <v>357000.0</v>
      </c>
      <c r="L16" s="68">
        <f t="shared" si="2"/>
        <v>357000</v>
      </c>
      <c r="M16" s="69">
        <v>11.0</v>
      </c>
      <c r="N16" s="70" t="s">
        <v>41</v>
      </c>
      <c r="O16" s="71" t="s">
        <v>22</v>
      </c>
      <c r="P16" s="71">
        <v>1.0</v>
      </c>
      <c r="Q16" s="72">
        <v>0.0</v>
      </c>
      <c r="R16" s="73">
        <f t="shared" si="3"/>
        <v>0</v>
      </c>
      <c r="S16" s="74">
        <v>11.0</v>
      </c>
      <c r="T16" s="75" t="s">
        <v>41</v>
      </c>
      <c r="U16" s="76" t="s">
        <v>22</v>
      </c>
      <c r="V16" s="76">
        <v>1.0</v>
      </c>
      <c r="W16" s="77">
        <v>0.0</v>
      </c>
      <c r="X16" s="78">
        <f t="shared" si="4"/>
        <v>0</v>
      </c>
      <c r="Y16" s="79">
        <v>11.0</v>
      </c>
      <c r="Z16" s="80" t="s">
        <v>41</v>
      </c>
      <c r="AA16" s="81" t="s">
        <v>22</v>
      </c>
      <c r="AB16" s="81">
        <v>1.0</v>
      </c>
      <c r="AC16" s="82">
        <v>0.0</v>
      </c>
      <c r="AD16" s="83">
        <f t="shared" si="5"/>
        <v>0</v>
      </c>
      <c r="AE16" s="84">
        <v>11.0</v>
      </c>
      <c r="AF16" s="85" t="s">
        <v>41</v>
      </c>
      <c r="AG16" s="86" t="s">
        <v>22</v>
      </c>
      <c r="AH16" s="86">
        <v>1.0</v>
      </c>
      <c r="AI16" s="112">
        <f>(313432*1.19)</f>
        <v>372984.08</v>
      </c>
      <c r="AJ16" s="112">
        <f t="shared" si="6"/>
        <v>372984.08</v>
      </c>
      <c r="AK16" s="88">
        <v>11.0</v>
      </c>
      <c r="AL16" s="89" t="s">
        <v>41</v>
      </c>
      <c r="AM16" s="90" t="s">
        <v>22</v>
      </c>
      <c r="AN16" s="91">
        <v>1.0</v>
      </c>
      <c r="AO16" s="92">
        <f>(308823*1.19)</f>
        <v>367499.37</v>
      </c>
      <c r="AP16" s="92">
        <f t="shared" si="7"/>
        <v>367499.37</v>
      </c>
      <c r="AQ16" s="93">
        <v>11.0</v>
      </c>
      <c r="AR16" s="94" t="s">
        <v>41</v>
      </c>
      <c r="AS16" s="95" t="s">
        <v>22</v>
      </c>
      <c r="AT16" s="96">
        <v>1.0</v>
      </c>
      <c r="AU16" s="97">
        <v>0.0</v>
      </c>
      <c r="AV16" s="97">
        <f t="shared" si="8"/>
        <v>0</v>
      </c>
      <c r="AW16" s="98">
        <v>11.0</v>
      </c>
      <c r="AX16" s="99" t="s">
        <v>41</v>
      </c>
      <c r="AY16" s="100" t="s">
        <v>22</v>
      </c>
      <c r="AZ16" s="101">
        <v>1.0</v>
      </c>
      <c r="BA16" s="102">
        <v>0.0</v>
      </c>
      <c r="BB16" s="102">
        <f t="shared" si="9"/>
        <v>0</v>
      </c>
      <c r="BC16" s="103">
        <v>11.0</v>
      </c>
      <c r="BD16" s="104" t="s">
        <v>41</v>
      </c>
      <c r="BE16" s="105">
        <v>1.0</v>
      </c>
      <c r="BF16" s="105">
        <v>1.0</v>
      </c>
      <c r="BG16" s="111">
        <f>+MIN(K16,AI16,AO16)</f>
        <v>357000</v>
      </c>
      <c r="BH16" s="107">
        <f t="shared" si="10"/>
        <v>357000</v>
      </c>
      <c r="BI16" s="108" t="s">
        <v>42</v>
      </c>
    </row>
    <row r="17">
      <c r="A17" s="60">
        <v>12.0</v>
      </c>
      <c r="B17" s="61" t="s">
        <v>43</v>
      </c>
      <c r="C17" s="62" t="s">
        <v>20</v>
      </c>
      <c r="D17" s="113">
        <v>1.0</v>
      </c>
      <c r="E17" s="63">
        <v>0.0</v>
      </c>
      <c r="F17" s="110">
        <f t="shared" si="1"/>
        <v>0</v>
      </c>
      <c r="G17" s="64">
        <v>12.0</v>
      </c>
      <c r="H17" s="65" t="s">
        <v>43</v>
      </c>
      <c r="I17" s="66" t="s">
        <v>21</v>
      </c>
      <c r="J17" s="115">
        <v>1.0</v>
      </c>
      <c r="K17" s="67">
        <v>0.0</v>
      </c>
      <c r="L17" s="68">
        <f t="shared" si="2"/>
        <v>0</v>
      </c>
      <c r="M17" s="69">
        <v>12.0</v>
      </c>
      <c r="N17" s="70" t="s">
        <v>43</v>
      </c>
      <c r="O17" s="71" t="s">
        <v>22</v>
      </c>
      <c r="P17" s="71">
        <v>1.0</v>
      </c>
      <c r="Q17" s="72">
        <v>0.0</v>
      </c>
      <c r="R17" s="120">
        <f t="shared" si="3"/>
        <v>0</v>
      </c>
      <c r="S17" s="74">
        <v>12.0</v>
      </c>
      <c r="T17" s="75" t="s">
        <v>43</v>
      </c>
      <c r="U17" s="76" t="s">
        <v>22</v>
      </c>
      <c r="V17" s="76">
        <v>1.0</v>
      </c>
      <c r="W17" s="77">
        <v>0.0</v>
      </c>
      <c r="X17" s="78">
        <f t="shared" si="4"/>
        <v>0</v>
      </c>
      <c r="Y17" s="79">
        <v>12.0</v>
      </c>
      <c r="Z17" s="80" t="s">
        <v>43</v>
      </c>
      <c r="AA17" s="81" t="s">
        <v>22</v>
      </c>
      <c r="AB17" s="81">
        <v>1.0</v>
      </c>
      <c r="AC17" s="82">
        <v>4.165E7</v>
      </c>
      <c r="AD17" s="83">
        <f t="shared" si="5"/>
        <v>41650000</v>
      </c>
      <c r="AE17" s="84">
        <v>12.0</v>
      </c>
      <c r="AF17" s="85" t="s">
        <v>43</v>
      </c>
      <c r="AG17" s="86" t="s">
        <v>22</v>
      </c>
      <c r="AH17" s="86">
        <v>1.0</v>
      </c>
      <c r="AI17" s="87">
        <v>0.0</v>
      </c>
      <c r="AJ17" s="87">
        <f t="shared" si="6"/>
        <v>0</v>
      </c>
      <c r="AK17" s="88">
        <v>12.0</v>
      </c>
      <c r="AL17" s="89" t="s">
        <v>43</v>
      </c>
      <c r="AM17" s="90" t="s">
        <v>22</v>
      </c>
      <c r="AN17" s="91">
        <v>1.0</v>
      </c>
      <c r="AO17" s="92">
        <v>0.0</v>
      </c>
      <c r="AP17" s="92">
        <f t="shared" si="7"/>
        <v>0</v>
      </c>
      <c r="AQ17" s="93">
        <v>12.0</v>
      </c>
      <c r="AR17" s="94" t="s">
        <v>43</v>
      </c>
      <c r="AS17" s="95" t="s">
        <v>22</v>
      </c>
      <c r="AT17" s="96">
        <v>1.0</v>
      </c>
      <c r="AU17" s="97">
        <v>5.593E7</v>
      </c>
      <c r="AV17" s="97">
        <f t="shared" si="8"/>
        <v>55930000</v>
      </c>
      <c r="AW17" s="98">
        <v>12.0</v>
      </c>
      <c r="AX17" s="99" t="s">
        <v>43</v>
      </c>
      <c r="AY17" s="100" t="s">
        <v>22</v>
      </c>
      <c r="AZ17" s="101">
        <v>1.0</v>
      </c>
      <c r="BA17" s="102">
        <v>5.712E7</v>
      </c>
      <c r="BB17" s="102">
        <f t="shared" si="9"/>
        <v>57120000</v>
      </c>
      <c r="BC17" s="103">
        <v>12.0</v>
      </c>
      <c r="BD17" s="104" t="s">
        <v>43</v>
      </c>
      <c r="BE17" s="105">
        <v>1.0</v>
      </c>
      <c r="BF17" s="105">
        <v>1.0</v>
      </c>
      <c r="BG17" s="111">
        <f>+MIN(AC17)</f>
        <v>41650000</v>
      </c>
      <c r="BH17" s="107">
        <f t="shared" si="10"/>
        <v>41650000</v>
      </c>
      <c r="BI17" s="108" t="s">
        <v>44</v>
      </c>
      <c r="BJ17" s="109">
        <f>+BH17</f>
        <v>41650000</v>
      </c>
    </row>
    <row r="18">
      <c r="A18" s="60">
        <v>13.0</v>
      </c>
      <c r="B18" s="61" t="s">
        <v>45</v>
      </c>
      <c r="C18" s="62" t="s">
        <v>20</v>
      </c>
      <c r="D18" s="117">
        <v>1.0</v>
      </c>
      <c r="E18" s="63">
        <v>0.0</v>
      </c>
      <c r="F18" s="110">
        <f t="shared" si="1"/>
        <v>0</v>
      </c>
      <c r="G18" s="64">
        <v>13.0</v>
      </c>
      <c r="H18" s="65" t="s">
        <v>45</v>
      </c>
      <c r="I18" s="66" t="s">
        <v>21</v>
      </c>
      <c r="J18" s="118">
        <v>1.0</v>
      </c>
      <c r="K18" s="67">
        <v>4760000.0</v>
      </c>
      <c r="L18" s="68">
        <f t="shared" si="2"/>
        <v>4760000</v>
      </c>
      <c r="M18" s="69">
        <v>13.0</v>
      </c>
      <c r="N18" s="70" t="s">
        <v>45</v>
      </c>
      <c r="O18" s="71" t="s">
        <v>22</v>
      </c>
      <c r="P18" s="71">
        <v>1.0</v>
      </c>
      <c r="Q18" s="72">
        <v>0.0</v>
      </c>
      <c r="R18" s="73">
        <f t="shared" si="3"/>
        <v>0</v>
      </c>
      <c r="S18" s="74">
        <v>14.0</v>
      </c>
      <c r="T18" s="75" t="s">
        <v>45</v>
      </c>
      <c r="U18" s="76" t="s">
        <v>22</v>
      </c>
      <c r="V18" s="76">
        <v>1.0</v>
      </c>
      <c r="W18" s="77">
        <v>6953170.0</v>
      </c>
      <c r="X18" s="78">
        <f t="shared" si="4"/>
        <v>6953170</v>
      </c>
      <c r="Y18" s="79">
        <v>13.0</v>
      </c>
      <c r="Z18" s="80" t="s">
        <v>45</v>
      </c>
      <c r="AA18" s="81" t="s">
        <v>22</v>
      </c>
      <c r="AB18" s="81">
        <v>1.0</v>
      </c>
      <c r="AC18" s="82">
        <v>0.0</v>
      </c>
      <c r="AD18" s="83">
        <f t="shared" si="5"/>
        <v>0</v>
      </c>
      <c r="AE18" s="84">
        <v>13.0</v>
      </c>
      <c r="AF18" s="85" t="s">
        <v>45</v>
      </c>
      <c r="AG18" s="86" t="s">
        <v>22</v>
      </c>
      <c r="AH18" s="86">
        <v>1.0</v>
      </c>
      <c r="AI18" s="112">
        <f>(4210526*1.19)</f>
        <v>5010525.94</v>
      </c>
      <c r="AJ18" s="112">
        <f t="shared" si="6"/>
        <v>5010525.94</v>
      </c>
      <c r="AK18" s="88">
        <v>13.0</v>
      </c>
      <c r="AL18" s="89" t="s">
        <v>45</v>
      </c>
      <c r="AM18" s="90" t="s">
        <v>22</v>
      </c>
      <c r="AN18" s="91">
        <v>1.0</v>
      </c>
      <c r="AO18" s="92">
        <f>(4117647*1.19)</f>
        <v>4899999.93</v>
      </c>
      <c r="AP18" s="92">
        <f t="shared" si="7"/>
        <v>4899999.93</v>
      </c>
      <c r="AQ18" s="93">
        <v>13.0</v>
      </c>
      <c r="AR18" s="94" t="s">
        <v>45</v>
      </c>
      <c r="AS18" s="95" t="s">
        <v>22</v>
      </c>
      <c r="AT18" s="96">
        <v>1.0</v>
      </c>
      <c r="AU18" s="97">
        <v>0.0</v>
      </c>
      <c r="AV18" s="97">
        <f t="shared" si="8"/>
        <v>0</v>
      </c>
      <c r="AW18" s="98">
        <v>13.0</v>
      </c>
      <c r="AX18" s="99" t="s">
        <v>45</v>
      </c>
      <c r="AY18" s="100" t="s">
        <v>22</v>
      </c>
      <c r="AZ18" s="101">
        <v>1.0</v>
      </c>
      <c r="BA18" s="102">
        <v>0.0</v>
      </c>
      <c r="BB18" s="102">
        <f t="shared" si="9"/>
        <v>0</v>
      </c>
      <c r="BC18" s="103">
        <v>13.0</v>
      </c>
      <c r="BD18" s="104" t="s">
        <v>45</v>
      </c>
      <c r="BE18" s="105">
        <v>1.0</v>
      </c>
      <c r="BF18" s="105">
        <v>1.0</v>
      </c>
      <c r="BG18" s="116">
        <f>+MIN(K18,W18,AI18,AO18)</f>
        <v>4760000</v>
      </c>
      <c r="BH18" s="107">
        <f t="shared" si="10"/>
        <v>4760000</v>
      </c>
      <c r="BI18" s="108" t="s">
        <v>46</v>
      </c>
    </row>
    <row r="19">
      <c r="A19" s="121" t="s">
        <v>47</v>
      </c>
      <c r="B19" s="122"/>
      <c r="C19" s="122"/>
      <c r="D19" s="122"/>
      <c r="E19" s="123"/>
      <c r="F19" s="124">
        <f>+SUM(F6:F18)</f>
        <v>366103500</v>
      </c>
      <c r="G19" s="125" t="s">
        <v>47</v>
      </c>
      <c r="H19" s="8"/>
      <c r="I19" s="8"/>
      <c r="J19" s="8"/>
      <c r="K19" s="126"/>
      <c r="L19" s="127">
        <f>+SUM(L6:L18)</f>
        <v>199018964</v>
      </c>
      <c r="M19" s="128" t="s">
        <v>47</v>
      </c>
      <c r="N19" s="122"/>
      <c r="O19" s="122"/>
      <c r="P19" s="122"/>
      <c r="Q19" s="129"/>
      <c r="R19" s="130">
        <f>+SUM(R6:R18)</f>
        <v>154484610</v>
      </c>
      <c r="S19" s="131" t="s">
        <v>47</v>
      </c>
      <c r="T19" s="122"/>
      <c r="U19" s="122"/>
      <c r="V19" s="122"/>
      <c r="W19" s="129"/>
      <c r="X19" s="132">
        <f>SUM(X6:X18)</f>
        <v>649153330</v>
      </c>
      <c r="Y19" s="133" t="s">
        <v>47</v>
      </c>
      <c r="Z19" s="122"/>
      <c r="AA19" s="122"/>
      <c r="AB19" s="122"/>
      <c r="AC19" s="129"/>
      <c r="AD19" s="134">
        <f>SUM(AD6:AD18)</f>
        <v>210439600</v>
      </c>
      <c r="AE19" s="135" t="s">
        <v>47</v>
      </c>
      <c r="AF19" s="122"/>
      <c r="AG19" s="122"/>
      <c r="AH19" s="122"/>
      <c r="AI19" s="129"/>
      <c r="AJ19" s="112">
        <f>SUM(AJ6:AJ18)</f>
        <v>117112900.4</v>
      </c>
      <c r="AK19" s="136" t="s">
        <v>47</v>
      </c>
      <c r="AL19" s="122"/>
      <c r="AM19" s="122"/>
      <c r="AN19" s="122"/>
      <c r="AO19" s="129"/>
      <c r="AP19" s="137">
        <f>SUM(AP6:AP18)</f>
        <v>115808365.3</v>
      </c>
      <c r="AQ19" s="138" t="s">
        <v>47</v>
      </c>
      <c r="AR19" s="122"/>
      <c r="AS19" s="122"/>
      <c r="AT19" s="122"/>
      <c r="AU19" s="129"/>
      <c r="AV19" s="139">
        <f>SUM(AV6:AV18)</f>
        <v>55930000</v>
      </c>
      <c r="AW19" s="140" t="s">
        <v>47</v>
      </c>
      <c r="AX19" s="122"/>
      <c r="AY19" s="122"/>
      <c r="AZ19" s="122"/>
      <c r="BA19" s="129"/>
      <c r="BB19" s="141">
        <f>SUM(BB6:BB18)</f>
        <v>57120000</v>
      </c>
      <c r="BC19" s="142" t="s">
        <v>47</v>
      </c>
      <c r="BD19" s="122"/>
      <c r="BE19" s="122"/>
      <c r="BF19" s="122"/>
      <c r="BG19" s="129"/>
      <c r="BH19" s="143">
        <f>SUM(BH6:BH18)</f>
        <v>317912070</v>
      </c>
      <c r="BJ19" s="109">
        <f>+SUM(BJ6:BJ18)</f>
        <v>317912070</v>
      </c>
    </row>
    <row r="20">
      <c r="B20" s="4"/>
      <c r="C20" s="144"/>
      <c r="D20" s="144"/>
      <c r="E20" s="144"/>
      <c r="F20" s="144"/>
      <c r="H20" s="4"/>
      <c r="I20" s="144"/>
      <c r="J20" s="144"/>
      <c r="K20" s="144"/>
      <c r="L20" s="144"/>
      <c r="N20" s="4"/>
      <c r="O20" s="4"/>
      <c r="P20" s="4"/>
      <c r="Q20" s="4"/>
      <c r="R20" s="4"/>
      <c r="BG20" s="5"/>
      <c r="BH20" s="5"/>
    </row>
    <row r="21" ht="15.75" customHeight="1">
      <c r="G21" s="144"/>
      <c r="H21" s="4"/>
      <c r="I21" s="4"/>
      <c r="J21" s="4"/>
      <c r="K21" s="4"/>
      <c r="L21" s="4"/>
      <c r="M21" s="4"/>
      <c r="N21" s="4"/>
      <c r="O21" s="4"/>
      <c r="S21" s="4"/>
      <c r="T21" s="4"/>
      <c r="BG21" s="5"/>
      <c r="BH21" s="5"/>
    </row>
    <row r="22" ht="15.75" customHeight="1">
      <c r="B22" s="145" t="s">
        <v>48</v>
      </c>
      <c r="C22" s="145"/>
      <c r="D22" s="145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BG22" s="5"/>
      <c r="BH22" s="5"/>
    </row>
    <row r="23" ht="15.75" customHeight="1">
      <c r="G23" s="14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BG23" s="5"/>
      <c r="BH23" s="5"/>
    </row>
    <row r="24" ht="15.75" customHeight="1">
      <c r="B24" s="144"/>
      <c r="G24" s="14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BG24" s="5"/>
      <c r="BH24" s="5"/>
    </row>
    <row r="25" ht="15.75" customHeight="1">
      <c r="G25" s="14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BG25" s="5"/>
      <c r="BH25" s="5"/>
    </row>
    <row r="26" ht="15.75" customHeight="1">
      <c r="G26" s="14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BG26" s="5"/>
      <c r="BH26" s="5"/>
    </row>
    <row r="27" ht="15.75" customHeight="1">
      <c r="G27" s="14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BG27" s="5"/>
      <c r="BH27" s="5"/>
    </row>
    <row r="28" ht="15.75" customHeight="1">
      <c r="G28" s="14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BG28" s="5"/>
      <c r="BH28" s="5"/>
    </row>
    <row r="29" ht="15.75" customHeight="1">
      <c r="G29" s="14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BG29" s="5"/>
      <c r="BH29" s="5"/>
    </row>
    <row r="30" ht="15.75" customHeight="1">
      <c r="G30" s="14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BG30" s="5"/>
      <c r="BH30" s="5"/>
    </row>
    <row r="31" ht="15.75" customHeight="1">
      <c r="G31" s="14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BG31" s="5"/>
      <c r="BH31" s="5"/>
    </row>
    <row r="32" ht="15.75" customHeight="1">
      <c r="G32" s="14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BG32" s="5"/>
      <c r="BH32" s="5"/>
    </row>
    <row r="33" ht="15.75" customHeight="1">
      <c r="G33" s="14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BG33" s="5"/>
      <c r="BH33" s="5"/>
    </row>
    <row r="34" ht="15.75" customHeight="1">
      <c r="G34" s="14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BG34" s="5"/>
      <c r="BH34" s="5"/>
    </row>
    <row r="35" ht="15.75" customHeight="1">
      <c r="G35" s="14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BG35" s="5"/>
      <c r="BH35" s="5"/>
    </row>
    <row r="36" ht="15.75" customHeight="1">
      <c r="G36" s="14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BG36" s="5"/>
      <c r="BH36" s="5"/>
    </row>
    <row r="37" ht="15.75" customHeight="1">
      <c r="G37" s="14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BG37" s="5"/>
      <c r="BH37" s="5"/>
    </row>
    <row r="38" ht="15.75" customHeight="1">
      <c r="G38" s="14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BG38" s="5"/>
      <c r="BH38" s="5"/>
    </row>
    <row r="39" ht="15.75" customHeight="1">
      <c r="G39" s="14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BG39" s="5"/>
      <c r="BH39" s="5"/>
    </row>
    <row r="40" ht="15.75" customHeight="1">
      <c r="G40" s="14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BG40" s="5"/>
      <c r="BH40" s="5"/>
    </row>
    <row r="41" ht="15.75" customHeight="1">
      <c r="G41" s="14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BG41" s="5"/>
      <c r="BH41" s="5"/>
    </row>
    <row r="42" ht="15.75" customHeight="1">
      <c r="G42" s="14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BG42" s="5"/>
      <c r="BH42" s="5"/>
    </row>
    <row r="43" ht="15.75" customHeight="1">
      <c r="G43" s="14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BG43" s="5"/>
      <c r="BH43" s="5"/>
    </row>
    <row r="44" ht="15.75" customHeight="1">
      <c r="G44" s="14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BG44" s="5"/>
      <c r="BH44" s="5"/>
    </row>
    <row r="45" ht="15.75" customHeight="1">
      <c r="G45" s="14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BG45" s="5"/>
      <c r="BH45" s="5"/>
    </row>
    <row r="46" ht="15.75" customHeight="1">
      <c r="G46" s="14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BG46" s="5"/>
      <c r="BH46" s="5"/>
    </row>
    <row r="47" ht="15.75" customHeight="1">
      <c r="G47" s="14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BG47" s="5"/>
      <c r="BH47" s="5"/>
    </row>
    <row r="48" ht="15.75" customHeight="1">
      <c r="G48" s="14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BG48" s="5"/>
      <c r="BH48" s="5"/>
    </row>
    <row r="49" ht="15.75" customHeight="1">
      <c r="G49" s="14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BG49" s="5"/>
      <c r="BH49" s="5"/>
    </row>
    <row r="50" ht="15.75" customHeight="1">
      <c r="G50" s="14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BG50" s="5"/>
      <c r="BH50" s="5"/>
    </row>
    <row r="51" ht="15.75" customHeight="1">
      <c r="G51" s="14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BG51" s="5"/>
      <c r="BH51" s="5"/>
    </row>
    <row r="52" ht="15.75" customHeight="1">
      <c r="G52" s="14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BG52" s="5"/>
      <c r="BH52" s="5"/>
    </row>
    <row r="53" ht="15.75" customHeight="1">
      <c r="G53" s="14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BG53" s="5"/>
      <c r="BH53" s="5"/>
    </row>
    <row r="54" ht="15.75" customHeight="1">
      <c r="G54" s="14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BG54" s="5"/>
      <c r="BH54" s="5"/>
    </row>
    <row r="55" ht="15.75" customHeight="1">
      <c r="G55" s="14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BG55" s="5"/>
      <c r="BH55" s="5"/>
    </row>
    <row r="56" ht="15.75" customHeight="1">
      <c r="G56" s="14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BG56" s="5"/>
      <c r="BH56" s="5"/>
    </row>
    <row r="57" ht="15.75" customHeight="1">
      <c r="G57" s="14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BG57" s="5"/>
      <c r="BH57" s="5"/>
    </row>
    <row r="58" ht="15.75" customHeight="1">
      <c r="G58" s="14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BG58" s="5"/>
      <c r="BH58" s="5"/>
    </row>
    <row r="59" ht="15.75" customHeight="1">
      <c r="G59" s="14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BG59" s="5"/>
      <c r="BH59" s="5"/>
    </row>
    <row r="60" ht="15.75" customHeight="1">
      <c r="G60" s="14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BG60" s="5"/>
      <c r="BH60" s="5"/>
    </row>
    <row r="61" ht="15.75" customHeight="1">
      <c r="G61" s="14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BG61" s="5"/>
      <c r="BH61" s="5"/>
    </row>
    <row r="62" ht="15.75" customHeight="1">
      <c r="G62" s="14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BG62" s="5"/>
      <c r="BH62" s="5"/>
    </row>
    <row r="63" ht="15.75" customHeight="1">
      <c r="G63" s="14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BG63" s="5"/>
      <c r="BH63" s="5"/>
    </row>
    <row r="64" ht="15.75" customHeight="1">
      <c r="G64" s="14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BG64" s="5"/>
      <c r="BH64" s="5"/>
    </row>
    <row r="65" ht="15.75" customHeight="1">
      <c r="G65" s="14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BG65" s="5"/>
      <c r="BH65" s="5"/>
    </row>
    <row r="66" ht="15.75" customHeight="1">
      <c r="G66" s="14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BG66" s="5"/>
      <c r="BH66" s="5"/>
    </row>
    <row r="67" ht="15.75" customHeight="1">
      <c r="G67" s="14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BG67" s="5"/>
      <c r="BH67" s="5"/>
    </row>
    <row r="68" ht="15.75" customHeight="1">
      <c r="G68" s="14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BG68" s="5"/>
      <c r="BH68" s="5"/>
    </row>
    <row r="69" ht="15.75" customHeight="1">
      <c r="G69" s="14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BG69" s="5"/>
      <c r="BH69" s="5"/>
    </row>
    <row r="70" ht="15.75" customHeight="1">
      <c r="G70" s="14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BG70" s="5"/>
      <c r="BH70" s="5"/>
    </row>
    <row r="71" ht="15.75" customHeight="1">
      <c r="G71" s="14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BG71" s="5"/>
      <c r="BH71" s="5"/>
    </row>
    <row r="72" ht="15.75" customHeight="1">
      <c r="G72" s="14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BG72" s="5"/>
      <c r="BH72" s="5"/>
    </row>
    <row r="73" ht="15.75" customHeight="1">
      <c r="G73" s="14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BG73" s="5"/>
      <c r="BH73" s="5"/>
    </row>
    <row r="74" ht="15.75" customHeight="1">
      <c r="G74" s="14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BG74" s="5"/>
      <c r="BH74" s="5"/>
    </row>
    <row r="75" ht="15.75" customHeight="1">
      <c r="G75" s="14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BG75" s="5"/>
      <c r="BH75" s="5"/>
    </row>
    <row r="76" ht="15.75" customHeight="1">
      <c r="G76" s="14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BG76" s="5"/>
      <c r="BH76" s="5"/>
    </row>
    <row r="77" ht="15.75" customHeight="1">
      <c r="G77" s="14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BG77" s="5"/>
      <c r="BH77" s="5"/>
    </row>
    <row r="78" ht="15.75" customHeight="1">
      <c r="G78" s="14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BG78" s="5"/>
      <c r="BH78" s="5"/>
    </row>
    <row r="79" ht="15.75" customHeight="1">
      <c r="G79" s="14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BG79" s="5"/>
      <c r="BH79" s="5"/>
    </row>
    <row r="80" ht="15.75" customHeight="1">
      <c r="G80" s="14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BG80" s="5"/>
      <c r="BH80" s="5"/>
    </row>
    <row r="81" ht="15.75" customHeight="1">
      <c r="G81" s="14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BG81" s="5"/>
      <c r="BH81" s="5"/>
    </row>
    <row r="82" ht="15.75" customHeight="1">
      <c r="G82" s="14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BG82" s="5"/>
      <c r="BH82" s="5"/>
    </row>
    <row r="83" ht="15.75" customHeight="1">
      <c r="G83" s="14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BG83" s="5"/>
      <c r="BH83" s="5"/>
    </row>
    <row r="84" ht="15.75" customHeight="1">
      <c r="G84" s="14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BG84" s="5"/>
      <c r="BH84" s="5"/>
    </row>
    <row r="85" ht="15.75" customHeight="1">
      <c r="G85" s="14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BG85" s="5"/>
      <c r="BH85" s="5"/>
    </row>
    <row r="86" ht="15.75" customHeight="1">
      <c r="G86" s="14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BG86" s="5"/>
      <c r="BH86" s="5"/>
    </row>
    <row r="87" ht="15.75" customHeight="1">
      <c r="G87" s="14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BG87" s="5"/>
      <c r="BH87" s="5"/>
    </row>
    <row r="88" ht="15.75" customHeight="1">
      <c r="G88" s="14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BG88" s="5"/>
      <c r="BH88" s="5"/>
    </row>
    <row r="89" ht="15.75" customHeight="1">
      <c r="G89" s="14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BG89" s="5"/>
      <c r="BH89" s="5"/>
    </row>
    <row r="90" ht="15.75" customHeight="1">
      <c r="G90" s="14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BG90" s="5"/>
      <c r="BH90" s="5"/>
    </row>
    <row r="91" ht="15.75" customHeight="1">
      <c r="G91" s="14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BG91" s="5"/>
      <c r="BH91" s="5"/>
    </row>
    <row r="92" ht="15.75" customHeight="1">
      <c r="G92" s="14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BG92" s="5"/>
      <c r="BH92" s="5"/>
    </row>
    <row r="93" ht="15.75" customHeight="1">
      <c r="G93" s="14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BG93" s="5"/>
      <c r="BH93" s="5"/>
    </row>
    <row r="94" ht="15.75" customHeight="1">
      <c r="G94" s="14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BG94" s="5"/>
      <c r="BH94" s="5"/>
    </row>
    <row r="95" ht="15.75" customHeight="1">
      <c r="G95" s="14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BG95" s="5"/>
      <c r="BH95" s="5"/>
    </row>
    <row r="96" ht="15.75" customHeight="1">
      <c r="G96" s="14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BG96" s="5"/>
      <c r="BH96" s="5"/>
    </row>
    <row r="97" ht="15.75" customHeight="1">
      <c r="G97" s="14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BG97" s="5"/>
      <c r="BH97" s="5"/>
    </row>
    <row r="98" ht="15.75" customHeight="1">
      <c r="G98" s="14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BG98" s="5"/>
      <c r="BH98" s="5"/>
    </row>
    <row r="99" ht="15.75" customHeight="1">
      <c r="G99" s="14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BG99" s="5"/>
      <c r="BH99" s="5"/>
    </row>
    <row r="100" ht="15.75" customHeight="1">
      <c r="G100" s="14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BG100" s="5"/>
      <c r="BH100" s="5"/>
    </row>
    <row r="101" ht="15.75" customHeight="1">
      <c r="G101" s="14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BG101" s="5"/>
      <c r="BH101" s="5"/>
    </row>
    <row r="102" ht="15.75" customHeight="1">
      <c r="G102" s="14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BG102" s="5"/>
      <c r="BH102" s="5"/>
    </row>
    <row r="103" ht="15.75" customHeight="1">
      <c r="G103" s="14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BG103" s="5"/>
      <c r="BH103" s="5"/>
    </row>
    <row r="104" ht="15.75" customHeight="1">
      <c r="G104" s="14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BG104" s="5"/>
      <c r="BH104" s="5"/>
    </row>
    <row r="105" ht="15.75" customHeight="1">
      <c r="G105" s="14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BG105" s="5"/>
      <c r="BH105" s="5"/>
    </row>
    <row r="106" ht="15.75" customHeight="1">
      <c r="G106" s="14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BG106" s="5"/>
      <c r="BH106" s="5"/>
    </row>
    <row r="107" ht="15.75" customHeight="1">
      <c r="G107" s="14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BG107" s="5"/>
      <c r="BH107" s="5"/>
    </row>
    <row r="108" ht="15.75" customHeight="1">
      <c r="G108" s="14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BG108" s="5"/>
      <c r="BH108" s="5"/>
    </row>
    <row r="109" ht="15.75" customHeight="1">
      <c r="G109" s="14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BG109" s="5"/>
      <c r="BH109" s="5"/>
    </row>
    <row r="110" ht="15.75" customHeight="1">
      <c r="G110" s="14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BG110" s="5"/>
      <c r="BH110" s="5"/>
    </row>
    <row r="111" ht="15.75" customHeight="1">
      <c r="G111" s="14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BG111" s="5"/>
      <c r="BH111" s="5"/>
    </row>
    <row r="112" ht="15.75" customHeight="1">
      <c r="G112" s="14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BG112" s="5"/>
      <c r="BH112" s="5"/>
    </row>
    <row r="113" ht="15.75" customHeight="1">
      <c r="G113" s="14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BG113" s="5"/>
      <c r="BH113" s="5"/>
    </row>
    <row r="114" ht="15.75" customHeight="1">
      <c r="G114" s="14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BG114" s="5"/>
      <c r="BH114" s="5"/>
    </row>
    <row r="115" ht="15.75" customHeight="1">
      <c r="G115" s="14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BG115" s="5"/>
      <c r="BH115" s="5"/>
    </row>
    <row r="116" ht="15.75" customHeight="1">
      <c r="G116" s="14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BG116" s="5"/>
      <c r="BH116" s="5"/>
    </row>
    <row r="117" ht="15.75" customHeight="1">
      <c r="G117" s="14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BG117" s="5"/>
      <c r="BH117" s="5"/>
    </row>
    <row r="118" ht="15.75" customHeight="1">
      <c r="G118" s="14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BG118" s="5"/>
      <c r="BH118" s="5"/>
    </row>
    <row r="119" ht="15.75" customHeight="1">
      <c r="G119" s="14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BG119" s="5"/>
      <c r="BH119" s="5"/>
    </row>
    <row r="120" ht="15.75" customHeight="1">
      <c r="G120" s="14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BG120" s="5"/>
      <c r="BH120" s="5"/>
    </row>
    <row r="121" ht="15.75" customHeight="1">
      <c r="G121" s="14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BG121" s="5"/>
      <c r="BH121" s="5"/>
    </row>
    <row r="122" ht="15.75" customHeight="1">
      <c r="G122" s="14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BG122" s="5"/>
      <c r="BH122" s="5"/>
    </row>
    <row r="123" ht="15.75" customHeight="1">
      <c r="G123" s="14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BG123" s="5"/>
      <c r="BH123" s="5"/>
    </row>
    <row r="124" ht="15.75" customHeight="1">
      <c r="G124" s="14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BG124" s="5"/>
      <c r="BH124" s="5"/>
    </row>
    <row r="125" ht="15.75" customHeight="1">
      <c r="G125" s="14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BG125" s="5"/>
      <c r="BH125" s="5"/>
    </row>
    <row r="126" ht="15.75" customHeight="1">
      <c r="G126" s="14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BG126" s="5"/>
      <c r="BH126" s="5"/>
    </row>
    <row r="127" ht="15.75" customHeight="1">
      <c r="G127" s="14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BG127" s="5"/>
      <c r="BH127" s="5"/>
    </row>
    <row r="128" ht="15.75" customHeight="1">
      <c r="G128" s="14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BG128" s="5"/>
      <c r="BH128" s="5"/>
    </row>
    <row r="129" ht="15.75" customHeight="1">
      <c r="G129" s="14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BG129" s="5"/>
      <c r="BH129" s="5"/>
    </row>
    <row r="130" ht="15.75" customHeight="1">
      <c r="G130" s="14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BG130" s="5"/>
      <c r="BH130" s="5"/>
    </row>
    <row r="131" ht="15.75" customHeight="1">
      <c r="G131" s="14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BG131" s="5"/>
      <c r="BH131" s="5"/>
    </row>
    <row r="132" ht="15.75" customHeight="1">
      <c r="G132" s="14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BG132" s="5"/>
      <c r="BH132" s="5"/>
    </row>
    <row r="133" ht="15.75" customHeight="1">
      <c r="G133" s="14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BG133" s="5"/>
      <c r="BH133" s="5"/>
    </row>
    <row r="134" ht="15.75" customHeight="1">
      <c r="G134" s="14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BG134" s="5"/>
      <c r="BH134" s="5"/>
    </row>
    <row r="135" ht="15.75" customHeight="1">
      <c r="G135" s="14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BG135" s="5"/>
      <c r="BH135" s="5"/>
    </row>
    <row r="136" ht="15.75" customHeight="1">
      <c r="G136" s="14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BG136" s="5"/>
      <c r="BH136" s="5"/>
    </row>
    <row r="137" ht="15.75" customHeight="1">
      <c r="G137" s="14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BG137" s="5"/>
      <c r="BH137" s="5"/>
    </row>
    <row r="138" ht="15.75" customHeight="1">
      <c r="G138" s="14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BG138" s="5"/>
      <c r="BH138" s="5"/>
    </row>
    <row r="139" ht="15.75" customHeight="1">
      <c r="G139" s="14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BG139" s="5"/>
      <c r="BH139" s="5"/>
    </row>
    <row r="140" ht="15.75" customHeight="1">
      <c r="G140" s="14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BG140" s="5"/>
      <c r="BH140" s="5"/>
    </row>
    <row r="141" ht="15.75" customHeight="1">
      <c r="G141" s="14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BG141" s="5"/>
      <c r="BH141" s="5"/>
    </row>
    <row r="142" ht="15.75" customHeight="1">
      <c r="G142" s="14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BG142" s="5"/>
      <c r="BH142" s="5"/>
    </row>
    <row r="143" ht="15.75" customHeight="1">
      <c r="G143" s="14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BG143" s="5"/>
      <c r="BH143" s="5"/>
    </row>
    <row r="144" ht="15.75" customHeight="1">
      <c r="G144" s="14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BG144" s="5"/>
      <c r="BH144" s="5"/>
    </row>
    <row r="145" ht="15.75" customHeight="1">
      <c r="G145" s="14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BG145" s="5"/>
      <c r="BH145" s="5"/>
    </row>
    <row r="146" ht="15.75" customHeight="1">
      <c r="G146" s="14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BG146" s="5"/>
      <c r="BH146" s="5"/>
    </row>
    <row r="147" ht="15.75" customHeight="1">
      <c r="G147" s="14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BG147" s="5"/>
      <c r="BH147" s="5"/>
    </row>
    <row r="148" ht="15.75" customHeight="1">
      <c r="G148" s="14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BG148" s="5"/>
      <c r="BH148" s="5"/>
    </row>
    <row r="149" ht="15.75" customHeight="1">
      <c r="G149" s="14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BG149" s="5"/>
      <c r="BH149" s="5"/>
    </row>
    <row r="150" ht="15.75" customHeight="1">
      <c r="G150" s="14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BG150" s="5"/>
      <c r="BH150" s="5"/>
    </row>
    <row r="151" ht="15.75" customHeight="1">
      <c r="G151" s="14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BG151" s="5"/>
      <c r="BH151" s="5"/>
    </row>
    <row r="152" ht="15.75" customHeight="1">
      <c r="G152" s="14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BG152" s="5"/>
      <c r="BH152" s="5"/>
    </row>
    <row r="153" ht="15.75" customHeight="1">
      <c r="G153" s="14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BG153" s="5"/>
      <c r="BH153" s="5"/>
    </row>
    <row r="154" ht="15.75" customHeight="1">
      <c r="G154" s="14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BG154" s="5"/>
      <c r="BH154" s="5"/>
    </row>
    <row r="155" ht="15.75" customHeight="1">
      <c r="G155" s="14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BG155" s="5"/>
      <c r="BH155" s="5"/>
    </row>
    <row r="156" ht="15.75" customHeight="1">
      <c r="G156" s="14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BG156" s="5"/>
      <c r="BH156" s="5"/>
    </row>
    <row r="157" ht="15.75" customHeight="1">
      <c r="G157" s="14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BG157" s="5"/>
      <c r="BH157" s="5"/>
    </row>
    <row r="158" ht="15.75" customHeight="1">
      <c r="G158" s="14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BG158" s="5"/>
      <c r="BH158" s="5"/>
    </row>
    <row r="159" ht="15.75" customHeight="1">
      <c r="G159" s="14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BG159" s="5"/>
      <c r="BH159" s="5"/>
    </row>
    <row r="160" ht="15.75" customHeight="1">
      <c r="G160" s="14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BG160" s="5"/>
      <c r="BH160" s="5"/>
    </row>
    <row r="161" ht="15.75" customHeight="1">
      <c r="G161" s="14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BG161" s="5"/>
      <c r="BH161" s="5"/>
    </row>
    <row r="162" ht="15.75" customHeight="1">
      <c r="G162" s="14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BG162" s="5"/>
      <c r="BH162" s="5"/>
    </row>
    <row r="163" ht="15.75" customHeight="1">
      <c r="G163" s="14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BG163" s="5"/>
      <c r="BH163" s="5"/>
    </row>
    <row r="164" ht="15.75" customHeight="1">
      <c r="G164" s="14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BG164" s="5"/>
      <c r="BH164" s="5"/>
    </row>
    <row r="165" ht="15.75" customHeight="1">
      <c r="G165" s="14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BG165" s="5"/>
      <c r="BH165" s="5"/>
    </row>
    <row r="166" ht="15.75" customHeight="1">
      <c r="G166" s="14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BG166" s="5"/>
      <c r="BH166" s="5"/>
    </row>
    <row r="167" ht="15.75" customHeight="1">
      <c r="G167" s="14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BG167" s="5"/>
      <c r="BH167" s="5"/>
    </row>
    <row r="168" ht="15.75" customHeight="1">
      <c r="G168" s="14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BG168" s="5"/>
      <c r="BH168" s="5"/>
    </row>
    <row r="169" ht="15.75" customHeight="1">
      <c r="G169" s="14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BG169" s="5"/>
      <c r="BH169" s="5"/>
    </row>
    <row r="170" ht="15.75" customHeight="1">
      <c r="G170" s="14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BG170" s="5"/>
      <c r="BH170" s="5"/>
    </row>
    <row r="171" ht="15.75" customHeight="1">
      <c r="G171" s="14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BG171" s="5"/>
      <c r="BH171" s="5"/>
    </row>
    <row r="172" ht="15.75" customHeight="1">
      <c r="G172" s="14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BG172" s="5"/>
      <c r="BH172" s="5"/>
    </row>
    <row r="173" ht="15.75" customHeight="1">
      <c r="G173" s="14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BG173" s="5"/>
      <c r="BH173" s="5"/>
    </row>
    <row r="174" ht="15.75" customHeight="1">
      <c r="G174" s="14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BG174" s="5"/>
      <c r="BH174" s="5"/>
    </row>
    <row r="175" ht="15.75" customHeight="1">
      <c r="G175" s="14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BG175" s="5"/>
      <c r="BH175" s="5"/>
    </row>
    <row r="176" ht="15.75" customHeight="1">
      <c r="G176" s="14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BG176" s="5"/>
      <c r="BH176" s="5"/>
    </row>
    <row r="177" ht="15.75" customHeight="1">
      <c r="G177" s="14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BG177" s="5"/>
      <c r="BH177" s="5"/>
    </row>
    <row r="178" ht="15.75" customHeight="1">
      <c r="G178" s="14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BG178" s="5"/>
      <c r="BH178" s="5"/>
    </row>
    <row r="179" ht="15.75" customHeight="1">
      <c r="G179" s="14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BG179" s="5"/>
      <c r="BH179" s="5"/>
    </row>
    <row r="180" ht="15.75" customHeight="1">
      <c r="G180" s="14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BG180" s="5"/>
      <c r="BH180" s="5"/>
    </row>
    <row r="181" ht="15.75" customHeight="1">
      <c r="G181" s="14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BG181" s="5"/>
      <c r="BH181" s="5"/>
    </row>
    <row r="182" ht="15.75" customHeight="1">
      <c r="G182" s="14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BG182" s="5"/>
      <c r="BH182" s="5"/>
    </row>
    <row r="183" ht="15.75" customHeight="1">
      <c r="G183" s="14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BG183" s="5"/>
      <c r="BH183" s="5"/>
    </row>
    <row r="184" ht="15.75" customHeight="1">
      <c r="G184" s="14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BG184" s="5"/>
      <c r="BH184" s="5"/>
    </row>
    <row r="185" ht="15.75" customHeight="1">
      <c r="G185" s="14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BG185" s="5"/>
      <c r="BH185" s="5"/>
    </row>
    <row r="186" ht="15.75" customHeight="1">
      <c r="G186" s="14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BG186" s="5"/>
      <c r="BH186" s="5"/>
    </row>
    <row r="187" ht="15.75" customHeight="1">
      <c r="G187" s="14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BG187" s="5"/>
      <c r="BH187" s="5"/>
    </row>
    <row r="188" ht="15.75" customHeight="1">
      <c r="G188" s="14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BG188" s="5"/>
      <c r="BH188" s="5"/>
    </row>
    <row r="189" ht="15.75" customHeight="1">
      <c r="G189" s="14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BG189" s="5"/>
      <c r="BH189" s="5"/>
    </row>
    <row r="190" ht="15.75" customHeight="1">
      <c r="G190" s="14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BG190" s="5"/>
      <c r="BH190" s="5"/>
    </row>
    <row r="191" ht="15.75" customHeight="1">
      <c r="G191" s="14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BG191" s="5"/>
      <c r="BH191" s="5"/>
    </row>
    <row r="192" ht="15.75" customHeight="1">
      <c r="G192" s="14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BG192" s="5"/>
      <c r="BH192" s="5"/>
    </row>
    <row r="193" ht="15.75" customHeight="1">
      <c r="G193" s="14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BG193" s="5"/>
      <c r="BH193" s="5"/>
    </row>
    <row r="194" ht="15.75" customHeight="1">
      <c r="G194" s="14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BG194" s="5"/>
      <c r="BH194" s="5"/>
    </row>
    <row r="195" ht="15.75" customHeight="1">
      <c r="G195" s="14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BG195" s="5"/>
      <c r="BH195" s="5"/>
    </row>
    <row r="196" ht="15.75" customHeight="1">
      <c r="G196" s="14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BG196" s="5"/>
      <c r="BH196" s="5"/>
    </row>
    <row r="197" ht="15.75" customHeight="1">
      <c r="G197" s="14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BG197" s="5"/>
      <c r="BH197" s="5"/>
    </row>
    <row r="198" ht="15.75" customHeight="1">
      <c r="G198" s="14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BG198" s="5"/>
      <c r="BH198" s="5"/>
    </row>
    <row r="199" ht="15.75" customHeight="1">
      <c r="G199" s="14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BG199" s="5"/>
      <c r="BH199" s="5"/>
    </row>
    <row r="200" ht="15.75" customHeight="1">
      <c r="G200" s="14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BG200" s="5"/>
      <c r="BH200" s="5"/>
    </row>
    <row r="201" ht="15.75" customHeight="1">
      <c r="G201" s="14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BG201" s="5"/>
      <c r="BH201" s="5"/>
    </row>
    <row r="202" ht="15.75" customHeight="1">
      <c r="G202" s="14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BG202" s="5"/>
      <c r="BH202" s="5"/>
    </row>
    <row r="203" ht="15.75" customHeight="1">
      <c r="G203" s="14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BG203" s="5"/>
      <c r="BH203" s="5"/>
    </row>
    <row r="204" ht="15.75" customHeight="1">
      <c r="G204" s="14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BG204" s="5"/>
      <c r="BH204" s="5"/>
    </row>
    <row r="205" ht="15.75" customHeight="1">
      <c r="G205" s="14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BG205" s="5"/>
      <c r="BH205" s="5"/>
    </row>
    <row r="206" ht="15.75" customHeight="1">
      <c r="G206" s="14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BG206" s="5"/>
      <c r="BH206" s="5"/>
    </row>
    <row r="207" ht="15.75" customHeight="1">
      <c r="G207" s="14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BG207" s="5"/>
      <c r="BH207" s="5"/>
    </row>
    <row r="208" ht="15.75" customHeight="1">
      <c r="G208" s="14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BG208" s="5"/>
      <c r="BH208" s="5"/>
    </row>
    <row r="209" ht="15.75" customHeight="1">
      <c r="G209" s="14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BG209" s="5"/>
      <c r="BH209" s="5"/>
    </row>
    <row r="210" ht="15.75" customHeight="1">
      <c r="G210" s="14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BG210" s="5"/>
      <c r="BH210" s="5"/>
    </row>
    <row r="211" ht="15.75" customHeight="1">
      <c r="G211" s="14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BG211" s="5"/>
      <c r="BH211" s="5"/>
    </row>
    <row r="212" ht="15.75" customHeight="1">
      <c r="G212" s="14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BG212" s="5"/>
      <c r="BH212" s="5"/>
    </row>
    <row r="213" ht="15.75" customHeight="1">
      <c r="G213" s="14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BG213" s="5"/>
      <c r="BH213" s="5"/>
    </row>
    <row r="214" ht="15.75" customHeight="1">
      <c r="G214" s="14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BG214" s="5"/>
      <c r="BH214" s="5"/>
    </row>
    <row r="215" ht="15.75" customHeight="1">
      <c r="G215" s="14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BG215" s="5"/>
      <c r="BH215" s="5"/>
    </row>
    <row r="216" ht="15.75" customHeight="1">
      <c r="G216" s="14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BG216" s="5"/>
      <c r="BH216" s="5"/>
    </row>
    <row r="217" ht="15.75" customHeight="1">
      <c r="G217" s="14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BG217" s="5"/>
      <c r="BH217" s="5"/>
    </row>
    <row r="218" ht="15.75" customHeight="1">
      <c r="G218" s="14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BG218" s="5"/>
      <c r="BH218" s="5"/>
    </row>
    <row r="219" ht="15.75" customHeight="1">
      <c r="G219" s="14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BG219" s="5"/>
      <c r="BH219" s="5"/>
    </row>
    <row r="220" ht="15.75" customHeight="1">
      <c r="G220" s="14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BG220" s="5"/>
      <c r="BH220" s="5"/>
    </row>
    <row r="221" ht="15.75" customHeight="1">
      <c r="G221" s="14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BG221" s="5"/>
      <c r="BH221" s="5"/>
    </row>
    <row r="222" ht="15.75" customHeight="1">
      <c r="G222" s="14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BG222" s="5"/>
      <c r="BH222" s="5"/>
    </row>
    <row r="223" ht="15.75" customHeight="1">
      <c r="BG223" s="5"/>
      <c r="BH223" s="5"/>
    </row>
    <row r="224" ht="15.75" customHeight="1">
      <c r="BG224" s="5"/>
      <c r="BH224" s="5"/>
    </row>
    <row r="225" ht="15.75" customHeight="1">
      <c r="BG225" s="5"/>
      <c r="BH225" s="5"/>
    </row>
    <row r="226" ht="15.75" customHeight="1">
      <c r="BG226" s="5"/>
      <c r="BH226" s="5"/>
    </row>
    <row r="227" ht="15.75" customHeight="1">
      <c r="BG227" s="5"/>
      <c r="BH227" s="5"/>
    </row>
    <row r="228" ht="15.75" customHeight="1">
      <c r="BG228" s="5"/>
      <c r="BH228" s="5"/>
    </row>
    <row r="229" ht="15.75" customHeight="1">
      <c r="BG229" s="5"/>
      <c r="BH229" s="5"/>
    </row>
    <row r="230" ht="15.75" customHeight="1">
      <c r="BG230" s="5"/>
      <c r="BH230" s="5"/>
    </row>
    <row r="231" ht="15.75" customHeight="1">
      <c r="BG231" s="5"/>
      <c r="BH231" s="5"/>
    </row>
    <row r="232" ht="15.75" customHeight="1">
      <c r="BG232" s="5"/>
      <c r="BH232" s="5"/>
    </row>
    <row r="233" ht="15.75" customHeight="1">
      <c r="BG233" s="5"/>
      <c r="BH233" s="5"/>
    </row>
    <row r="234" ht="15.75" customHeight="1">
      <c r="BG234" s="5"/>
      <c r="BH234" s="5"/>
    </row>
    <row r="235" ht="15.75" customHeight="1">
      <c r="BG235" s="5"/>
      <c r="BH235" s="5"/>
    </row>
    <row r="236" ht="15.75" customHeight="1">
      <c r="BG236" s="5"/>
      <c r="BH236" s="5"/>
    </row>
    <row r="237" ht="15.75" customHeight="1">
      <c r="BG237" s="5"/>
      <c r="BH237" s="5"/>
    </row>
    <row r="238" ht="15.75" customHeight="1">
      <c r="BG238" s="5"/>
      <c r="BH238" s="5"/>
    </row>
    <row r="239" ht="15.75" customHeight="1">
      <c r="BG239" s="5"/>
      <c r="BH239" s="5"/>
    </row>
    <row r="240" ht="15.75" customHeight="1">
      <c r="BG240" s="5"/>
      <c r="BH240" s="5"/>
    </row>
    <row r="241" ht="15.75" customHeight="1">
      <c r="BG241" s="5"/>
      <c r="BH241" s="5"/>
    </row>
    <row r="242" ht="15.75" customHeight="1">
      <c r="BG242" s="5"/>
      <c r="BH242" s="5"/>
    </row>
    <row r="243" ht="15.75" customHeight="1">
      <c r="BG243" s="5"/>
      <c r="BH243" s="5"/>
    </row>
    <row r="244" ht="15.75" customHeight="1">
      <c r="BG244" s="5"/>
      <c r="BH244" s="5"/>
    </row>
    <row r="245" ht="15.75" customHeight="1">
      <c r="BG245" s="5"/>
      <c r="BH245" s="5"/>
    </row>
    <row r="246" ht="15.75" customHeight="1">
      <c r="BG246" s="5"/>
      <c r="BH246" s="5"/>
    </row>
    <row r="247" ht="15.75" customHeight="1">
      <c r="BG247" s="5"/>
      <c r="BH247" s="5"/>
    </row>
    <row r="248" ht="15.75" customHeight="1">
      <c r="BG248" s="5"/>
      <c r="BH248" s="5"/>
    </row>
    <row r="249" ht="15.75" customHeight="1">
      <c r="BG249" s="5"/>
      <c r="BH249" s="5"/>
    </row>
    <row r="250" ht="15.75" customHeight="1">
      <c r="BG250" s="5"/>
      <c r="BH250" s="5"/>
    </row>
    <row r="251" ht="15.75" customHeight="1">
      <c r="BG251" s="5"/>
      <c r="BH251" s="5"/>
    </row>
    <row r="252" ht="15.75" customHeight="1">
      <c r="BG252" s="5"/>
      <c r="BH252" s="5"/>
    </row>
    <row r="253" ht="15.75" customHeight="1">
      <c r="BG253" s="5"/>
      <c r="BH253" s="5"/>
    </row>
    <row r="254" ht="15.75" customHeight="1">
      <c r="BG254" s="5"/>
      <c r="BH254" s="5"/>
    </row>
    <row r="255" ht="15.75" customHeight="1">
      <c r="BG255" s="5"/>
      <c r="BH255" s="5"/>
    </row>
    <row r="256" ht="15.75" customHeight="1">
      <c r="BG256" s="5"/>
      <c r="BH256" s="5"/>
    </row>
    <row r="257" ht="15.75" customHeight="1">
      <c r="BG257" s="5"/>
      <c r="BH257" s="5"/>
    </row>
    <row r="258" ht="15.75" customHeight="1">
      <c r="BG258" s="5"/>
      <c r="BH258" s="5"/>
    </row>
    <row r="259" ht="15.75" customHeight="1">
      <c r="BG259" s="5"/>
      <c r="BH259" s="5"/>
    </row>
    <row r="260" ht="15.75" customHeight="1">
      <c r="BG260" s="5"/>
      <c r="BH260" s="5"/>
    </row>
    <row r="261" ht="15.75" customHeight="1">
      <c r="BG261" s="5"/>
      <c r="BH261" s="5"/>
    </row>
    <row r="262" ht="15.75" customHeight="1">
      <c r="BG262" s="5"/>
      <c r="BH262" s="5"/>
    </row>
    <row r="263" ht="15.75" customHeight="1">
      <c r="BG263" s="5"/>
      <c r="BH263" s="5"/>
    </row>
    <row r="264" ht="15.75" customHeight="1">
      <c r="BG264" s="5"/>
      <c r="BH264" s="5"/>
    </row>
    <row r="265" ht="15.75" customHeight="1">
      <c r="BG265" s="5"/>
      <c r="BH265" s="5"/>
    </row>
    <row r="266" ht="15.75" customHeight="1">
      <c r="BG266" s="5"/>
      <c r="BH266" s="5"/>
    </row>
    <row r="267" ht="15.75" customHeight="1">
      <c r="BG267" s="5"/>
      <c r="BH267" s="5"/>
    </row>
    <row r="268" ht="15.75" customHeight="1">
      <c r="BG268" s="5"/>
      <c r="BH268" s="5"/>
    </row>
    <row r="269" ht="15.75" customHeight="1">
      <c r="BG269" s="5"/>
      <c r="BH269" s="5"/>
    </row>
    <row r="270" ht="15.75" customHeight="1">
      <c r="BG270" s="5"/>
      <c r="BH270" s="5"/>
    </row>
    <row r="271" ht="15.75" customHeight="1">
      <c r="BG271" s="5"/>
      <c r="BH271" s="5"/>
    </row>
    <row r="272" ht="15.75" customHeight="1">
      <c r="BG272" s="5"/>
      <c r="BH272" s="5"/>
    </row>
    <row r="273" ht="15.75" customHeight="1">
      <c r="BG273" s="5"/>
      <c r="BH273" s="5"/>
    </row>
    <row r="274" ht="15.75" customHeight="1">
      <c r="BG274" s="5"/>
      <c r="BH274" s="5"/>
    </row>
    <row r="275" ht="15.75" customHeight="1">
      <c r="BG275" s="5"/>
      <c r="BH275" s="5"/>
    </row>
    <row r="276" ht="15.75" customHeight="1">
      <c r="BG276" s="5"/>
      <c r="BH276" s="5"/>
    </row>
    <row r="277" ht="15.75" customHeight="1">
      <c r="BG277" s="5"/>
      <c r="BH277" s="5"/>
    </row>
    <row r="278" ht="15.75" customHeight="1">
      <c r="BG278" s="5"/>
      <c r="BH278" s="5"/>
    </row>
    <row r="279" ht="15.75" customHeight="1">
      <c r="BG279" s="5"/>
      <c r="BH279" s="5"/>
    </row>
    <row r="280" ht="15.75" customHeight="1">
      <c r="BG280" s="5"/>
      <c r="BH280" s="5"/>
    </row>
    <row r="281" ht="15.75" customHeight="1">
      <c r="BG281" s="5"/>
      <c r="BH281" s="5"/>
    </row>
    <row r="282" ht="15.75" customHeight="1">
      <c r="BG282" s="5"/>
      <c r="BH282" s="5"/>
    </row>
    <row r="283" ht="15.75" customHeight="1">
      <c r="BG283" s="5"/>
      <c r="BH283" s="5"/>
    </row>
    <row r="284" ht="15.75" customHeight="1">
      <c r="BG284" s="5"/>
      <c r="BH284" s="5"/>
    </row>
    <row r="285" ht="15.75" customHeight="1">
      <c r="BG285" s="5"/>
      <c r="BH285" s="5"/>
    </row>
    <row r="286" ht="15.75" customHeight="1">
      <c r="BG286" s="5"/>
      <c r="BH286" s="5"/>
    </row>
    <row r="287" ht="15.75" customHeight="1">
      <c r="BG287" s="5"/>
      <c r="BH287" s="5"/>
    </row>
    <row r="288" ht="15.75" customHeight="1">
      <c r="BG288" s="5"/>
      <c r="BH288" s="5"/>
    </row>
    <row r="289" ht="15.75" customHeight="1">
      <c r="BG289" s="5"/>
      <c r="BH289" s="5"/>
    </row>
    <row r="290" ht="15.75" customHeight="1">
      <c r="BG290" s="5"/>
      <c r="BH290" s="5"/>
    </row>
    <row r="291" ht="15.75" customHeight="1">
      <c r="BG291" s="5"/>
      <c r="BH291" s="5"/>
    </row>
    <row r="292" ht="15.75" customHeight="1">
      <c r="BG292" s="5"/>
      <c r="BH292" s="5"/>
    </row>
    <row r="293" ht="15.75" customHeight="1">
      <c r="BG293" s="5"/>
      <c r="BH293" s="5"/>
    </row>
    <row r="294" ht="15.75" customHeight="1">
      <c r="BG294" s="5"/>
      <c r="BH294" s="5"/>
    </row>
    <row r="295" ht="15.75" customHeight="1">
      <c r="BG295" s="5"/>
      <c r="BH295" s="5"/>
    </row>
    <row r="296" ht="15.75" customHeight="1">
      <c r="BG296" s="5"/>
      <c r="BH296" s="5"/>
    </row>
    <row r="297" ht="15.75" customHeight="1">
      <c r="BG297" s="5"/>
      <c r="BH297" s="5"/>
    </row>
    <row r="298" ht="15.75" customHeight="1">
      <c r="BG298" s="5"/>
      <c r="BH298" s="5"/>
    </row>
    <row r="299" ht="15.75" customHeight="1">
      <c r="BG299" s="5"/>
      <c r="BH299" s="5"/>
    </row>
    <row r="300" ht="15.75" customHeight="1">
      <c r="BG300" s="5"/>
      <c r="BH300" s="5"/>
    </row>
    <row r="301" ht="15.75" customHeight="1">
      <c r="BG301" s="5"/>
      <c r="BH301" s="5"/>
    </row>
    <row r="302" ht="15.75" customHeight="1">
      <c r="BG302" s="5"/>
      <c r="BH302" s="5"/>
    </row>
    <row r="303" ht="15.75" customHeight="1">
      <c r="BG303" s="5"/>
      <c r="BH303" s="5"/>
    </row>
    <row r="304" ht="15.75" customHeight="1">
      <c r="BG304" s="5"/>
      <c r="BH304" s="5"/>
    </row>
    <row r="305" ht="15.75" customHeight="1">
      <c r="BG305" s="5"/>
      <c r="BH305" s="5"/>
    </row>
    <row r="306" ht="15.75" customHeight="1">
      <c r="BG306" s="5"/>
      <c r="BH306" s="5"/>
    </row>
    <row r="307" ht="15.75" customHeight="1">
      <c r="BG307" s="5"/>
      <c r="BH307" s="5"/>
    </row>
    <row r="308" ht="15.75" customHeight="1">
      <c r="BG308" s="5"/>
      <c r="BH308" s="5"/>
    </row>
    <row r="309" ht="15.75" customHeight="1">
      <c r="BG309" s="5"/>
      <c r="BH309" s="5"/>
    </row>
    <row r="310" ht="15.75" customHeight="1">
      <c r="BG310" s="5"/>
      <c r="BH310" s="5"/>
    </row>
    <row r="311" ht="15.75" customHeight="1">
      <c r="BG311" s="5"/>
      <c r="BH311" s="5"/>
    </row>
    <row r="312" ht="15.75" customHeight="1">
      <c r="BG312" s="5"/>
      <c r="BH312" s="5"/>
    </row>
    <row r="313" ht="15.75" customHeight="1">
      <c r="BG313" s="5"/>
      <c r="BH313" s="5"/>
    </row>
    <row r="314" ht="15.75" customHeight="1">
      <c r="BG314" s="5"/>
      <c r="BH314" s="5"/>
    </row>
    <row r="315" ht="15.75" customHeight="1">
      <c r="BG315" s="5"/>
      <c r="BH315" s="5"/>
    </row>
    <row r="316" ht="15.75" customHeight="1">
      <c r="BG316" s="5"/>
      <c r="BH316" s="5"/>
    </row>
    <row r="317" ht="15.75" customHeight="1">
      <c r="BG317" s="5"/>
      <c r="BH317" s="5"/>
    </row>
    <row r="318" ht="15.75" customHeight="1">
      <c r="BG318" s="5"/>
      <c r="BH318" s="5"/>
    </row>
    <row r="319" ht="15.75" customHeight="1">
      <c r="BG319" s="5"/>
      <c r="BH319" s="5"/>
    </row>
    <row r="320" ht="15.75" customHeight="1">
      <c r="BG320" s="5"/>
      <c r="BH320" s="5"/>
    </row>
    <row r="321" ht="15.75" customHeight="1">
      <c r="BG321" s="5"/>
      <c r="BH321" s="5"/>
    </row>
    <row r="322" ht="15.75" customHeight="1">
      <c r="BG322" s="5"/>
      <c r="BH322" s="5"/>
    </row>
    <row r="323" ht="15.75" customHeight="1">
      <c r="BG323" s="5"/>
      <c r="BH323" s="5"/>
    </row>
    <row r="324" ht="15.75" customHeight="1">
      <c r="BG324" s="5"/>
      <c r="BH324" s="5"/>
    </row>
    <row r="325" ht="15.75" customHeight="1">
      <c r="BG325" s="5"/>
      <c r="BH325" s="5"/>
    </row>
    <row r="326" ht="15.75" customHeight="1">
      <c r="BG326" s="5"/>
      <c r="BH326" s="5"/>
    </row>
    <row r="327" ht="15.75" customHeight="1">
      <c r="BG327" s="5"/>
      <c r="BH327" s="5"/>
    </row>
    <row r="328" ht="15.75" customHeight="1">
      <c r="BG328" s="5"/>
      <c r="BH328" s="5"/>
    </row>
    <row r="329" ht="15.75" customHeight="1">
      <c r="BG329" s="5"/>
      <c r="BH329" s="5"/>
    </row>
    <row r="330" ht="15.75" customHeight="1">
      <c r="BG330" s="5"/>
      <c r="BH330" s="5"/>
    </row>
    <row r="331" ht="15.75" customHeight="1">
      <c r="BG331" s="5"/>
      <c r="BH331" s="5"/>
    </row>
    <row r="332" ht="15.75" customHeight="1">
      <c r="BG332" s="5"/>
      <c r="BH332" s="5"/>
    </row>
    <row r="333" ht="15.75" customHeight="1">
      <c r="BG333" s="5"/>
      <c r="BH333" s="5"/>
    </row>
    <row r="334" ht="15.75" customHeight="1">
      <c r="BG334" s="5"/>
      <c r="BH334" s="5"/>
    </row>
    <row r="335" ht="15.75" customHeight="1">
      <c r="BG335" s="5"/>
      <c r="BH335" s="5"/>
    </row>
    <row r="336" ht="15.75" customHeight="1">
      <c r="BG336" s="5"/>
      <c r="BH336" s="5"/>
    </row>
    <row r="337" ht="15.75" customHeight="1">
      <c r="BG337" s="5"/>
      <c r="BH337" s="5"/>
    </row>
    <row r="338" ht="15.75" customHeight="1">
      <c r="BG338" s="5"/>
      <c r="BH338" s="5"/>
    </row>
    <row r="339" ht="15.75" customHeight="1">
      <c r="BG339" s="5"/>
      <c r="BH339" s="5"/>
    </row>
    <row r="340" ht="15.75" customHeight="1">
      <c r="BG340" s="5"/>
      <c r="BH340" s="5"/>
    </row>
    <row r="341" ht="15.75" customHeight="1">
      <c r="BG341" s="5"/>
      <c r="BH341" s="5"/>
    </row>
    <row r="342" ht="15.75" customHeight="1">
      <c r="BG342" s="5"/>
      <c r="BH342" s="5"/>
    </row>
    <row r="343" ht="15.75" customHeight="1">
      <c r="BG343" s="5"/>
      <c r="BH343" s="5"/>
    </row>
    <row r="344" ht="15.75" customHeight="1">
      <c r="BG344" s="5"/>
      <c r="BH344" s="5"/>
    </row>
    <row r="345" ht="15.75" customHeight="1">
      <c r="BG345" s="5"/>
      <c r="BH345" s="5"/>
    </row>
    <row r="346" ht="15.75" customHeight="1">
      <c r="BG346" s="5"/>
      <c r="BH346" s="5"/>
    </row>
    <row r="347" ht="15.75" customHeight="1">
      <c r="BG347" s="5"/>
      <c r="BH347" s="5"/>
    </row>
    <row r="348" ht="15.75" customHeight="1">
      <c r="BG348" s="5"/>
      <c r="BH348" s="5"/>
    </row>
    <row r="349" ht="15.75" customHeight="1">
      <c r="BG349" s="5"/>
      <c r="BH349" s="5"/>
    </row>
    <row r="350" ht="15.75" customHeight="1">
      <c r="BG350" s="5"/>
      <c r="BH350" s="5"/>
    </row>
    <row r="351" ht="15.75" customHeight="1">
      <c r="BG351" s="5"/>
      <c r="BH351" s="5"/>
    </row>
    <row r="352" ht="15.75" customHeight="1">
      <c r="BG352" s="5"/>
      <c r="BH352" s="5"/>
    </row>
    <row r="353" ht="15.75" customHeight="1">
      <c r="BG353" s="5"/>
      <c r="BH353" s="5"/>
    </row>
    <row r="354" ht="15.75" customHeight="1">
      <c r="BG354" s="5"/>
      <c r="BH354" s="5"/>
    </row>
    <row r="355" ht="15.75" customHeight="1">
      <c r="BG355" s="5"/>
      <c r="BH355" s="5"/>
    </row>
    <row r="356" ht="15.75" customHeight="1">
      <c r="BG356" s="5"/>
      <c r="BH356" s="5"/>
    </row>
    <row r="357" ht="15.75" customHeight="1">
      <c r="BG357" s="5"/>
      <c r="BH357" s="5"/>
    </row>
    <row r="358" ht="15.75" customHeight="1">
      <c r="BG358" s="5"/>
      <c r="BH358" s="5"/>
    </row>
    <row r="359" ht="15.75" customHeight="1">
      <c r="BG359" s="5"/>
      <c r="BH359" s="5"/>
    </row>
    <row r="360" ht="15.75" customHeight="1">
      <c r="BG360" s="5"/>
      <c r="BH360" s="5"/>
    </row>
    <row r="361" ht="15.75" customHeight="1">
      <c r="BG361" s="5"/>
      <c r="BH361" s="5"/>
    </row>
    <row r="362" ht="15.75" customHeight="1">
      <c r="BG362" s="5"/>
      <c r="BH362" s="5"/>
    </row>
    <row r="363" ht="15.75" customHeight="1">
      <c r="BG363" s="5"/>
      <c r="BH363" s="5"/>
    </row>
    <row r="364" ht="15.75" customHeight="1">
      <c r="BG364" s="5"/>
      <c r="BH364" s="5"/>
    </row>
    <row r="365" ht="15.75" customHeight="1">
      <c r="BG365" s="5"/>
      <c r="BH365" s="5"/>
    </row>
    <row r="366" ht="15.75" customHeight="1">
      <c r="BG366" s="5"/>
      <c r="BH366" s="5"/>
    </row>
    <row r="367" ht="15.75" customHeight="1">
      <c r="BG367" s="5"/>
      <c r="BH367" s="5"/>
    </row>
    <row r="368" ht="15.75" customHeight="1">
      <c r="BG368" s="5"/>
      <c r="BH368" s="5"/>
    </row>
    <row r="369" ht="15.75" customHeight="1">
      <c r="BG369" s="5"/>
      <c r="BH369" s="5"/>
    </row>
    <row r="370" ht="15.75" customHeight="1">
      <c r="BG370" s="5"/>
      <c r="BH370" s="5"/>
    </row>
    <row r="371" ht="15.75" customHeight="1">
      <c r="BG371" s="5"/>
      <c r="BH371" s="5"/>
    </row>
    <row r="372" ht="15.75" customHeight="1">
      <c r="BG372" s="5"/>
      <c r="BH372" s="5"/>
    </row>
    <row r="373" ht="15.75" customHeight="1">
      <c r="BG373" s="5"/>
      <c r="BH373" s="5"/>
    </row>
    <row r="374" ht="15.75" customHeight="1">
      <c r="BG374" s="5"/>
      <c r="BH374" s="5"/>
    </row>
    <row r="375" ht="15.75" customHeight="1">
      <c r="BG375" s="5"/>
      <c r="BH375" s="5"/>
    </row>
    <row r="376" ht="15.75" customHeight="1">
      <c r="BG376" s="5"/>
      <c r="BH376" s="5"/>
    </row>
    <row r="377" ht="15.75" customHeight="1">
      <c r="BG377" s="5"/>
      <c r="BH377" s="5"/>
    </row>
    <row r="378" ht="15.75" customHeight="1">
      <c r="BG378" s="5"/>
      <c r="BH378" s="5"/>
    </row>
    <row r="379" ht="15.75" customHeight="1">
      <c r="BG379" s="5"/>
      <c r="BH379" s="5"/>
    </row>
    <row r="380" ht="15.75" customHeight="1">
      <c r="BG380" s="5"/>
      <c r="BH380" s="5"/>
    </row>
    <row r="381" ht="15.75" customHeight="1">
      <c r="BG381" s="5"/>
      <c r="BH381" s="5"/>
    </row>
    <row r="382" ht="15.75" customHeight="1">
      <c r="BG382" s="5"/>
      <c r="BH382" s="5"/>
    </row>
    <row r="383" ht="15.75" customHeight="1">
      <c r="BG383" s="5"/>
      <c r="BH383" s="5"/>
    </row>
    <row r="384" ht="15.75" customHeight="1">
      <c r="BG384" s="5"/>
      <c r="BH384" s="5"/>
    </row>
    <row r="385" ht="15.75" customHeight="1">
      <c r="BG385" s="5"/>
      <c r="BH385" s="5"/>
    </row>
    <row r="386" ht="15.75" customHeight="1">
      <c r="BG386" s="5"/>
      <c r="BH386" s="5"/>
    </row>
    <row r="387" ht="15.75" customHeight="1">
      <c r="BG387" s="5"/>
      <c r="BH387" s="5"/>
    </row>
    <row r="388" ht="15.75" customHeight="1">
      <c r="BG388" s="5"/>
      <c r="BH388" s="5"/>
    </row>
    <row r="389" ht="15.75" customHeight="1">
      <c r="BG389" s="5"/>
      <c r="BH389" s="5"/>
    </row>
    <row r="390" ht="15.75" customHeight="1">
      <c r="BG390" s="5"/>
      <c r="BH390" s="5"/>
    </row>
    <row r="391" ht="15.75" customHeight="1">
      <c r="BG391" s="5"/>
      <c r="BH391" s="5"/>
    </row>
    <row r="392" ht="15.75" customHeight="1">
      <c r="BG392" s="5"/>
      <c r="BH392" s="5"/>
    </row>
    <row r="393" ht="15.75" customHeight="1">
      <c r="BG393" s="5"/>
      <c r="BH393" s="5"/>
    </row>
    <row r="394" ht="15.75" customHeight="1">
      <c r="BG394" s="5"/>
      <c r="BH394" s="5"/>
    </row>
    <row r="395" ht="15.75" customHeight="1">
      <c r="BG395" s="5"/>
      <c r="BH395" s="5"/>
    </row>
    <row r="396" ht="15.75" customHeight="1">
      <c r="BG396" s="5"/>
      <c r="BH396" s="5"/>
    </row>
    <row r="397" ht="15.75" customHeight="1">
      <c r="BG397" s="5"/>
      <c r="BH397" s="5"/>
    </row>
    <row r="398" ht="15.75" customHeight="1">
      <c r="BG398" s="5"/>
      <c r="BH398" s="5"/>
    </row>
    <row r="399" ht="15.75" customHeight="1">
      <c r="BG399" s="5"/>
      <c r="BH399" s="5"/>
    </row>
    <row r="400" ht="15.75" customHeight="1">
      <c r="BG400" s="5"/>
      <c r="BH400" s="5"/>
    </row>
    <row r="401" ht="15.75" customHeight="1">
      <c r="BG401" s="5"/>
      <c r="BH401" s="5"/>
    </row>
    <row r="402" ht="15.75" customHeight="1">
      <c r="BG402" s="5"/>
      <c r="BH402" s="5"/>
    </row>
    <row r="403" ht="15.75" customHeight="1">
      <c r="BG403" s="5"/>
      <c r="BH403" s="5"/>
    </row>
    <row r="404" ht="15.75" customHeight="1">
      <c r="BG404" s="5"/>
      <c r="BH404" s="5"/>
    </row>
    <row r="405" ht="15.75" customHeight="1">
      <c r="BG405" s="5"/>
      <c r="BH405" s="5"/>
    </row>
    <row r="406" ht="15.75" customHeight="1">
      <c r="BG406" s="5"/>
      <c r="BH406" s="5"/>
    </row>
    <row r="407" ht="15.75" customHeight="1">
      <c r="BG407" s="5"/>
      <c r="BH407" s="5"/>
    </row>
    <row r="408" ht="15.75" customHeight="1">
      <c r="BG408" s="5"/>
      <c r="BH408" s="5"/>
    </row>
    <row r="409" ht="15.75" customHeight="1">
      <c r="BG409" s="5"/>
      <c r="BH409" s="5"/>
    </row>
    <row r="410" ht="15.75" customHeight="1">
      <c r="BG410" s="5"/>
      <c r="BH410" s="5"/>
    </row>
    <row r="411" ht="15.75" customHeight="1">
      <c r="BG411" s="5"/>
      <c r="BH411" s="5"/>
    </row>
    <row r="412" ht="15.75" customHeight="1">
      <c r="BG412" s="5"/>
      <c r="BH412" s="5"/>
    </row>
    <row r="413" ht="15.75" customHeight="1">
      <c r="BG413" s="5"/>
      <c r="BH413" s="5"/>
    </row>
    <row r="414" ht="15.75" customHeight="1">
      <c r="BG414" s="5"/>
      <c r="BH414" s="5"/>
    </row>
    <row r="415" ht="15.75" customHeight="1">
      <c r="BG415" s="5"/>
      <c r="BH415" s="5"/>
    </row>
    <row r="416" ht="15.75" customHeight="1">
      <c r="BG416" s="5"/>
      <c r="BH416" s="5"/>
    </row>
    <row r="417" ht="15.75" customHeight="1">
      <c r="BG417" s="5"/>
      <c r="BH417" s="5"/>
    </row>
    <row r="418" ht="15.75" customHeight="1">
      <c r="BG418" s="5"/>
      <c r="BH418" s="5"/>
    </row>
    <row r="419" ht="15.75" customHeight="1">
      <c r="BG419" s="5"/>
      <c r="BH419" s="5"/>
    </row>
    <row r="420" ht="15.75" customHeight="1">
      <c r="BG420" s="5"/>
      <c r="BH420" s="5"/>
    </row>
    <row r="421" ht="15.75" customHeight="1">
      <c r="BG421" s="5"/>
      <c r="BH421" s="5"/>
    </row>
    <row r="422" ht="15.75" customHeight="1">
      <c r="BG422" s="5"/>
      <c r="BH422" s="5"/>
    </row>
    <row r="423" ht="15.75" customHeight="1">
      <c r="BG423" s="5"/>
      <c r="BH423" s="5"/>
    </row>
    <row r="424" ht="15.75" customHeight="1">
      <c r="BG424" s="5"/>
      <c r="BH424" s="5"/>
    </row>
    <row r="425" ht="15.75" customHeight="1">
      <c r="BG425" s="5"/>
      <c r="BH425" s="5"/>
    </row>
    <row r="426" ht="15.75" customHeight="1">
      <c r="BG426" s="5"/>
      <c r="BH426" s="5"/>
    </row>
    <row r="427" ht="15.75" customHeight="1">
      <c r="BG427" s="5"/>
      <c r="BH427" s="5"/>
    </row>
    <row r="428" ht="15.75" customHeight="1">
      <c r="BG428" s="5"/>
      <c r="BH428" s="5"/>
    </row>
    <row r="429" ht="15.75" customHeight="1">
      <c r="BG429" s="5"/>
      <c r="BH429" s="5"/>
    </row>
    <row r="430" ht="15.75" customHeight="1">
      <c r="BG430" s="5"/>
      <c r="BH430" s="5"/>
    </row>
    <row r="431" ht="15.75" customHeight="1">
      <c r="BG431" s="5"/>
      <c r="BH431" s="5"/>
    </row>
    <row r="432" ht="15.75" customHeight="1">
      <c r="BG432" s="5"/>
      <c r="BH432" s="5"/>
    </row>
    <row r="433" ht="15.75" customHeight="1">
      <c r="BG433" s="5"/>
      <c r="BH433" s="5"/>
    </row>
    <row r="434" ht="15.75" customHeight="1">
      <c r="BG434" s="5"/>
      <c r="BH434" s="5"/>
    </row>
    <row r="435" ht="15.75" customHeight="1">
      <c r="BG435" s="5"/>
      <c r="BH435" s="5"/>
    </row>
    <row r="436" ht="15.75" customHeight="1">
      <c r="BG436" s="5"/>
      <c r="BH436" s="5"/>
    </row>
    <row r="437" ht="15.75" customHeight="1">
      <c r="BG437" s="5"/>
      <c r="BH437" s="5"/>
    </row>
    <row r="438" ht="15.75" customHeight="1">
      <c r="BG438" s="5"/>
      <c r="BH438" s="5"/>
    </row>
    <row r="439" ht="15.75" customHeight="1">
      <c r="BG439" s="5"/>
      <c r="BH439" s="5"/>
    </row>
    <row r="440" ht="15.75" customHeight="1">
      <c r="BG440" s="5"/>
      <c r="BH440" s="5"/>
    </row>
    <row r="441" ht="15.75" customHeight="1">
      <c r="BG441" s="5"/>
      <c r="BH441" s="5"/>
    </row>
    <row r="442" ht="15.75" customHeight="1">
      <c r="BG442" s="5"/>
      <c r="BH442" s="5"/>
    </row>
    <row r="443" ht="15.75" customHeight="1">
      <c r="BG443" s="5"/>
      <c r="BH443" s="5"/>
    </row>
    <row r="444" ht="15.75" customHeight="1">
      <c r="BG444" s="5"/>
      <c r="BH444" s="5"/>
    </row>
    <row r="445" ht="15.75" customHeight="1">
      <c r="BG445" s="5"/>
      <c r="BH445" s="5"/>
    </row>
    <row r="446" ht="15.75" customHeight="1">
      <c r="BG446" s="5"/>
      <c r="BH446" s="5"/>
    </row>
    <row r="447" ht="15.75" customHeight="1">
      <c r="BG447" s="5"/>
      <c r="BH447" s="5"/>
    </row>
    <row r="448" ht="15.75" customHeight="1">
      <c r="BG448" s="5"/>
      <c r="BH448" s="5"/>
    </row>
    <row r="449" ht="15.75" customHeight="1">
      <c r="BG449" s="5"/>
      <c r="BH449" s="5"/>
    </row>
    <row r="450" ht="15.75" customHeight="1">
      <c r="BG450" s="5"/>
      <c r="BH450" s="5"/>
    </row>
    <row r="451" ht="15.75" customHeight="1">
      <c r="BG451" s="5"/>
      <c r="BH451" s="5"/>
    </row>
    <row r="452" ht="15.75" customHeight="1">
      <c r="BG452" s="5"/>
      <c r="BH452" s="5"/>
    </row>
    <row r="453" ht="15.75" customHeight="1">
      <c r="BG453" s="5"/>
      <c r="BH453" s="5"/>
    </row>
    <row r="454" ht="15.75" customHeight="1">
      <c r="BG454" s="5"/>
      <c r="BH454" s="5"/>
    </row>
    <row r="455" ht="15.75" customHeight="1">
      <c r="BG455" s="5"/>
      <c r="BH455" s="5"/>
    </row>
    <row r="456" ht="15.75" customHeight="1">
      <c r="BG456" s="5"/>
      <c r="BH456" s="5"/>
    </row>
    <row r="457" ht="15.75" customHeight="1">
      <c r="BG457" s="5"/>
      <c r="BH457" s="5"/>
    </row>
    <row r="458" ht="15.75" customHeight="1">
      <c r="BG458" s="5"/>
      <c r="BH458" s="5"/>
    </row>
    <row r="459" ht="15.75" customHeight="1">
      <c r="BG459" s="5"/>
      <c r="BH459" s="5"/>
    </row>
    <row r="460" ht="15.75" customHeight="1">
      <c r="BG460" s="5"/>
      <c r="BH460" s="5"/>
    </row>
    <row r="461" ht="15.75" customHeight="1">
      <c r="BG461" s="5"/>
      <c r="BH461" s="5"/>
    </row>
    <row r="462" ht="15.75" customHeight="1">
      <c r="BG462" s="5"/>
      <c r="BH462" s="5"/>
    </row>
    <row r="463" ht="15.75" customHeight="1">
      <c r="BG463" s="5"/>
      <c r="BH463" s="5"/>
    </row>
    <row r="464" ht="15.75" customHeight="1">
      <c r="BG464" s="5"/>
      <c r="BH464" s="5"/>
    </row>
    <row r="465" ht="15.75" customHeight="1">
      <c r="BG465" s="5"/>
      <c r="BH465" s="5"/>
    </row>
    <row r="466" ht="15.75" customHeight="1">
      <c r="BG466" s="5"/>
      <c r="BH466" s="5"/>
    </row>
    <row r="467" ht="15.75" customHeight="1">
      <c r="BG467" s="5"/>
      <c r="BH467" s="5"/>
    </row>
    <row r="468" ht="15.75" customHeight="1">
      <c r="BG468" s="5"/>
      <c r="BH468" s="5"/>
    </row>
    <row r="469" ht="15.75" customHeight="1">
      <c r="BG469" s="5"/>
      <c r="BH469" s="5"/>
    </row>
    <row r="470" ht="15.75" customHeight="1">
      <c r="BG470" s="5"/>
      <c r="BH470" s="5"/>
    </row>
    <row r="471" ht="15.75" customHeight="1">
      <c r="BG471" s="5"/>
      <c r="BH471" s="5"/>
    </row>
    <row r="472" ht="15.75" customHeight="1">
      <c r="BG472" s="5"/>
      <c r="BH472" s="5"/>
    </row>
    <row r="473" ht="15.75" customHeight="1">
      <c r="BG473" s="5"/>
      <c r="BH473" s="5"/>
    </row>
    <row r="474" ht="15.75" customHeight="1">
      <c r="BG474" s="5"/>
      <c r="BH474" s="5"/>
    </row>
    <row r="475" ht="15.75" customHeight="1">
      <c r="BG475" s="5"/>
      <c r="BH475" s="5"/>
    </row>
    <row r="476" ht="15.75" customHeight="1">
      <c r="BG476" s="5"/>
      <c r="BH476" s="5"/>
    </row>
    <row r="477" ht="15.75" customHeight="1">
      <c r="BG477" s="5"/>
      <c r="BH477" s="5"/>
    </row>
    <row r="478" ht="15.75" customHeight="1">
      <c r="BG478" s="5"/>
      <c r="BH478" s="5"/>
    </row>
    <row r="479" ht="15.75" customHeight="1">
      <c r="BG479" s="5"/>
      <c r="BH479" s="5"/>
    </row>
    <row r="480" ht="15.75" customHeight="1">
      <c r="BG480" s="5"/>
      <c r="BH480" s="5"/>
    </row>
    <row r="481" ht="15.75" customHeight="1">
      <c r="BG481" s="5"/>
      <c r="BH481" s="5"/>
    </row>
    <row r="482" ht="15.75" customHeight="1">
      <c r="BG482" s="5"/>
      <c r="BH482" s="5"/>
    </row>
    <row r="483" ht="15.75" customHeight="1">
      <c r="BG483" s="5"/>
      <c r="BH483" s="5"/>
    </row>
    <row r="484" ht="15.75" customHeight="1">
      <c r="BG484" s="5"/>
      <c r="BH484" s="5"/>
    </row>
    <row r="485" ht="15.75" customHeight="1">
      <c r="BG485" s="5"/>
      <c r="BH485" s="5"/>
    </row>
    <row r="486" ht="15.75" customHeight="1">
      <c r="BG486" s="5"/>
      <c r="BH486" s="5"/>
    </row>
    <row r="487" ht="15.75" customHeight="1">
      <c r="BG487" s="5"/>
      <c r="BH487" s="5"/>
    </row>
    <row r="488" ht="15.75" customHeight="1">
      <c r="BG488" s="5"/>
      <c r="BH488" s="5"/>
    </row>
    <row r="489" ht="15.75" customHeight="1">
      <c r="BG489" s="5"/>
      <c r="BH489" s="5"/>
    </row>
    <row r="490" ht="15.75" customHeight="1">
      <c r="BG490" s="5"/>
      <c r="BH490" s="5"/>
    </row>
    <row r="491" ht="15.75" customHeight="1">
      <c r="BG491" s="5"/>
      <c r="BH491" s="5"/>
    </row>
    <row r="492" ht="15.75" customHeight="1">
      <c r="BG492" s="5"/>
      <c r="BH492" s="5"/>
    </row>
    <row r="493" ht="15.75" customHeight="1">
      <c r="BG493" s="5"/>
      <c r="BH493" s="5"/>
    </row>
    <row r="494" ht="15.75" customHeight="1">
      <c r="BG494" s="5"/>
      <c r="BH494" s="5"/>
    </row>
    <row r="495" ht="15.75" customHeight="1">
      <c r="BG495" s="5"/>
      <c r="BH495" s="5"/>
    </row>
    <row r="496" ht="15.75" customHeight="1">
      <c r="BG496" s="5"/>
      <c r="BH496" s="5"/>
    </row>
    <row r="497" ht="15.75" customHeight="1">
      <c r="BG497" s="5"/>
      <c r="BH497" s="5"/>
    </row>
    <row r="498" ht="15.75" customHeight="1">
      <c r="BG498" s="5"/>
      <c r="BH498" s="5"/>
    </row>
    <row r="499" ht="15.75" customHeight="1">
      <c r="BG499" s="5"/>
      <c r="BH499" s="5"/>
    </row>
    <row r="500" ht="15.75" customHeight="1">
      <c r="BG500" s="5"/>
      <c r="BH500" s="5"/>
    </row>
    <row r="501" ht="15.75" customHeight="1">
      <c r="BG501" s="5"/>
      <c r="BH501" s="5"/>
    </row>
    <row r="502" ht="15.75" customHeight="1">
      <c r="BG502" s="5"/>
      <c r="BH502" s="5"/>
    </row>
    <row r="503" ht="15.75" customHeight="1">
      <c r="BG503" s="5"/>
      <c r="BH503" s="5"/>
    </row>
    <row r="504" ht="15.75" customHeight="1">
      <c r="BG504" s="5"/>
      <c r="BH504" s="5"/>
    </row>
    <row r="505" ht="15.75" customHeight="1">
      <c r="BG505" s="5"/>
      <c r="BH505" s="5"/>
    </row>
    <row r="506" ht="15.75" customHeight="1">
      <c r="BG506" s="5"/>
      <c r="BH506" s="5"/>
    </row>
    <row r="507" ht="15.75" customHeight="1">
      <c r="BG507" s="5"/>
      <c r="BH507" s="5"/>
    </row>
    <row r="508" ht="15.75" customHeight="1">
      <c r="BG508" s="5"/>
      <c r="BH508" s="5"/>
    </row>
    <row r="509" ht="15.75" customHeight="1">
      <c r="BG509" s="5"/>
      <c r="BH509" s="5"/>
    </row>
    <row r="510" ht="15.75" customHeight="1">
      <c r="BG510" s="5"/>
      <c r="BH510" s="5"/>
    </row>
    <row r="511" ht="15.75" customHeight="1">
      <c r="BG511" s="5"/>
      <c r="BH511" s="5"/>
    </row>
    <row r="512" ht="15.75" customHeight="1">
      <c r="BG512" s="5"/>
      <c r="BH512" s="5"/>
    </row>
    <row r="513" ht="15.75" customHeight="1">
      <c r="BG513" s="5"/>
      <c r="BH513" s="5"/>
    </row>
    <row r="514" ht="15.75" customHeight="1">
      <c r="BG514" s="5"/>
      <c r="BH514" s="5"/>
    </row>
    <row r="515" ht="15.75" customHeight="1">
      <c r="BG515" s="5"/>
      <c r="BH515" s="5"/>
    </row>
    <row r="516" ht="15.75" customHeight="1">
      <c r="BG516" s="5"/>
      <c r="BH516" s="5"/>
    </row>
    <row r="517" ht="15.75" customHeight="1">
      <c r="BG517" s="5"/>
      <c r="BH517" s="5"/>
    </row>
    <row r="518" ht="15.75" customHeight="1">
      <c r="BG518" s="5"/>
      <c r="BH518" s="5"/>
    </row>
    <row r="519" ht="15.75" customHeight="1">
      <c r="BG519" s="5"/>
      <c r="BH519" s="5"/>
    </row>
    <row r="520" ht="15.75" customHeight="1">
      <c r="BG520" s="5"/>
      <c r="BH520" s="5"/>
    </row>
    <row r="521" ht="15.75" customHeight="1">
      <c r="BG521" s="5"/>
      <c r="BH521" s="5"/>
    </row>
    <row r="522" ht="15.75" customHeight="1">
      <c r="BG522" s="5"/>
      <c r="BH522" s="5"/>
    </row>
    <row r="523" ht="15.75" customHeight="1">
      <c r="BG523" s="5"/>
      <c r="BH523" s="5"/>
    </row>
    <row r="524" ht="15.75" customHeight="1">
      <c r="BG524" s="5"/>
      <c r="BH524" s="5"/>
    </row>
    <row r="525" ht="15.75" customHeight="1">
      <c r="BG525" s="5"/>
      <c r="BH525" s="5"/>
    </row>
    <row r="526" ht="15.75" customHeight="1">
      <c r="BG526" s="5"/>
      <c r="BH526" s="5"/>
    </row>
    <row r="527" ht="15.75" customHeight="1">
      <c r="BG527" s="5"/>
      <c r="BH527" s="5"/>
    </row>
    <row r="528" ht="15.75" customHeight="1">
      <c r="BG528" s="5"/>
      <c r="BH528" s="5"/>
    </row>
    <row r="529" ht="15.75" customHeight="1">
      <c r="BG529" s="5"/>
      <c r="BH529" s="5"/>
    </row>
    <row r="530" ht="15.75" customHeight="1">
      <c r="BG530" s="5"/>
      <c r="BH530" s="5"/>
    </row>
    <row r="531" ht="15.75" customHeight="1">
      <c r="BG531" s="5"/>
      <c r="BH531" s="5"/>
    </row>
    <row r="532" ht="15.75" customHeight="1">
      <c r="BG532" s="5"/>
      <c r="BH532" s="5"/>
    </row>
    <row r="533" ht="15.75" customHeight="1">
      <c r="BG533" s="5"/>
      <c r="BH533" s="5"/>
    </row>
    <row r="534" ht="15.75" customHeight="1">
      <c r="BG534" s="5"/>
      <c r="BH534" s="5"/>
    </row>
    <row r="535" ht="15.75" customHeight="1">
      <c r="BG535" s="5"/>
      <c r="BH535" s="5"/>
    </row>
    <row r="536" ht="15.75" customHeight="1">
      <c r="BG536" s="5"/>
      <c r="BH536" s="5"/>
    </row>
    <row r="537" ht="15.75" customHeight="1">
      <c r="BG537" s="5"/>
      <c r="BH537" s="5"/>
    </row>
    <row r="538" ht="15.75" customHeight="1">
      <c r="BG538" s="5"/>
      <c r="BH538" s="5"/>
    </row>
    <row r="539" ht="15.75" customHeight="1">
      <c r="BG539" s="5"/>
      <c r="BH539" s="5"/>
    </row>
    <row r="540" ht="15.75" customHeight="1">
      <c r="BG540" s="5"/>
      <c r="BH540" s="5"/>
    </row>
    <row r="541" ht="15.75" customHeight="1">
      <c r="BG541" s="5"/>
      <c r="BH541" s="5"/>
    </row>
    <row r="542" ht="15.75" customHeight="1">
      <c r="BG542" s="5"/>
      <c r="BH542" s="5"/>
    </row>
    <row r="543" ht="15.75" customHeight="1">
      <c r="BG543" s="5"/>
      <c r="BH543" s="5"/>
    </row>
    <row r="544" ht="15.75" customHeight="1">
      <c r="BG544" s="5"/>
      <c r="BH544" s="5"/>
    </row>
    <row r="545" ht="15.75" customHeight="1">
      <c r="BG545" s="5"/>
      <c r="BH545" s="5"/>
    </row>
    <row r="546" ht="15.75" customHeight="1">
      <c r="BG546" s="5"/>
      <c r="BH546" s="5"/>
    </row>
    <row r="547" ht="15.75" customHeight="1">
      <c r="BG547" s="5"/>
      <c r="BH547" s="5"/>
    </row>
    <row r="548" ht="15.75" customHeight="1">
      <c r="BG548" s="5"/>
      <c r="BH548" s="5"/>
    </row>
    <row r="549" ht="15.75" customHeight="1">
      <c r="BG549" s="5"/>
      <c r="BH549" s="5"/>
    </row>
    <row r="550" ht="15.75" customHeight="1">
      <c r="BG550" s="5"/>
      <c r="BH550" s="5"/>
    </row>
    <row r="551" ht="15.75" customHeight="1">
      <c r="BG551" s="5"/>
      <c r="BH551" s="5"/>
    </row>
    <row r="552" ht="15.75" customHeight="1">
      <c r="BG552" s="5"/>
      <c r="BH552" s="5"/>
    </row>
    <row r="553" ht="15.75" customHeight="1">
      <c r="BG553" s="5"/>
      <c r="BH553" s="5"/>
    </row>
    <row r="554" ht="15.75" customHeight="1">
      <c r="BG554" s="5"/>
      <c r="BH554" s="5"/>
    </row>
    <row r="555" ht="15.75" customHeight="1">
      <c r="BG555" s="5"/>
      <c r="BH555" s="5"/>
    </row>
    <row r="556" ht="15.75" customHeight="1">
      <c r="BG556" s="5"/>
      <c r="BH556" s="5"/>
    </row>
    <row r="557" ht="15.75" customHeight="1">
      <c r="BG557" s="5"/>
      <c r="BH557" s="5"/>
    </row>
    <row r="558" ht="15.75" customHeight="1">
      <c r="BG558" s="5"/>
      <c r="BH558" s="5"/>
    </row>
    <row r="559" ht="15.75" customHeight="1">
      <c r="BG559" s="5"/>
      <c r="BH559" s="5"/>
    </row>
    <row r="560" ht="15.75" customHeight="1">
      <c r="BG560" s="5"/>
      <c r="BH560" s="5"/>
    </row>
    <row r="561" ht="15.75" customHeight="1">
      <c r="BG561" s="5"/>
      <c r="BH561" s="5"/>
    </row>
    <row r="562" ht="15.75" customHeight="1">
      <c r="BG562" s="5"/>
      <c r="BH562" s="5"/>
    </row>
    <row r="563" ht="15.75" customHeight="1">
      <c r="BG563" s="5"/>
      <c r="BH563" s="5"/>
    </row>
    <row r="564" ht="15.75" customHeight="1">
      <c r="BG564" s="5"/>
      <c r="BH564" s="5"/>
    </row>
    <row r="565" ht="15.75" customHeight="1">
      <c r="BG565" s="5"/>
      <c r="BH565" s="5"/>
    </row>
    <row r="566" ht="15.75" customHeight="1">
      <c r="BG566" s="5"/>
      <c r="BH566" s="5"/>
    </row>
    <row r="567" ht="15.75" customHeight="1">
      <c r="BG567" s="5"/>
      <c r="BH567" s="5"/>
    </row>
    <row r="568" ht="15.75" customHeight="1">
      <c r="BG568" s="5"/>
      <c r="BH568" s="5"/>
    </row>
    <row r="569" ht="15.75" customHeight="1">
      <c r="BG569" s="5"/>
      <c r="BH569" s="5"/>
    </row>
    <row r="570" ht="15.75" customHeight="1">
      <c r="BG570" s="5"/>
      <c r="BH570" s="5"/>
    </row>
    <row r="571" ht="15.75" customHeight="1">
      <c r="BG571" s="5"/>
      <c r="BH571" s="5"/>
    </row>
    <row r="572" ht="15.75" customHeight="1">
      <c r="BG572" s="5"/>
      <c r="BH572" s="5"/>
    </row>
    <row r="573" ht="15.75" customHeight="1">
      <c r="BG573" s="5"/>
      <c r="BH573" s="5"/>
    </row>
    <row r="574" ht="15.75" customHeight="1">
      <c r="BG574" s="5"/>
      <c r="BH574" s="5"/>
    </row>
    <row r="575" ht="15.75" customHeight="1">
      <c r="BG575" s="5"/>
      <c r="BH575" s="5"/>
    </row>
    <row r="576" ht="15.75" customHeight="1">
      <c r="BG576" s="5"/>
      <c r="BH576" s="5"/>
    </row>
    <row r="577" ht="15.75" customHeight="1">
      <c r="BG577" s="5"/>
      <c r="BH577" s="5"/>
    </row>
    <row r="578" ht="15.75" customHeight="1">
      <c r="BG578" s="5"/>
      <c r="BH578" s="5"/>
    </row>
    <row r="579" ht="15.75" customHeight="1">
      <c r="BG579" s="5"/>
      <c r="BH579" s="5"/>
    </row>
    <row r="580" ht="15.75" customHeight="1">
      <c r="BG580" s="5"/>
      <c r="BH580" s="5"/>
    </row>
    <row r="581" ht="15.75" customHeight="1">
      <c r="BG581" s="5"/>
      <c r="BH581" s="5"/>
    </row>
    <row r="582" ht="15.75" customHeight="1">
      <c r="BG582" s="5"/>
      <c r="BH582" s="5"/>
    </row>
    <row r="583" ht="15.75" customHeight="1">
      <c r="BG583" s="5"/>
      <c r="BH583" s="5"/>
    </row>
    <row r="584" ht="15.75" customHeight="1">
      <c r="BG584" s="5"/>
      <c r="BH584" s="5"/>
    </row>
    <row r="585" ht="15.75" customHeight="1">
      <c r="BG585" s="5"/>
      <c r="BH585" s="5"/>
    </row>
    <row r="586" ht="15.75" customHeight="1">
      <c r="BG586" s="5"/>
      <c r="BH586" s="5"/>
    </row>
    <row r="587" ht="15.75" customHeight="1">
      <c r="BG587" s="5"/>
      <c r="BH587" s="5"/>
    </row>
    <row r="588" ht="15.75" customHeight="1">
      <c r="BG588" s="5"/>
      <c r="BH588" s="5"/>
    </row>
    <row r="589" ht="15.75" customHeight="1">
      <c r="BG589" s="5"/>
      <c r="BH589" s="5"/>
    </row>
    <row r="590" ht="15.75" customHeight="1">
      <c r="BG590" s="5"/>
      <c r="BH590" s="5"/>
    </row>
    <row r="591" ht="15.75" customHeight="1">
      <c r="BG591" s="5"/>
      <c r="BH591" s="5"/>
    </row>
    <row r="592" ht="15.75" customHeight="1">
      <c r="BG592" s="5"/>
      <c r="BH592" s="5"/>
    </row>
    <row r="593" ht="15.75" customHeight="1">
      <c r="BG593" s="5"/>
      <c r="BH593" s="5"/>
    </row>
    <row r="594" ht="15.75" customHeight="1">
      <c r="BG594" s="5"/>
      <c r="BH594" s="5"/>
    </row>
    <row r="595" ht="15.75" customHeight="1">
      <c r="BG595" s="5"/>
      <c r="BH595" s="5"/>
    </row>
    <row r="596" ht="15.75" customHeight="1">
      <c r="BG596" s="5"/>
      <c r="BH596" s="5"/>
    </row>
    <row r="597" ht="15.75" customHeight="1">
      <c r="BG597" s="5"/>
      <c r="BH597" s="5"/>
    </row>
    <row r="598" ht="15.75" customHeight="1">
      <c r="BG598" s="5"/>
      <c r="BH598" s="5"/>
    </row>
    <row r="599" ht="15.75" customHeight="1">
      <c r="BG599" s="5"/>
      <c r="BH599" s="5"/>
    </row>
    <row r="600" ht="15.75" customHeight="1">
      <c r="BG600" s="5"/>
      <c r="BH600" s="5"/>
    </row>
    <row r="601" ht="15.75" customHeight="1">
      <c r="BG601" s="5"/>
      <c r="BH601" s="5"/>
    </row>
    <row r="602" ht="15.75" customHeight="1">
      <c r="BG602" s="5"/>
      <c r="BH602" s="5"/>
    </row>
    <row r="603" ht="15.75" customHeight="1">
      <c r="BG603" s="5"/>
      <c r="BH603" s="5"/>
    </row>
    <row r="604" ht="15.75" customHeight="1">
      <c r="BG604" s="5"/>
      <c r="BH604" s="5"/>
    </row>
    <row r="605" ht="15.75" customHeight="1">
      <c r="BG605" s="5"/>
      <c r="BH605" s="5"/>
    </row>
    <row r="606" ht="15.75" customHeight="1">
      <c r="BG606" s="5"/>
      <c r="BH606" s="5"/>
    </row>
    <row r="607" ht="15.75" customHeight="1">
      <c r="BG607" s="5"/>
      <c r="BH607" s="5"/>
    </row>
    <row r="608" ht="15.75" customHeight="1">
      <c r="BG608" s="5"/>
      <c r="BH608" s="5"/>
    </row>
    <row r="609" ht="15.75" customHeight="1">
      <c r="BG609" s="5"/>
      <c r="BH609" s="5"/>
    </row>
    <row r="610" ht="15.75" customHeight="1">
      <c r="BG610" s="5"/>
      <c r="BH610" s="5"/>
    </row>
    <row r="611" ht="15.75" customHeight="1">
      <c r="BG611" s="5"/>
      <c r="BH611" s="5"/>
    </row>
    <row r="612" ht="15.75" customHeight="1">
      <c r="BG612" s="5"/>
      <c r="BH612" s="5"/>
    </row>
    <row r="613" ht="15.75" customHeight="1">
      <c r="BG613" s="5"/>
      <c r="BH613" s="5"/>
    </row>
    <row r="614" ht="15.75" customHeight="1">
      <c r="BG614" s="5"/>
      <c r="BH614" s="5"/>
    </row>
    <row r="615" ht="15.75" customHeight="1">
      <c r="BG615" s="5"/>
      <c r="BH615" s="5"/>
    </row>
    <row r="616" ht="15.75" customHeight="1">
      <c r="BG616" s="5"/>
      <c r="BH616" s="5"/>
    </row>
    <row r="617" ht="15.75" customHeight="1">
      <c r="BG617" s="5"/>
      <c r="BH617" s="5"/>
    </row>
    <row r="618" ht="15.75" customHeight="1">
      <c r="BG618" s="5"/>
      <c r="BH618" s="5"/>
    </row>
    <row r="619" ht="15.75" customHeight="1">
      <c r="BG619" s="5"/>
      <c r="BH619" s="5"/>
    </row>
    <row r="620" ht="15.75" customHeight="1">
      <c r="BG620" s="5"/>
      <c r="BH620" s="5"/>
    </row>
    <row r="621" ht="15.75" customHeight="1">
      <c r="BG621" s="5"/>
      <c r="BH621" s="5"/>
    </row>
    <row r="622" ht="15.75" customHeight="1">
      <c r="BG622" s="5"/>
      <c r="BH622" s="5"/>
    </row>
    <row r="623" ht="15.75" customHeight="1">
      <c r="BG623" s="5"/>
      <c r="BH623" s="5"/>
    </row>
    <row r="624" ht="15.75" customHeight="1">
      <c r="BG624" s="5"/>
      <c r="BH624" s="5"/>
    </row>
    <row r="625" ht="15.75" customHeight="1">
      <c r="BG625" s="5"/>
      <c r="BH625" s="5"/>
    </row>
    <row r="626" ht="15.75" customHeight="1">
      <c r="BG626" s="5"/>
      <c r="BH626" s="5"/>
    </row>
    <row r="627" ht="15.75" customHeight="1">
      <c r="BG627" s="5"/>
      <c r="BH627" s="5"/>
    </row>
    <row r="628" ht="15.75" customHeight="1">
      <c r="BG628" s="5"/>
      <c r="BH628" s="5"/>
    </row>
    <row r="629" ht="15.75" customHeight="1">
      <c r="BG629" s="5"/>
      <c r="BH629" s="5"/>
    </row>
    <row r="630" ht="15.75" customHeight="1">
      <c r="BG630" s="5"/>
      <c r="BH630" s="5"/>
    </row>
    <row r="631" ht="15.75" customHeight="1">
      <c r="BG631" s="5"/>
      <c r="BH631" s="5"/>
    </row>
    <row r="632" ht="15.75" customHeight="1">
      <c r="BG632" s="5"/>
      <c r="BH632" s="5"/>
    </row>
    <row r="633" ht="15.75" customHeight="1">
      <c r="BG633" s="5"/>
      <c r="BH633" s="5"/>
    </row>
    <row r="634" ht="15.75" customHeight="1">
      <c r="BG634" s="5"/>
      <c r="BH634" s="5"/>
    </row>
    <row r="635" ht="15.75" customHeight="1">
      <c r="BG635" s="5"/>
      <c r="BH635" s="5"/>
    </row>
    <row r="636" ht="15.75" customHeight="1">
      <c r="BG636" s="5"/>
      <c r="BH636" s="5"/>
    </row>
    <row r="637" ht="15.75" customHeight="1">
      <c r="BG637" s="5"/>
      <c r="BH637" s="5"/>
    </row>
    <row r="638" ht="15.75" customHeight="1">
      <c r="BG638" s="5"/>
      <c r="BH638" s="5"/>
    </row>
    <row r="639" ht="15.75" customHeight="1">
      <c r="BG639" s="5"/>
      <c r="BH639" s="5"/>
    </row>
    <row r="640" ht="15.75" customHeight="1">
      <c r="BG640" s="5"/>
      <c r="BH640" s="5"/>
    </row>
    <row r="641" ht="15.75" customHeight="1">
      <c r="BG641" s="5"/>
      <c r="BH641" s="5"/>
    </row>
    <row r="642" ht="15.75" customHeight="1">
      <c r="BG642" s="5"/>
      <c r="BH642" s="5"/>
    </row>
    <row r="643" ht="15.75" customHeight="1">
      <c r="BG643" s="5"/>
      <c r="BH643" s="5"/>
    </row>
    <row r="644" ht="15.75" customHeight="1">
      <c r="BG644" s="5"/>
      <c r="BH644" s="5"/>
    </row>
    <row r="645" ht="15.75" customHeight="1">
      <c r="BG645" s="5"/>
      <c r="BH645" s="5"/>
    </row>
    <row r="646" ht="15.75" customHeight="1">
      <c r="BG646" s="5"/>
      <c r="BH646" s="5"/>
    </row>
    <row r="647" ht="15.75" customHeight="1">
      <c r="BG647" s="5"/>
      <c r="BH647" s="5"/>
    </row>
    <row r="648" ht="15.75" customHeight="1">
      <c r="BG648" s="5"/>
      <c r="BH648" s="5"/>
    </row>
    <row r="649" ht="15.75" customHeight="1">
      <c r="BG649" s="5"/>
      <c r="BH649" s="5"/>
    </row>
    <row r="650" ht="15.75" customHeight="1">
      <c r="BG650" s="5"/>
      <c r="BH650" s="5"/>
    </row>
    <row r="651" ht="15.75" customHeight="1">
      <c r="BG651" s="5"/>
      <c r="BH651" s="5"/>
    </row>
    <row r="652" ht="15.75" customHeight="1">
      <c r="BG652" s="5"/>
      <c r="BH652" s="5"/>
    </row>
    <row r="653" ht="15.75" customHeight="1">
      <c r="BG653" s="5"/>
      <c r="BH653" s="5"/>
    </row>
    <row r="654" ht="15.75" customHeight="1">
      <c r="BG654" s="5"/>
      <c r="BH654" s="5"/>
    </row>
    <row r="655" ht="15.75" customHeight="1">
      <c r="BG655" s="5"/>
      <c r="BH655" s="5"/>
    </row>
    <row r="656" ht="15.75" customHeight="1">
      <c r="BG656" s="5"/>
      <c r="BH656" s="5"/>
    </row>
    <row r="657" ht="15.75" customHeight="1">
      <c r="BG657" s="5"/>
      <c r="BH657" s="5"/>
    </row>
    <row r="658" ht="15.75" customHeight="1">
      <c r="BG658" s="5"/>
      <c r="BH658" s="5"/>
    </row>
    <row r="659" ht="15.75" customHeight="1">
      <c r="BG659" s="5"/>
      <c r="BH659" s="5"/>
    </row>
    <row r="660" ht="15.75" customHeight="1">
      <c r="BG660" s="5"/>
      <c r="BH660" s="5"/>
    </row>
    <row r="661" ht="15.75" customHeight="1">
      <c r="BG661" s="5"/>
      <c r="BH661" s="5"/>
    </row>
    <row r="662" ht="15.75" customHeight="1">
      <c r="BG662" s="5"/>
      <c r="BH662" s="5"/>
    </row>
    <row r="663" ht="15.75" customHeight="1">
      <c r="BG663" s="5"/>
      <c r="BH663" s="5"/>
    </row>
    <row r="664" ht="15.75" customHeight="1">
      <c r="BG664" s="5"/>
      <c r="BH664" s="5"/>
    </row>
    <row r="665" ht="15.75" customHeight="1">
      <c r="BG665" s="5"/>
      <c r="BH665" s="5"/>
    </row>
    <row r="666" ht="15.75" customHeight="1">
      <c r="BG666" s="5"/>
      <c r="BH666" s="5"/>
    </row>
    <row r="667" ht="15.75" customHeight="1">
      <c r="BG667" s="5"/>
      <c r="BH667" s="5"/>
    </row>
    <row r="668" ht="15.75" customHeight="1">
      <c r="BG668" s="5"/>
      <c r="BH668" s="5"/>
    </row>
    <row r="669" ht="15.75" customHeight="1">
      <c r="BG669" s="5"/>
      <c r="BH669" s="5"/>
    </row>
    <row r="670" ht="15.75" customHeight="1">
      <c r="BG670" s="5"/>
      <c r="BH670" s="5"/>
    </row>
    <row r="671" ht="15.75" customHeight="1">
      <c r="BG671" s="5"/>
      <c r="BH671" s="5"/>
    </row>
    <row r="672" ht="15.75" customHeight="1">
      <c r="BG672" s="5"/>
      <c r="BH672" s="5"/>
    </row>
    <row r="673" ht="15.75" customHeight="1">
      <c r="BG673" s="5"/>
      <c r="BH673" s="5"/>
    </row>
    <row r="674" ht="15.75" customHeight="1">
      <c r="BG674" s="5"/>
      <c r="BH674" s="5"/>
    </row>
    <row r="675" ht="15.75" customHeight="1">
      <c r="BG675" s="5"/>
      <c r="BH675" s="5"/>
    </row>
    <row r="676" ht="15.75" customHeight="1">
      <c r="BG676" s="5"/>
      <c r="BH676" s="5"/>
    </row>
    <row r="677" ht="15.75" customHeight="1">
      <c r="BG677" s="5"/>
      <c r="BH677" s="5"/>
    </row>
    <row r="678" ht="15.75" customHeight="1">
      <c r="BG678" s="5"/>
      <c r="BH678" s="5"/>
    </row>
    <row r="679" ht="15.75" customHeight="1">
      <c r="BG679" s="5"/>
      <c r="BH679" s="5"/>
    </row>
    <row r="680" ht="15.75" customHeight="1">
      <c r="BG680" s="5"/>
      <c r="BH680" s="5"/>
    </row>
    <row r="681" ht="15.75" customHeight="1">
      <c r="BG681" s="5"/>
      <c r="BH681" s="5"/>
    </row>
    <row r="682" ht="15.75" customHeight="1">
      <c r="BG682" s="5"/>
      <c r="BH682" s="5"/>
    </row>
    <row r="683" ht="15.75" customHeight="1">
      <c r="BG683" s="5"/>
      <c r="BH683" s="5"/>
    </row>
    <row r="684" ht="15.75" customHeight="1">
      <c r="BG684" s="5"/>
      <c r="BH684" s="5"/>
    </row>
    <row r="685" ht="15.75" customHeight="1">
      <c r="BG685" s="5"/>
      <c r="BH685" s="5"/>
    </row>
    <row r="686" ht="15.75" customHeight="1">
      <c r="BG686" s="5"/>
      <c r="BH686" s="5"/>
    </row>
    <row r="687" ht="15.75" customHeight="1">
      <c r="BG687" s="5"/>
      <c r="BH687" s="5"/>
    </row>
    <row r="688" ht="15.75" customHeight="1">
      <c r="BG688" s="5"/>
      <c r="BH688" s="5"/>
    </row>
    <row r="689" ht="15.75" customHeight="1">
      <c r="BG689" s="5"/>
      <c r="BH689" s="5"/>
    </row>
    <row r="690" ht="15.75" customHeight="1">
      <c r="BG690" s="5"/>
      <c r="BH690" s="5"/>
    </row>
    <row r="691" ht="15.75" customHeight="1">
      <c r="BG691" s="5"/>
      <c r="BH691" s="5"/>
    </row>
    <row r="692" ht="15.75" customHeight="1">
      <c r="BG692" s="5"/>
      <c r="BH692" s="5"/>
    </row>
    <row r="693" ht="15.75" customHeight="1">
      <c r="BG693" s="5"/>
      <c r="BH693" s="5"/>
    </row>
    <row r="694" ht="15.75" customHeight="1">
      <c r="BG694" s="5"/>
      <c r="BH694" s="5"/>
    </row>
    <row r="695" ht="15.75" customHeight="1">
      <c r="BG695" s="5"/>
      <c r="BH695" s="5"/>
    </row>
    <row r="696" ht="15.75" customHeight="1">
      <c r="BG696" s="5"/>
      <c r="BH696" s="5"/>
    </row>
    <row r="697" ht="15.75" customHeight="1">
      <c r="BG697" s="5"/>
      <c r="BH697" s="5"/>
    </row>
    <row r="698" ht="15.75" customHeight="1">
      <c r="BG698" s="5"/>
      <c r="BH698" s="5"/>
    </row>
    <row r="699" ht="15.75" customHeight="1">
      <c r="BG699" s="5"/>
      <c r="BH699" s="5"/>
    </row>
    <row r="700" ht="15.75" customHeight="1">
      <c r="BG700" s="5"/>
      <c r="BH700" s="5"/>
    </row>
    <row r="701" ht="15.75" customHeight="1">
      <c r="BG701" s="5"/>
      <c r="BH701" s="5"/>
    </row>
    <row r="702" ht="15.75" customHeight="1">
      <c r="BG702" s="5"/>
      <c r="BH702" s="5"/>
    </row>
    <row r="703" ht="15.75" customHeight="1">
      <c r="BG703" s="5"/>
      <c r="BH703" s="5"/>
    </row>
    <row r="704" ht="15.75" customHeight="1">
      <c r="BG704" s="5"/>
      <c r="BH704" s="5"/>
    </row>
    <row r="705" ht="15.75" customHeight="1">
      <c r="BG705" s="5"/>
      <c r="BH705" s="5"/>
    </row>
    <row r="706" ht="15.75" customHeight="1">
      <c r="BG706" s="5"/>
      <c r="BH706" s="5"/>
    </row>
    <row r="707" ht="15.75" customHeight="1">
      <c r="BG707" s="5"/>
      <c r="BH707" s="5"/>
    </row>
    <row r="708" ht="15.75" customHeight="1">
      <c r="BG708" s="5"/>
      <c r="BH708" s="5"/>
    </row>
    <row r="709" ht="15.75" customHeight="1">
      <c r="BG709" s="5"/>
      <c r="BH709" s="5"/>
    </row>
    <row r="710" ht="15.75" customHeight="1">
      <c r="BG710" s="5"/>
      <c r="BH710" s="5"/>
    </row>
    <row r="711" ht="15.75" customHeight="1">
      <c r="BG711" s="5"/>
      <c r="BH711" s="5"/>
    </row>
    <row r="712" ht="15.75" customHeight="1">
      <c r="BG712" s="5"/>
      <c r="BH712" s="5"/>
    </row>
    <row r="713" ht="15.75" customHeight="1">
      <c r="BG713" s="5"/>
      <c r="BH713" s="5"/>
    </row>
    <row r="714" ht="15.75" customHeight="1">
      <c r="BG714" s="5"/>
      <c r="BH714" s="5"/>
    </row>
    <row r="715" ht="15.75" customHeight="1">
      <c r="BG715" s="5"/>
      <c r="BH715" s="5"/>
    </row>
    <row r="716" ht="15.75" customHeight="1">
      <c r="BG716" s="5"/>
      <c r="BH716" s="5"/>
    </row>
    <row r="717" ht="15.75" customHeight="1">
      <c r="BG717" s="5"/>
      <c r="BH717" s="5"/>
    </row>
    <row r="718" ht="15.75" customHeight="1">
      <c r="BG718" s="5"/>
      <c r="BH718" s="5"/>
    </row>
    <row r="719" ht="15.75" customHeight="1">
      <c r="BG719" s="5"/>
      <c r="BH719" s="5"/>
    </row>
    <row r="720" ht="15.75" customHeight="1">
      <c r="BG720" s="5"/>
      <c r="BH720" s="5"/>
    </row>
    <row r="721" ht="15.75" customHeight="1">
      <c r="BG721" s="5"/>
      <c r="BH721" s="5"/>
    </row>
    <row r="722" ht="15.75" customHeight="1">
      <c r="BG722" s="5"/>
      <c r="BH722" s="5"/>
    </row>
    <row r="723" ht="15.75" customHeight="1">
      <c r="BG723" s="5"/>
      <c r="BH723" s="5"/>
    </row>
    <row r="724" ht="15.75" customHeight="1">
      <c r="BG724" s="5"/>
      <c r="BH724" s="5"/>
    </row>
    <row r="725" ht="15.75" customHeight="1">
      <c r="BG725" s="5"/>
      <c r="BH725" s="5"/>
    </row>
    <row r="726" ht="15.75" customHeight="1">
      <c r="BG726" s="5"/>
      <c r="BH726" s="5"/>
    </row>
    <row r="727" ht="15.75" customHeight="1">
      <c r="BG727" s="5"/>
      <c r="BH727" s="5"/>
    </row>
    <row r="728" ht="15.75" customHeight="1">
      <c r="BG728" s="5"/>
      <c r="BH728" s="5"/>
    </row>
    <row r="729" ht="15.75" customHeight="1">
      <c r="BG729" s="5"/>
      <c r="BH729" s="5"/>
    </row>
    <row r="730" ht="15.75" customHeight="1">
      <c r="BG730" s="5"/>
      <c r="BH730" s="5"/>
    </row>
    <row r="731" ht="15.75" customHeight="1">
      <c r="BG731" s="5"/>
      <c r="BH731" s="5"/>
    </row>
    <row r="732" ht="15.75" customHeight="1">
      <c r="BG732" s="5"/>
      <c r="BH732" s="5"/>
    </row>
    <row r="733" ht="15.75" customHeight="1">
      <c r="BG733" s="5"/>
      <c r="BH733" s="5"/>
    </row>
    <row r="734" ht="15.75" customHeight="1">
      <c r="BG734" s="5"/>
      <c r="BH734" s="5"/>
    </row>
    <row r="735" ht="15.75" customHeight="1">
      <c r="BG735" s="5"/>
      <c r="BH735" s="5"/>
    </row>
    <row r="736" ht="15.75" customHeight="1">
      <c r="BG736" s="5"/>
      <c r="BH736" s="5"/>
    </row>
    <row r="737" ht="15.75" customHeight="1">
      <c r="BG737" s="5"/>
      <c r="BH737" s="5"/>
    </row>
    <row r="738" ht="15.75" customHeight="1">
      <c r="BG738" s="5"/>
      <c r="BH738" s="5"/>
    </row>
    <row r="739" ht="15.75" customHeight="1">
      <c r="BG739" s="5"/>
      <c r="BH739" s="5"/>
    </row>
    <row r="740" ht="15.75" customHeight="1">
      <c r="BG740" s="5"/>
      <c r="BH740" s="5"/>
    </row>
    <row r="741" ht="15.75" customHeight="1">
      <c r="BG741" s="5"/>
      <c r="BH741" s="5"/>
    </row>
    <row r="742" ht="15.75" customHeight="1">
      <c r="BG742" s="5"/>
      <c r="BH742" s="5"/>
    </row>
    <row r="743" ht="15.75" customHeight="1">
      <c r="BG743" s="5"/>
      <c r="BH743" s="5"/>
    </row>
    <row r="744" ht="15.75" customHeight="1">
      <c r="BG744" s="5"/>
      <c r="BH744" s="5"/>
    </row>
    <row r="745" ht="15.75" customHeight="1">
      <c r="BG745" s="5"/>
      <c r="BH745" s="5"/>
    </row>
    <row r="746" ht="15.75" customHeight="1">
      <c r="BG746" s="5"/>
      <c r="BH746" s="5"/>
    </row>
    <row r="747" ht="15.75" customHeight="1">
      <c r="BG747" s="5"/>
      <c r="BH747" s="5"/>
    </row>
    <row r="748" ht="15.75" customHeight="1">
      <c r="BG748" s="5"/>
      <c r="BH748" s="5"/>
    </row>
    <row r="749" ht="15.75" customHeight="1">
      <c r="BG749" s="5"/>
      <c r="BH749" s="5"/>
    </row>
    <row r="750" ht="15.75" customHeight="1">
      <c r="BG750" s="5"/>
      <c r="BH750" s="5"/>
    </row>
    <row r="751" ht="15.75" customHeight="1">
      <c r="BG751" s="5"/>
      <c r="BH751" s="5"/>
    </row>
    <row r="752" ht="15.75" customHeight="1">
      <c r="BG752" s="5"/>
      <c r="BH752" s="5"/>
    </row>
    <row r="753" ht="15.75" customHeight="1">
      <c r="BG753" s="5"/>
      <c r="BH753" s="5"/>
    </row>
    <row r="754" ht="15.75" customHeight="1">
      <c r="BG754" s="5"/>
      <c r="BH754" s="5"/>
    </row>
    <row r="755" ht="15.75" customHeight="1">
      <c r="BG755" s="5"/>
      <c r="BH755" s="5"/>
    </row>
    <row r="756" ht="15.75" customHeight="1">
      <c r="BG756" s="5"/>
      <c r="BH756" s="5"/>
    </row>
    <row r="757" ht="15.75" customHeight="1">
      <c r="BG757" s="5"/>
      <c r="BH757" s="5"/>
    </row>
    <row r="758" ht="15.75" customHeight="1">
      <c r="BG758" s="5"/>
      <c r="BH758" s="5"/>
    </row>
    <row r="759" ht="15.75" customHeight="1">
      <c r="BG759" s="5"/>
      <c r="BH759" s="5"/>
    </row>
    <row r="760" ht="15.75" customHeight="1">
      <c r="BG760" s="5"/>
      <c r="BH760" s="5"/>
    </row>
    <row r="761" ht="15.75" customHeight="1">
      <c r="BG761" s="5"/>
      <c r="BH761" s="5"/>
    </row>
    <row r="762" ht="15.75" customHeight="1">
      <c r="BG762" s="5"/>
      <c r="BH762" s="5"/>
    </row>
    <row r="763" ht="15.75" customHeight="1">
      <c r="BG763" s="5"/>
      <c r="BH763" s="5"/>
    </row>
    <row r="764" ht="15.75" customHeight="1">
      <c r="BG764" s="5"/>
      <c r="BH764" s="5"/>
    </row>
    <row r="765" ht="15.75" customHeight="1">
      <c r="BG765" s="5"/>
      <c r="BH765" s="5"/>
    </row>
    <row r="766" ht="15.75" customHeight="1">
      <c r="BG766" s="5"/>
      <c r="BH766" s="5"/>
    </row>
    <row r="767" ht="15.75" customHeight="1">
      <c r="BG767" s="5"/>
      <c r="BH767" s="5"/>
    </row>
    <row r="768" ht="15.75" customHeight="1">
      <c r="BG768" s="5"/>
      <c r="BH768" s="5"/>
    </row>
    <row r="769" ht="15.75" customHeight="1">
      <c r="BG769" s="5"/>
      <c r="BH769" s="5"/>
    </row>
    <row r="770" ht="15.75" customHeight="1">
      <c r="BG770" s="5"/>
      <c r="BH770" s="5"/>
    </row>
    <row r="771" ht="15.75" customHeight="1">
      <c r="BG771" s="5"/>
      <c r="BH771" s="5"/>
    </row>
    <row r="772" ht="15.75" customHeight="1">
      <c r="BG772" s="5"/>
      <c r="BH772" s="5"/>
    </row>
    <row r="773" ht="15.75" customHeight="1">
      <c r="BG773" s="5"/>
      <c r="BH773" s="5"/>
    </row>
    <row r="774" ht="15.75" customHeight="1">
      <c r="BG774" s="5"/>
      <c r="BH774" s="5"/>
    </row>
    <row r="775" ht="15.75" customHeight="1">
      <c r="BG775" s="5"/>
      <c r="BH775" s="5"/>
    </row>
    <row r="776" ht="15.75" customHeight="1">
      <c r="BG776" s="5"/>
      <c r="BH776" s="5"/>
    </row>
    <row r="777" ht="15.75" customHeight="1">
      <c r="BG777" s="5"/>
      <c r="BH777" s="5"/>
    </row>
    <row r="778" ht="15.75" customHeight="1">
      <c r="BG778" s="5"/>
      <c r="BH778" s="5"/>
    </row>
    <row r="779" ht="15.75" customHeight="1">
      <c r="BG779" s="5"/>
      <c r="BH779" s="5"/>
    </row>
    <row r="780" ht="15.75" customHeight="1">
      <c r="BG780" s="5"/>
      <c r="BH780" s="5"/>
    </row>
    <row r="781" ht="15.75" customHeight="1">
      <c r="BG781" s="5"/>
      <c r="BH781" s="5"/>
    </row>
    <row r="782" ht="15.75" customHeight="1">
      <c r="BG782" s="5"/>
      <c r="BH782" s="5"/>
    </row>
    <row r="783" ht="15.75" customHeight="1">
      <c r="BG783" s="5"/>
      <c r="BH783" s="5"/>
    </row>
    <row r="784" ht="15.75" customHeight="1">
      <c r="BG784" s="5"/>
      <c r="BH784" s="5"/>
    </row>
    <row r="785" ht="15.75" customHeight="1">
      <c r="BG785" s="5"/>
      <c r="BH785" s="5"/>
    </row>
    <row r="786" ht="15.75" customHeight="1">
      <c r="BG786" s="5"/>
      <c r="BH786" s="5"/>
    </row>
    <row r="787" ht="15.75" customHeight="1">
      <c r="BG787" s="5"/>
      <c r="BH787" s="5"/>
    </row>
    <row r="788" ht="15.75" customHeight="1">
      <c r="BG788" s="5"/>
      <c r="BH788" s="5"/>
    </row>
    <row r="789" ht="15.75" customHeight="1">
      <c r="BG789" s="5"/>
      <c r="BH789" s="5"/>
    </row>
    <row r="790" ht="15.75" customHeight="1">
      <c r="BG790" s="5"/>
      <c r="BH790" s="5"/>
    </row>
    <row r="791" ht="15.75" customHeight="1">
      <c r="BG791" s="5"/>
      <c r="BH791" s="5"/>
    </row>
    <row r="792" ht="15.75" customHeight="1">
      <c r="BG792" s="5"/>
      <c r="BH792" s="5"/>
    </row>
    <row r="793" ht="15.75" customHeight="1">
      <c r="BG793" s="5"/>
      <c r="BH793" s="5"/>
    </row>
    <row r="794" ht="15.75" customHeight="1">
      <c r="BG794" s="5"/>
      <c r="BH794" s="5"/>
    </row>
    <row r="795" ht="15.75" customHeight="1">
      <c r="BG795" s="5"/>
      <c r="BH795" s="5"/>
    </row>
    <row r="796" ht="15.75" customHeight="1">
      <c r="BG796" s="5"/>
      <c r="BH796" s="5"/>
    </row>
    <row r="797" ht="15.75" customHeight="1">
      <c r="BG797" s="5"/>
      <c r="BH797" s="5"/>
    </row>
    <row r="798" ht="15.75" customHeight="1">
      <c r="BG798" s="5"/>
      <c r="BH798" s="5"/>
    </row>
    <row r="799" ht="15.75" customHeight="1">
      <c r="BG799" s="5"/>
      <c r="BH799" s="5"/>
    </row>
    <row r="800" ht="15.75" customHeight="1">
      <c r="BG800" s="5"/>
      <c r="BH800" s="5"/>
    </row>
    <row r="801" ht="15.75" customHeight="1">
      <c r="BG801" s="5"/>
      <c r="BH801" s="5"/>
    </row>
    <row r="802" ht="15.75" customHeight="1">
      <c r="BG802" s="5"/>
      <c r="BH802" s="5"/>
    </row>
    <row r="803" ht="15.75" customHeight="1">
      <c r="BG803" s="5"/>
      <c r="BH803" s="5"/>
    </row>
    <row r="804" ht="15.75" customHeight="1">
      <c r="BG804" s="5"/>
      <c r="BH804" s="5"/>
    </row>
    <row r="805" ht="15.75" customHeight="1">
      <c r="BG805" s="5"/>
      <c r="BH805" s="5"/>
    </row>
    <row r="806" ht="15.75" customHeight="1">
      <c r="BG806" s="5"/>
      <c r="BH806" s="5"/>
    </row>
    <row r="807" ht="15.75" customHeight="1">
      <c r="BG807" s="5"/>
      <c r="BH807" s="5"/>
    </row>
    <row r="808" ht="15.75" customHeight="1">
      <c r="BG808" s="5"/>
      <c r="BH808" s="5"/>
    </row>
    <row r="809" ht="15.75" customHeight="1">
      <c r="BG809" s="5"/>
      <c r="BH809" s="5"/>
    </row>
    <row r="810" ht="15.75" customHeight="1">
      <c r="BG810" s="5"/>
      <c r="BH810" s="5"/>
    </row>
    <row r="811" ht="15.75" customHeight="1">
      <c r="BG811" s="5"/>
      <c r="BH811" s="5"/>
    </row>
    <row r="812" ht="15.75" customHeight="1">
      <c r="BG812" s="5"/>
      <c r="BH812" s="5"/>
    </row>
    <row r="813" ht="15.75" customHeight="1">
      <c r="BG813" s="5"/>
      <c r="BH813" s="5"/>
    </row>
    <row r="814" ht="15.75" customHeight="1">
      <c r="BG814" s="5"/>
      <c r="BH814" s="5"/>
    </row>
    <row r="815" ht="15.75" customHeight="1">
      <c r="BG815" s="5"/>
      <c r="BH815" s="5"/>
    </row>
    <row r="816" ht="15.75" customHeight="1">
      <c r="BG816" s="5"/>
      <c r="BH816" s="5"/>
    </row>
    <row r="817" ht="15.75" customHeight="1">
      <c r="BG817" s="5"/>
      <c r="BH817" s="5"/>
    </row>
    <row r="818" ht="15.75" customHeight="1">
      <c r="BG818" s="5"/>
      <c r="BH818" s="5"/>
    </row>
    <row r="819" ht="15.75" customHeight="1">
      <c r="BG819" s="5"/>
      <c r="BH819" s="5"/>
    </row>
    <row r="820" ht="15.75" customHeight="1">
      <c r="BG820" s="5"/>
      <c r="BH820" s="5"/>
    </row>
    <row r="821" ht="15.75" customHeight="1">
      <c r="BG821" s="5"/>
      <c r="BH821" s="5"/>
    </row>
    <row r="822" ht="15.75" customHeight="1">
      <c r="BG822" s="5"/>
      <c r="BH822" s="5"/>
    </row>
    <row r="823" ht="15.75" customHeight="1">
      <c r="BG823" s="5"/>
      <c r="BH823" s="5"/>
    </row>
    <row r="824" ht="15.75" customHeight="1">
      <c r="BG824" s="5"/>
      <c r="BH824" s="5"/>
    </row>
    <row r="825" ht="15.75" customHeight="1">
      <c r="BG825" s="5"/>
      <c r="BH825" s="5"/>
    </row>
    <row r="826" ht="15.75" customHeight="1">
      <c r="BG826" s="5"/>
      <c r="BH826" s="5"/>
    </row>
    <row r="827" ht="15.75" customHeight="1">
      <c r="BG827" s="5"/>
      <c r="BH827" s="5"/>
    </row>
    <row r="828" ht="15.75" customHeight="1">
      <c r="BG828" s="5"/>
      <c r="BH828" s="5"/>
    </row>
    <row r="829" ht="15.75" customHeight="1">
      <c r="BG829" s="5"/>
      <c r="BH829" s="5"/>
    </row>
    <row r="830" ht="15.75" customHeight="1">
      <c r="BG830" s="5"/>
      <c r="BH830" s="5"/>
    </row>
    <row r="831" ht="15.75" customHeight="1">
      <c r="BG831" s="5"/>
      <c r="BH831" s="5"/>
    </row>
    <row r="832" ht="15.75" customHeight="1">
      <c r="BG832" s="5"/>
      <c r="BH832" s="5"/>
    </row>
    <row r="833" ht="15.75" customHeight="1">
      <c r="BG833" s="5"/>
      <c r="BH833" s="5"/>
    </row>
    <row r="834" ht="15.75" customHeight="1">
      <c r="BG834" s="5"/>
      <c r="BH834" s="5"/>
    </row>
    <row r="835" ht="15.75" customHeight="1">
      <c r="BG835" s="5"/>
      <c r="BH835" s="5"/>
    </row>
    <row r="836" ht="15.75" customHeight="1">
      <c r="BG836" s="5"/>
      <c r="BH836" s="5"/>
    </row>
    <row r="837" ht="15.75" customHeight="1">
      <c r="BG837" s="5"/>
      <c r="BH837" s="5"/>
    </row>
    <row r="838" ht="15.75" customHeight="1">
      <c r="BG838" s="5"/>
      <c r="BH838" s="5"/>
    </row>
    <row r="839" ht="15.75" customHeight="1">
      <c r="BG839" s="5"/>
      <c r="BH839" s="5"/>
    </row>
    <row r="840" ht="15.75" customHeight="1">
      <c r="BG840" s="5"/>
      <c r="BH840" s="5"/>
    </row>
    <row r="841" ht="15.75" customHeight="1">
      <c r="BG841" s="5"/>
      <c r="BH841" s="5"/>
    </row>
    <row r="842" ht="15.75" customHeight="1">
      <c r="BG842" s="5"/>
      <c r="BH842" s="5"/>
    </row>
    <row r="843" ht="15.75" customHeight="1">
      <c r="BG843" s="5"/>
      <c r="BH843" s="5"/>
    </row>
    <row r="844" ht="15.75" customHeight="1">
      <c r="BG844" s="5"/>
      <c r="BH844" s="5"/>
    </row>
    <row r="845" ht="15.75" customHeight="1">
      <c r="BG845" s="5"/>
      <c r="BH845" s="5"/>
    </row>
    <row r="846" ht="15.75" customHeight="1">
      <c r="BG846" s="5"/>
      <c r="BH846" s="5"/>
    </row>
    <row r="847" ht="15.75" customHeight="1">
      <c r="BG847" s="5"/>
      <c r="BH847" s="5"/>
    </row>
    <row r="848" ht="15.75" customHeight="1">
      <c r="BG848" s="5"/>
      <c r="BH848" s="5"/>
    </row>
    <row r="849" ht="15.75" customHeight="1">
      <c r="BG849" s="5"/>
      <c r="BH849" s="5"/>
    </row>
    <row r="850" ht="15.75" customHeight="1">
      <c r="BG850" s="5"/>
      <c r="BH850" s="5"/>
    </row>
    <row r="851" ht="15.75" customHeight="1">
      <c r="BG851" s="5"/>
      <c r="BH851" s="5"/>
    </row>
    <row r="852" ht="15.75" customHeight="1">
      <c r="BG852" s="5"/>
      <c r="BH852" s="5"/>
    </row>
    <row r="853" ht="15.75" customHeight="1">
      <c r="BG853" s="5"/>
      <c r="BH853" s="5"/>
    </row>
    <row r="854" ht="15.75" customHeight="1">
      <c r="BG854" s="5"/>
      <c r="BH854" s="5"/>
    </row>
    <row r="855" ht="15.75" customHeight="1">
      <c r="BG855" s="5"/>
      <c r="BH855" s="5"/>
    </row>
    <row r="856" ht="15.75" customHeight="1">
      <c r="BG856" s="5"/>
      <c r="BH856" s="5"/>
    </row>
    <row r="857" ht="15.75" customHeight="1">
      <c r="BG857" s="5"/>
      <c r="BH857" s="5"/>
    </row>
    <row r="858" ht="15.75" customHeight="1">
      <c r="BG858" s="5"/>
      <c r="BH858" s="5"/>
    </row>
    <row r="859" ht="15.75" customHeight="1">
      <c r="BG859" s="5"/>
      <c r="BH859" s="5"/>
    </row>
    <row r="860" ht="15.75" customHeight="1">
      <c r="BG860" s="5"/>
      <c r="BH860" s="5"/>
    </row>
    <row r="861" ht="15.75" customHeight="1">
      <c r="BG861" s="5"/>
      <c r="BH861" s="5"/>
    </row>
    <row r="862" ht="15.75" customHeight="1">
      <c r="BG862" s="5"/>
      <c r="BH862" s="5"/>
    </row>
    <row r="863" ht="15.75" customHeight="1">
      <c r="BG863" s="5"/>
      <c r="BH863" s="5"/>
    </row>
    <row r="864" ht="15.75" customHeight="1">
      <c r="BG864" s="5"/>
      <c r="BH864" s="5"/>
    </row>
    <row r="865" ht="15.75" customHeight="1">
      <c r="BG865" s="5"/>
      <c r="BH865" s="5"/>
    </row>
    <row r="866" ht="15.75" customHeight="1">
      <c r="BG866" s="5"/>
      <c r="BH866" s="5"/>
    </row>
    <row r="867" ht="15.75" customHeight="1">
      <c r="BG867" s="5"/>
      <c r="BH867" s="5"/>
    </row>
    <row r="868" ht="15.75" customHeight="1">
      <c r="BG868" s="5"/>
      <c r="BH868" s="5"/>
    </row>
    <row r="869" ht="15.75" customHeight="1">
      <c r="BG869" s="5"/>
      <c r="BH869" s="5"/>
    </row>
    <row r="870" ht="15.75" customHeight="1">
      <c r="BG870" s="5"/>
      <c r="BH870" s="5"/>
    </row>
    <row r="871" ht="15.75" customHeight="1">
      <c r="BG871" s="5"/>
      <c r="BH871" s="5"/>
    </row>
    <row r="872" ht="15.75" customHeight="1">
      <c r="BG872" s="5"/>
      <c r="BH872" s="5"/>
    </row>
    <row r="873" ht="15.75" customHeight="1">
      <c r="BG873" s="5"/>
      <c r="BH873" s="5"/>
    </row>
    <row r="874" ht="15.75" customHeight="1">
      <c r="BG874" s="5"/>
      <c r="BH874" s="5"/>
    </row>
    <row r="875" ht="15.75" customHeight="1">
      <c r="BG875" s="5"/>
      <c r="BH875" s="5"/>
    </row>
    <row r="876" ht="15.75" customHeight="1">
      <c r="BG876" s="5"/>
      <c r="BH876" s="5"/>
    </row>
    <row r="877" ht="15.75" customHeight="1">
      <c r="BG877" s="5"/>
      <c r="BH877" s="5"/>
    </row>
    <row r="878" ht="15.75" customHeight="1">
      <c r="BG878" s="5"/>
      <c r="BH878" s="5"/>
    </row>
    <row r="879" ht="15.75" customHeight="1">
      <c r="BG879" s="5"/>
      <c r="BH879" s="5"/>
    </row>
    <row r="880" ht="15.75" customHeight="1">
      <c r="BG880" s="5"/>
      <c r="BH880" s="5"/>
    </row>
    <row r="881" ht="15.75" customHeight="1">
      <c r="BG881" s="5"/>
      <c r="BH881" s="5"/>
    </row>
    <row r="882" ht="15.75" customHeight="1">
      <c r="BG882" s="5"/>
      <c r="BH882" s="5"/>
    </row>
    <row r="883" ht="15.75" customHeight="1">
      <c r="BG883" s="5"/>
      <c r="BH883" s="5"/>
    </row>
    <row r="884" ht="15.75" customHeight="1">
      <c r="BG884" s="5"/>
      <c r="BH884" s="5"/>
    </row>
    <row r="885" ht="15.75" customHeight="1">
      <c r="BG885" s="5"/>
      <c r="BH885" s="5"/>
    </row>
    <row r="886" ht="15.75" customHeight="1">
      <c r="BG886" s="5"/>
      <c r="BH886" s="5"/>
    </row>
    <row r="887" ht="15.75" customHeight="1">
      <c r="BG887" s="5"/>
      <c r="BH887" s="5"/>
    </row>
    <row r="888" ht="15.75" customHeight="1">
      <c r="BG888" s="5"/>
      <c r="BH888" s="5"/>
    </row>
    <row r="889" ht="15.75" customHeight="1">
      <c r="BG889" s="5"/>
      <c r="BH889" s="5"/>
    </row>
    <row r="890" ht="15.75" customHeight="1">
      <c r="BG890" s="5"/>
      <c r="BH890" s="5"/>
    </row>
    <row r="891" ht="15.75" customHeight="1">
      <c r="BG891" s="5"/>
      <c r="BH891" s="5"/>
    </row>
    <row r="892" ht="15.75" customHeight="1">
      <c r="BG892" s="5"/>
      <c r="BH892" s="5"/>
    </row>
    <row r="893" ht="15.75" customHeight="1">
      <c r="BG893" s="5"/>
      <c r="BH893" s="5"/>
    </row>
    <row r="894" ht="15.75" customHeight="1">
      <c r="BG894" s="5"/>
      <c r="BH894" s="5"/>
    </row>
    <row r="895" ht="15.75" customHeight="1">
      <c r="BG895" s="5"/>
      <c r="BH895" s="5"/>
    </row>
    <row r="896" ht="15.75" customHeight="1">
      <c r="BG896" s="5"/>
      <c r="BH896" s="5"/>
    </row>
    <row r="897" ht="15.75" customHeight="1">
      <c r="BG897" s="5"/>
      <c r="BH897" s="5"/>
    </row>
    <row r="898" ht="15.75" customHeight="1">
      <c r="BG898" s="5"/>
      <c r="BH898" s="5"/>
    </row>
    <row r="899" ht="15.75" customHeight="1">
      <c r="BG899" s="5"/>
      <c r="BH899" s="5"/>
    </row>
    <row r="900" ht="15.75" customHeight="1">
      <c r="BG900" s="5"/>
      <c r="BH900" s="5"/>
    </row>
    <row r="901" ht="15.75" customHeight="1">
      <c r="BG901" s="5"/>
      <c r="BH901" s="5"/>
    </row>
    <row r="902" ht="15.75" customHeight="1">
      <c r="BG902" s="5"/>
      <c r="BH902" s="5"/>
    </row>
    <row r="903" ht="15.75" customHeight="1">
      <c r="BG903" s="5"/>
      <c r="BH903" s="5"/>
    </row>
    <row r="904" ht="15.75" customHeight="1">
      <c r="BG904" s="5"/>
      <c r="BH904" s="5"/>
    </row>
    <row r="905" ht="15.75" customHeight="1">
      <c r="BG905" s="5"/>
      <c r="BH905" s="5"/>
    </row>
    <row r="906" ht="15.75" customHeight="1">
      <c r="BG906" s="5"/>
      <c r="BH906" s="5"/>
    </row>
    <row r="907" ht="15.75" customHeight="1">
      <c r="BG907" s="5"/>
      <c r="BH907" s="5"/>
    </row>
    <row r="908" ht="15.75" customHeight="1">
      <c r="BG908" s="5"/>
      <c r="BH908" s="5"/>
    </row>
    <row r="909" ht="15.75" customHeight="1">
      <c r="BG909" s="5"/>
      <c r="BH909" s="5"/>
    </row>
    <row r="910" ht="15.75" customHeight="1">
      <c r="BG910" s="5"/>
      <c r="BH910" s="5"/>
    </row>
    <row r="911" ht="15.75" customHeight="1">
      <c r="BG911" s="5"/>
      <c r="BH911" s="5"/>
    </row>
    <row r="912" ht="15.75" customHeight="1">
      <c r="BG912" s="5"/>
      <c r="BH912" s="5"/>
    </row>
    <row r="913" ht="15.75" customHeight="1">
      <c r="BG913" s="5"/>
      <c r="BH913" s="5"/>
    </row>
    <row r="914" ht="15.75" customHeight="1">
      <c r="BG914" s="5"/>
      <c r="BH914" s="5"/>
    </row>
    <row r="915" ht="15.75" customHeight="1">
      <c r="BG915" s="5"/>
      <c r="BH915" s="5"/>
    </row>
    <row r="916" ht="15.75" customHeight="1">
      <c r="BG916" s="5"/>
      <c r="BH916" s="5"/>
    </row>
    <row r="917" ht="15.75" customHeight="1">
      <c r="BG917" s="5"/>
      <c r="BH917" s="5"/>
    </row>
    <row r="918" ht="15.75" customHeight="1">
      <c r="BG918" s="5"/>
      <c r="BH918" s="5"/>
    </row>
    <row r="919" ht="15.75" customHeight="1">
      <c r="BG919" s="5"/>
      <c r="BH919" s="5"/>
    </row>
    <row r="920" ht="15.75" customHeight="1">
      <c r="BG920" s="5"/>
      <c r="BH920" s="5"/>
    </row>
    <row r="921" ht="15.75" customHeight="1">
      <c r="BG921" s="5"/>
      <c r="BH921" s="5"/>
    </row>
    <row r="922" ht="15.75" customHeight="1">
      <c r="BG922" s="5"/>
      <c r="BH922" s="5"/>
    </row>
    <row r="923" ht="15.75" customHeight="1">
      <c r="BG923" s="5"/>
      <c r="BH923" s="5"/>
    </row>
    <row r="924" ht="15.75" customHeight="1">
      <c r="BG924" s="5"/>
      <c r="BH924" s="5"/>
    </row>
    <row r="925" ht="15.75" customHeight="1">
      <c r="BG925" s="5"/>
      <c r="BH925" s="5"/>
    </row>
    <row r="926" ht="15.75" customHeight="1">
      <c r="BG926" s="5"/>
      <c r="BH926" s="5"/>
    </row>
    <row r="927" ht="15.75" customHeight="1">
      <c r="BG927" s="5"/>
      <c r="BH927" s="5"/>
    </row>
    <row r="928" ht="15.75" customHeight="1">
      <c r="BG928" s="5"/>
      <c r="BH928" s="5"/>
    </row>
    <row r="929" ht="15.75" customHeight="1">
      <c r="BG929" s="5"/>
      <c r="BH929" s="5"/>
    </row>
    <row r="930" ht="15.75" customHeight="1">
      <c r="BG930" s="5"/>
      <c r="BH930" s="5"/>
    </row>
    <row r="931" ht="15.75" customHeight="1">
      <c r="BG931" s="5"/>
      <c r="BH931" s="5"/>
    </row>
    <row r="932" ht="15.75" customHeight="1">
      <c r="BG932" s="5"/>
      <c r="BH932" s="5"/>
    </row>
    <row r="933" ht="15.75" customHeight="1">
      <c r="BG933" s="5"/>
      <c r="BH933" s="5"/>
    </row>
    <row r="934" ht="15.75" customHeight="1">
      <c r="BG934" s="5"/>
      <c r="BH934" s="5"/>
    </row>
    <row r="935" ht="15.75" customHeight="1">
      <c r="BG935" s="5"/>
      <c r="BH935" s="5"/>
    </row>
    <row r="936" ht="15.75" customHeight="1">
      <c r="BG936" s="5"/>
      <c r="BH936" s="5"/>
    </row>
    <row r="937" ht="15.75" customHeight="1">
      <c r="BG937" s="5"/>
      <c r="BH937" s="5"/>
    </row>
    <row r="938" ht="15.75" customHeight="1">
      <c r="BG938" s="5"/>
      <c r="BH938" s="5"/>
    </row>
    <row r="939" ht="15.75" customHeight="1">
      <c r="BG939" s="5"/>
      <c r="BH939" s="5"/>
    </row>
    <row r="940" ht="15.75" customHeight="1">
      <c r="BG940" s="5"/>
      <c r="BH940" s="5"/>
    </row>
    <row r="941" ht="15.75" customHeight="1">
      <c r="BG941" s="5"/>
      <c r="BH941" s="5"/>
    </row>
    <row r="942" ht="15.75" customHeight="1">
      <c r="BG942" s="5"/>
      <c r="BH942" s="5"/>
    </row>
    <row r="943" ht="15.75" customHeight="1">
      <c r="BG943" s="5"/>
      <c r="BH943" s="5"/>
    </row>
    <row r="944" ht="15.75" customHeight="1">
      <c r="BG944" s="5"/>
      <c r="BH944" s="5"/>
    </row>
    <row r="945" ht="15.75" customHeight="1">
      <c r="BG945" s="5"/>
      <c r="BH945" s="5"/>
    </row>
    <row r="946" ht="15.75" customHeight="1">
      <c r="BG946" s="5"/>
      <c r="BH946" s="5"/>
    </row>
    <row r="947" ht="15.75" customHeight="1">
      <c r="BG947" s="5"/>
      <c r="BH947" s="5"/>
    </row>
    <row r="948" ht="15.75" customHeight="1">
      <c r="BG948" s="5"/>
      <c r="BH948" s="5"/>
    </row>
    <row r="949" ht="15.75" customHeight="1">
      <c r="BG949" s="5"/>
      <c r="BH949" s="5"/>
    </row>
    <row r="950" ht="15.75" customHeight="1">
      <c r="BG950" s="5"/>
      <c r="BH950" s="5"/>
    </row>
    <row r="951" ht="15.75" customHeight="1">
      <c r="BG951" s="5"/>
      <c r="BH951" s="5"/>
    </row>
    <row r="952" ht="15.75" customHeight="1">
      <c r="BG952" s="5"/>
      <c r="BH952" s="5"/>
    </row>
    <row r="953" ht="15.75" customHeight="1">
      <c r="BG953" s="5"/>
      <c r="BH953" s="5"/>
    </row>
    <row r="954" ht="15.75" customHeight="1">
      <c r="BG954" s="5"/>
      <c r="BH954" s="5"/>
    </row>
    <row r="955" ht="15.75" customHeight="1">
      <c r="BG955" s="5"/>
      <c r="BH955" s="5"/>
    </row>
    <row r="956" ht="15.75" customHeight="1">
      <c r="BG956" s="5"/>
      <c r="BH956" s="5"/>
    </row>
    <row r="957" ht="15.75" customHeight="1">
      <c r="BG957" s="5"/>
      <c r="BH957" s="5"/>
    </row>
    <row r="958" ht="15.75" customHeight="1">
      <c r="BG958" s="5"/>
      <c r="BH958" s="5"/>
    </row>
    <row r="959" ht="15.75" customHeight="1">
      <c r="BG959" s="5"/>
      <c r="BH959" s="5"/>
    </row>
    <row r="960" ht="15.75" customHeight="1">
      <c r="BG960" s="5"/>
      <c r="BH960" s="5"/>
    </row>
    <row r="961" ht="15.75" customHeight="1">
      <c r="BG961" s="5"/>
      <c r="BH961" s="5"/>
    </row>
    <row r="962" ht="15.75" customHeight="1">
      <c r="BG962" s="5"/>
      <c r="BH962" s="5"/>
    </row>
    <row r="963" ht="15.75" customHeight="1">
      <c r="BG963" s="5"/>
      <c r="BH963" s="5"/>
    </row>
    <row r="964" ht="15.75" customHeight="1">
      <c r="BG964" s="5"/>
      <c r="BH964" s="5"/>
    </row>
    <row r="965" ht="15.75" customHeight="1">
      <c r="BG965" s="5"/>
      <c r="BH965" s="5"/>
    </row>
    <row r="966" ht="15.75" customHeight="1">
      <c r="BG966" s="5"/>
      <c r="BH966" s="5"/>
    </row>
    <row r="967" ht="15.75" customHeight="1">
      <c r="BG967" s="5"/>
      <c r="BH967" s="5"/>
    </row>
    <row r="968" ht="15.75" customHeight="1">
      <c r="BG968" s="5"/>
      <c r="BH968" s="5"/>
    </row>
    <row r="969" ht="15.75" customHeight="1">
      <c r="BG969" s="5"/>
      <c r="BH969" s="5"/>
    </row>
    <row r="970" ht="15.75" customHeight="1">
      <c r="BG970" s="5"/>
      <c r="BH970" s="5"/>
    </row>
    <row r="971" ht="15.75" customHeight="1">
      <c r="BG971" s="5"/>
      <c r="BH971" s="5"/>
    </row>
    <row r="972" ht="15.75" customHeight="1">
      <c r="BG972" s="5"/>
      <c r="BH972" s="5"/>
    </row>
    <row r="973" ht="15.75" customHeight="1">
      <c r="BG973" s="5"/>
      <c r="BH973" s="5"/>
    </row>
    <row r="974" ht="15.75" customHeight="1">
      <c r="BG974" s="5"/>
      <c r="BH974" s="5"/>
    </row>
    <row r="975" ht="15.75" customHeight="1">
      <c r="BG975" s="5"/>
      <c r="BH975" s="5"/>
    </row>
    <row r="976" ht="15.75" customHeight="1">
      <c r="BG976" s="5"/>
      <c r="BH976" s="5"/>
    </row>
    <row r="977" ht="15.75" customHeight="1">
      <c r="BG977" s="5"/>
      <c r="BH977" s="5"/>
    </row>
    <row r="978" ht="15.75" customHeight="1">
      <c r="BG978" s="5"/>
      <c r="BH978" s="5"/>
    </row>
    <row r="979" ht="15.75" customHeight="1">
      <c r="BG979" s="5"/>
      <c r="BH979" s="5"/>
    </row>
    <row r="980" ht="15.75" customHeight="1">
      <c r="BG980" s="5"/>
      <c r="BH980" s="5"/>
    </row>
    <row r="981" ht="15.75" customHeight="1">
      <c r="BG981" s="5"/>
      <c r="BH981" s="5"/>
    </row>
    <row r="982" ht="15.75" customHeight="1">
      <c r="BG982" s="5"/>
      <c r="BH982" s="5"/>
    </row>
    <row r="983" ht="15.75" customHeight="1">
      <c r="BG983" s="5"/>
      <c r="BH983" s="5"/>
    </row>
    <row r="984" ht="15.75" customHeight="1">
      <c r="BG984" s="5"/>
      <c r="BH984" s="5"/>
    </row>
    <row r="985" ht="15.75" customHeight="1">
      <c r="BG985" s="5"/>
      <c r="BH985" s="5"/>
    </row>
    <row r="986" ht="15.75" customHeight="1">
      <c r="BG986" s="5"/>
      <c r="BH986" s="5"/>
    </row>
    <row r="987" ht="15.75" customHeight="1">
      <c r="BG987" s="5"/>
      <c r="BH987" s="5"/>
    </row>
    <row r="988" ht="15.75" customHeight="1">
      <c r="BG988" s="5"/>
      <c r="BH988" s="5"/>
    </row>
    <row r="989" ht="15.75" customHeight="1">
      <c r="BG989" s="5"/>
      <c r="BH989" s="5"/>
    </row>
    <row r="990" ht="15.75" customHeight="1">
      <c r="BG990" s="5"/>
      <c r="BH990" s="5"/>
    </row>
    <row r="991" ht="15.75" customHeight="1">
      <c r="BG991" s="5"/>
      <c r="BH991" s="5"/>
    </row>
    <row r="992" ht="15.75" customHeight="1">
      <c r="BG992" s="5"/>
      <c r="BH992" s="5"/>
    </row>
    <row r="993" ht="15.75" customHeight="1">
      <c r="BG993" s="5"/>
      <c r="BH993" s="5"/>
    </row>
    <row r="994" ht="15.75" customHeight="1">
      <c r="BG994" s="5"/>
      <c r="BH994" s="5"/>
    </row>
    <row r="995" ht="15.75" customHeight="1">
      <c r="BG995" s="5"/>
      <c r="BH995" s="5"/>
    </row>
    <row r="996" ht="15.75" customHeight="1">
      <c r="BG996" s="5"/>
      <c r="BH996" s="5"/>
    </row>
    <row r="997" ht="15.75" customHeight="1">
      <c r="BG997" s="5"/>
      <c r="BH997" s="5"/>
    </row>
    <row r="998" ht="15.75" customHeight="1">
      <c r="BG998" s="5"/>
      <c r="BH998" s="5"/>
    </row>
    <row r="999" ht="15.75" customHeight="1">
      <c r="BG999" s="5"/>
      <c r="BH999" s="5"/>
    </row>
    <row r="1000" ht="15.75" customHeight="1">
      <c r="BG1000" s="5"/>
      <c r="BH1000" s="5"/>
    </row>
  </sheetData>
  <mergeCells count="24">
    <mergeCell ref="M4:R4"/>
    <mergeCell ref="S4:X4"/>
    <mergeCell ref="Y4:AD4"/>
    <mergeCell ref="AE4:AJ4"/>
    <mergeCell ref="AK4:AP4"/>
    <mergeCell ref="AQ4:AV4"/>
    <mergeCell ref="AW4:BB4"/>
    <mergeCell ref="A1:R1"/>
    <mergeCell ref="A2:F2"/>
    <mergeCell ref="G2:L2"/>
    <mergeCell ref="M2:R2"/>
    <mergeCell ref="A3:R3"/>
    <mergeCell ref="A4:F4"/>
    <mergeCell ref="G4:L4"/>
    <mergeCell ref="AQ19:AU19"/>
    <mergeCell ref="AW19:BA19"/>
    <mergeCell ref="BC19:BG19"/>
    <mergeCell ref="A19:E19"/>
    <mergeCell ref="G19:K19"/>
    <mergeCell ref="M19:Q19"/>
    <mergeCell ref="S19:W19"/>
    <mergeCell ref="Y19:AC19"/>
    <mergeCell ref="AE19:AI19"/>
    <mergeCell ref="AK19:AO19"/>
  </mergeCells>
  <printOptions/>
  <pageMargins bottom="0.75" footer="0.0" header="0.0" left="0.7" right="0.7" top="0.75"/>
  <pageSetup paperSize="9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ISABELA TANGARIFE OSORNO</dc:creator>
</cp:coreProperties>
</file>