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C:\Users\Carlos\Desktop\"/>
    </mc:Choice>
  </mc:AlternateContent>
  <xr:revisionPtr revIDLastSave="5" documentId="13_ncr:1_{13F3906C-7C76-4EE7-AD72-9C15B9BA5E85}" xr6:coauthVersionLast="47" xr6:coauthVersionMax="47" xr10:uidLastSave="{B74CDD8D-B5CD-431F-A987-393FE70C5D7E}"/>
  <bookViews>
    <workbookView xWindow="-120" yWindow="-120" windowWidth="20730" windowHeight="11160" tabRatio="900" firstSheet="3" activeTab="4" xr2:uid="{00000000-000D-0000-FFFF-FFFF00000000}"/>
  </bookViews>
  <sheets>
    <sheet name="CONTEXTO" sheetId="16" r:id="rId1"/>
    <sheet name="IDENTIFICACION Y ANALISIS" sheetId="2" r:id="rId2"/>
    <sheet name="EVALUACION CON CONTROLES" sheetId="15" r:id="rId3"/>
    <sheet name="EVALUACION" sheetId="11" r:id="rId4"/>
    <sheet name="ASIGNACION Y TRATAMIENTO" sheetId="6" r:id="rId5"/>
  </sheets>
  <definedNames>
    <definedName name="_xlnm._FilterDatabase" localSheetId="4" hidden="1">'ASIGNACION Y TRATAMIENTO'!#REF!</definedName>
    <definedName name="_xlnm._FilterDatabase" localSheetId="3" hidden="1">EVALUACION!$B$16:$Q$16</definedName>
    <definedName name="_xlnm._FilterDatabase" localSheetId="2" hidden="1">'EVALUACION CON CONTROLES'!$B$15:$Z$15</definedName>
    <definedName name="_xlnm.Print_Area" localSheetId="4">'ASIGNACION Y TRATAMIENTO'!$B$2:$X$70</definedName>
    <definedName name="_xlnm.Print_Area" localSheetId="0">CONTEXTO!$B$2:$F$19</definedName>
    <definedName name="_xlnm.Print_Area" localSheetId="3">EVALUACION!$B$2:$L$83</definedName>
    <definedName name="_xlnm.Print_Area" localSheetId="2">'EVALUACION CON CONTROLES'!$B$2:$R$76</definedName>
    <definedName name="_xlnm.Print_Area" localSheetId="1">'IDENTIFICACION Y ANALISIS'!$B$2:$F$59</definedName>
    <definedName name="contratación">'IDENTIFICACION Y ANALISIS'!$B$31:$B$34</definedName>
    <definedName name="ejecución">'IDENTIFICACION Y ANALISIS'!$B$36:$B$59</definedName>
    <definedName name="OPCIONES">'ASIGNACION Y TRATAMIENTO'!$B$74:$B$76</definedName>
    <definedName name="planeación">'IDENTIFICACION Y ANALISIS'!$B$19:$B$20</definedName>
    <definedName name="selección">'IDENTIFICACION Y ANALISIS'!$B$23:$B$29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5" l="1"/>
  <c r="X46" i="6" l="1"/>
  <c r="W46" i="6"/>
  <c r="V46" i="6"/>
  <c r="U46" i="6"/>
  <c r="T46" i="6"/>
  <c r="X45" i="6"/>
  <c r="W45" i="6"/>
  <c r="V45" i="6"/>
  <c r="U45" i="6"/>
  <c r="X44" i="6"/>
  <c r="W44" i="6"/>
  <c r="V44" i="6"/>
  <c r="U44" i="6"/>
  <c r="T45" i="6"/>
  <c r="T44" i="6"/>
  <c r="S46" i="6"/>
  <c r="S45" i="6"/>
  <c r="S44" i="6"/>
  <c r="R46" i="6"/>
  <c r="R45" i="6"/>
  <c r="R44" i="6"/>
  <c r="Q46" i="6"/>
  <c r="Q45" i="6"/>
  <c r="Q44" i="6"/>
  <c r="P46" i="6"/>
  <c r="P45" i="6"/>
  <c r="P44" i="6"/>
  <c r="O46" i="6"/>
  <c r="O45" i="6"/>
  <c r="O44" i="6"/>
  <c r="K46" i="6"/>
  <c r="K45" i="6"/>
  <c r="K44" i="6"/>
  <c r="J46" i="6"/>
  <c r="J45" i="6"/>
  <c r="J44" i="6"/>
  <c r="I46" i="6"/>
  <c r="I45" i="6"/>
  <c r="I44" i="6"/>
  <c r="H46" i="6"/>
  <c r="H45" i="6"/>
  <c r="H44" i="6"/>
  <c r="G46" i="6"/>
  <c r="G45" i="6"/>
  <c r="G44" i="6"/>
  <c r="X28" i="6"/>
  <c r="W28" i="6"/>
  <c r="V28" i="6"/>
  <c r="U28" i="6"/>
  <c r="T28" i="6"/>
  <c r="S28" i="6"/>
  <c r="R28" i="6"/>
  <c r="Q28" i="6"/>
  <c r="P28" i="6"/>
  <c r="O28" i="6"/>
  <c r="K28" i="6"/>
  <c r="J28" i="6"/>
  <c r="I28" i="6"/>
  <c r="H28" i="6"/>
  <c r="G28" i="6"/>
  <c r="F28" i="6"/>
  <c r="E28" i="6"/>
  <c r="D28" i="6"/>
  <c r="K52" i="11"/>
  <c r="L52" i="11"/>
  <c r="K51" i="11"/>
  <c r="L51" i="11" s="1"/>
  <c r="K50" i="11"/>
  <c r="L50" i="11"/>
  <c r="K34" i="11"/>
  <c r="L34" i="11" s="1"/>
  <c r="J52" i="15"/>
  <c r="I52" i="15"/>
  <c r="J51" i="15"/>
  <c r="I51" i="15"/>
  <c r="J50" i="15"/>
  <c r="I50" i="15"/>
  <c r="K50" i="15" s="1"/>
  <c r="L50" i="15" s="1"/>
  <c r="B52" i="15"/>
  <c r="B51" i="15"/>
  <c r="B50" i="15"/>
  <c r="J33" i="15"/>
  <c r="I33" i="15"/>
  <c r="C34" i="15"/>
  <c r="C29" i="6" s="1"/>
  <c r="C32" i="15"/>
  <c r="C27" i="6" s="1"/>
  <c r="E27" i="6" s="1"/>
  <c r="B33" i="15"/>
  <c r="X50" i="6"/>
  <c r="W50" i="6"/>
  <c r="V50" i="6"/>
  <c r="U50" i="6"/>
  <c r="T50" i="6"/>
  <c r="S50" i="6"/>
  <c r="N50" i="6"/>
  <c r="I50" i="6"/>
  <c r="H50" i="6"/>
  <c r="G50" i="6"/>
  <c r="G48" i="6"/>
  <c r="H48" i="6"/>
  <c r="I48" i="6"/>
  <c r="N48" i="6"/>
  <c r="S48" i="6"/>
  <c r="T48" i="6"/>
  <c r="U48" i="6"/>
  <c r="V48" i="6"/>
  <c r="W48" i="6"/>
  <c r="X48" i="6"/>
  <c r="G49" i="6"/>
  <c r="H49" i="6"/>
  <c r="I49" i="6"/>
  <c r="N49" i="6"/>
  <c r="S49" i="6"/>
  <c r="T49" i="6"/>
  <c r="U49" i="6"/>
  <c r="V49" i="6"/>
  <c r="W49" i="6"/>
  <c r="X49" i="6"/>
  <c r="X47" i="6"/>
  <c r="W47" i="6"/>
  <c r="V47" i="6"/>
  <c r="U47" i="6"/>
  <c r="T47" i="6"/>
  <c r="S47" i="6"/>
  <c r="N47" i="6"/>
  <c r="I47" i="6"/>
  <c r="H47" i="6"/>
  <c r="G47"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9" i="6"/>
  <c r="H29" i="6"/>
  <c r="I29" i="6"/>
  <c r="N29" i="6"/>
  <c r="S29" i="6"/>
  <c r="T29" i="6"/>
  <c r="U29" i="6"/>
  <c r="V29" i="6"/>
  <c r="W29" i="6"/>
  <c r="X29" i="6"/>
  <c r="G30" i="6"/>
  <c r="H30" i="6"/>
  <c r="I30" i="6"/>
  <c r="N30" i="6"/>
  <c r="S30" i="6"/>
  <c r="T30" i="6"/>
  <c r="U30" i="6"/>
  <c r="V30" i="6"/>
  <c r="W30" i="6"/>
  <c r="X30" i="6"/>
  <c r="G31" i="6"/>
  <c r="H31" i="6"/>
  <c r="I31" i="6"/>
  <c r="N31" i="6"/>
  <c r="S31" i="6"/>
  <c r="T31" i="6"/>
  <c r="U31" i="6"/>
  <c r="V31" i="6"/>
  <c r="W31" i="6"/>
  <c r="X31" i="6"/>
  <c r="G32" i="6"/>
  <c r="H32" i="6"/>
  <c r="I32" i="6"/>
  <c r="N32" i="6"/>
  <c r="S32" i="6"/>
  <c r="T32" i="6"/>
  <c r="U32" i="6"/>
  <c r="V32" i="6"/>
  <c r="W32" i="6"/>
  <c r="X32" i="6"/>
  <c r="G33" i="6"/>
  <c r="H33" i="6"/>
  <c r="I33" i="6"/>
  <c r="N33" i="6"/>
  <c r="S33" i="6"/>
  <c r="T33" i="6"/>
  <c r="U33" i="6"/>
  <c r="V33" i="6"/>
  <c r="W33" i="6"/>
  <c r="X33" i="6"/>
  <c r="G34" i="6"/>
  <c r="H34" i="6"/>
  <c r="I34" i="6"/>
  <c r="N34" i="6"/>
  <c r="S34" i="6"/>
  <c r="T34" i="6"/>
  <c r="U34" i="6"/>
  <c r="V34" i="6"/>
  <c r="W34" i="6"/>
  <c r="X34" i="6"/>
  <c r="G35" i="6"/>
  <c r="H35" i="6"/>
  <c r="I35" i="6"/>
  <c r="N35" i="6"/>
  <c r="S35" i="6"/>
  <c r="T35" i="6"/>
  <c r="U35" i="6"/>
  <c r="V35" i="6"/>
  <c r="W35" i="6"/>
  <c r="X35" i="6"/>
  <c r="G36" i="6"/>
  <c r="H36" i="6"/>
  <c r="I36" i="6"/>
  <c r="N36" i="6"/>
  <c r="S36" i="6"/>
  <c r="T36" i="6"/>
  <c r="U36" i="6"/>
  <c r="V36" i="6"/>
  <c r="W36" i="6"/>
  <c r="X36" i="6"/>
  <c r="G37" i="6"/>
  <c r="H37" i="6"/>
  <c r="I37" i="6"/>
  <c r="N37" i="6"/>
  <c r="S37" i="6"/>
  <c r="T37" i="6"/>
  <c r="U37" i="6"/>
  <c r="V37" i="6"/>
  <c r="W37" i="6"/>
  <c r="X37" i="6"/>
  <c r="G38" i="6"/>
  <c r="H38" i="6"/>
  <c r="I38" i="6"/>
  <c r="N38" i="6"/>
  <c r="S38" i="6"/>
  <c r="T38" i="6"/>
  <c r="U38" i="6"/>
  <c r="V38" i="6"/>
  <c r="W38" i="6"/>
  <c r="X38" i="6"/>
  <c r="G39" i="6"/>
  <c r="H39" i="6"/>
  <c r="I39" i="6"/>
  <c r="N39" i="6"/>
  <c r="S39" i="6"/>
  <c r="T39" i="6"/>
  <c r="U39" i="6"/>
  <c r="V39" i="6"/>
  <c r="W39" i="6"/>
  <c r="X39" i="6"/>
  <c r="G40" i="6"/>
  <c r="H40" i="6"/>
  <c r="I40" i="6"/>
  <c r="N40" i="6"/>
  <c r="S40" i="6"/>
  <c r="T40" i="6"/>
  <c r="U40" i="6"/>
  <c r="V40" i="6"/>
  <c r="W40" i="6"/>
  <c r="X40" i="6"/>
  <c r="G41" i="6"/>
  <c r="H41" i="6"/>
  <c r="I41" i="6"/>
  <c r="N41" i="6"/>
  <c r="S41" i="6"/>
  <c r="T41" i="6"/>
  <c r="U41" i="6"/>
  <c r="V41" i="6"/>
  <c r="W41" i="6"/>
  <c r="X41" i="6"/>
  <c r="G42" i="6"/>
  <c r="H42" i="6"/>
  <c r="I42" i="6"/>
  <c r="N42" i="6"/>
  <c r="S42" i="6"/>
  <c r="T42" i="6"/>
  <c r="U42" i="6"/>
  <c r="V42" i="6"/>
  <c r="W42" i="6"/>
  <c r="X42" i="6"/>
  <c r="G43" i="6"/>
  <c r="H43" i="6"/>
  <c r="I43" i="6"/>
  <c r="N43" i="6"/>
  <c r="S43" i="6"/>
  <c r="T43" i="6"/>
  <c r="U43" i="6"/>
  <c r="V43" i="6"/>
  <c r="W43" i="6"/>
  <c r="X43" i="6"/>
  <c r="J49" i="15"/>
  <c r="P47" i="6" s="1"/>
  <c r="J53" i="15"/>
  <c r="P48" i="6" s="1"/>
  <c r="J54" i="15"/>
  <c r="P49" i="6" s="1"/>
  <c r="J55" i="15"/>
  <c r="P50" i="6" s="1"/>
  <c r="J45" i="15"/>
  <c r="P40" i="6" s="1"/>
  <c r="J46" i="15"/>
  <c r="P41" i="6" s="1"/>
  <c r="J47" i="15"/>
  <c r="P42" i="6" s="1"/>
  <c r="J48" i="15"/>
  <c r="P43" i="6" s="1"/>
  <c r="J42" i="15"/>
  <c r="P37" i="6" s="1"/>
  <c r="J43" i="15"/>
  <c r="P38" i="6" s="1"/>
  <c r="J44" i="15"/>
  <c r="P39" i="6" s="1"/>
  <c r="J38" i="15"/>
  <c r="P33" i="6" s="1"/>
  <c r="J39" i="15"/>
  <c r="P34" i="6" s="1"/>
  <c r="J40" i="15"/>
  <c r="J41" i="15"/>
  <c r="P36" i="6" s="1"/>
  <c r="J35" i="15"/>
  <c r="P30" i="6" s="1"/>
  <c r="J36" i="15"/>
  <c r="P31" i="6" s="1"/>
  <c r="J37" i="15"/>
  <c r="P32" i="6" s="1"/>
  <c r="I49" i="15"/>
  <c r="O47" i="6" s="1"/>
  <c r="I53" i="15"/>
  <c r="O48" i="6" s="1"/>
  <c r="I54" i="15"/>
  <c r="K54" i="15" s="1"/>
  <c r="I55" i="15"/>
  <c r="O50" i="6" s="1"/>
  <c r="I38" i="15"/>
  <c r="I39" i="15"/>
  <c r="O34" i="6" s="1"/>
  <c r="I40" i="15"/>
  <c r="O35" i="6" s="1"/>
  <c r="I41" i="15"/>
  <c r="I42" i="15"/>
  <c r="O37" i="6" s="1"/>
  <c r="I43" i="15"/>
  <c r="I44" i="15"/>
  <c r="K44" i="15" s="1"/>
  <c r="I45" i="15"/>
  <c r="O40" i="6" s="1"/>
  <c r="I46" i="15"/>
  <c r="O41" i="6" s="1"/>
  <c r="I47" i="15"/>
  <c r="O42" i="6" s="1"/>
  <c r="I48" i="15"/>
  <c r="I36" i="15"/>
  <c r="O31" i="6" s="1"/>
  <c r="I37" i="15"/>
  <c r="O32" i="6" s="1"/>
  <c r="I35" i="15"/>
  <c r="O30" i="6" s="1"/>
  <c r="I17" i="15"/>
  <c r="O12" i="6" s="1"/>
  <c r="J17" i="15"/>
  <c r="P12" i="6" s="1"/>
  <c r="I18" i="15"/>
  <c r="O13" i="6" s="1"/>
  <c r="J18" i="15"/>
  <c r="P13" i="6" s="1"/>
  <c r="I19" i="15"/>
  <c r="O14" i="6" s="1"/>
  <c r="J19" i="15"/>
  <c r="P14" i="6" s="1"/>
  <c r="I20" i="15"/>
  <c r="O15" i="6" s="1"/>
  <c r="J20" i="15"/>
  <c r="P15" i="6" s="1"/>
  <c r="I21" i="15"/>
  <c r="J21" i="15"/>
  <c r="P16" i="6" s="1"/>
  <c r="I22" i="15"/>
  <c r="O17" i="6" s="1"/>
  <c r="J22" i="15"/>
  <c r="P17" i="6" s="1"/>
  <c r="I23" i="15"/>
  <c r="O18" i="6" s="1"/>
  <c r="J23" i="15"/>
  <c r="P18" i="6" s="1"/>
  <c r="I24" i="15"/>
  <c r="O19" i="6" s="1"/>
  <c r="J24" i="15"/>
  <c r="P19" i="6" s="1"/>
  <c r="I25" i="15"/>
  <c r="O20" i="6" s="1"/>
  <c r="J25" i="15"/>
  <c r="P20" i="6" s="1"/>
  <c r="I26" i="15"/>
  <c r="O21" i="6" s="1"/>
  <c r="J26" i="15"/>
  <c r="P21" i="6" s="1"/>
  <c r="I27" i="15"/>
  <c r="O22" i="6" s="1"/>
  <c r="J27" i="15"/>
  <c r="P22" i="6" s="1"/>
  <c r="I28" i="15"/>
  <c r="O23" i="6" s="1"/>
  <c r="J28" i="15"/>
  <c r="P23" i="6" s="1"/>
  <c r="I29" i="15"/>
  <c r="O24" i="6" s="1"/>
  <c r="J29" i="15"/>
  <c r="P24" i="6" s="1"/>
  <c r="I30" i="15"/>
  <c r="O25" i="6" s="1"/>
  <c r="J30" i="15"/>
  <c r="P25" i="6" s="1"/>
  <c r="I31" i="15"/>
  <c r="O26" i="6" s="1"/>
  <c r="J31" i="15"/>
  <c r="P26" i="6" s="1"/>
  <c r="I32" i="15"/>
  <c r="O27" i="6" s="1"/>
  <c r="J32" i="15"/>
  <c r="P27" i="6" s="1"/>
  <c r="I34" i="15"/>
  <c r="O29" i="6" s="1"/>
  <c r="J34" i="15"/>
  <c r="P29" i="6" s="1"/>
  <c r="J16" i="15"/>
  <c r="P11" i="6" s="1"/>
  <c r="K49" i="11"/>
  <c r="L49" i="11" s="1"/>
  <c r="K43" i="6" s="1"/>
  <c r="K47" i="11"/>
  <c r="L47" i="11" s="1"/>
  <c r="K41" i="6" s="1"/>
  <c r="K46" i="11"/>
  <c r="L46" i="11" s="1"/>
  <c r="K40" i="6" s="1"/>
  <c r="K45" i="11"/>
  <c r="L45" i="11" s="1"/>
  <c r="K39" i="6" s="1"/>
  <c r="K44" i="11"/>
  <c r="L44" i="11" s="1"/>
  <c r="K38" i="6" s="1"/>
  <c r="K42" i="11"/>
  <c r="L42" i="11" s="1"/>
  <c r="K36" i="6" s="1"/>
  <c r="K41" i="11"/>
  <c r="L41" i="11" s="1"/>
  <c r="K35" i="6" s="1"/>
  <c r="K40" i="11"/>
  <c r="L40" i="11" s="1"/>
  <c r="K34" i="6" s="1"/>
  <c r="K39" i="11"/>
  <c r="L39" i="11" s="1"/>
  <c r="K33" i="6" s="1"/>
  <c r="K38" i="11"/>
  <c r="L38" i="11" s="1"/>
  <c r="K32" i="6" s="1"/>
  <c r="K37" i="11"/>
  <c r="L37" i="11" s="1"/>
  <c r="K31" i="6" s="1"/>
  <c r="K35" i="11"/>
  <c r="L35" i="11" s="1"/>
  <c r="K29" i="6" s="1"/>
  <c r="K33" i="11"/>
  <c r="L33" i="11" s="1"/>
  <c r="K27" i="6" s="1"/>
  <c r="K32" i="11"/>
  <c r="L32" i="11" s="1"/>
  <c r="K26" i="6" s="1"/>
  <c r="K31" i="11"/>
  <c r="L31" i="11" s="1"/>
  <c r="K25" i="6" s="1"/>
  <c r="C55" i="15"/>
  <c r="C50" i="6" s="1"/>
  <c r="B55" i="15"/>
  <c r="D50" i="6" s="1"/>
  <c r="C54" i="15"/>
  <c r="C49" i="6" s="1"/>
  <c r="B54" i="15"/>
  <c r="D49" i="6" s="1"/>
  <c r="C53" i="15"/>
  <c r="C48" i="6" s="1"/>
  <c r="E48" i="6" s="1"/>
  <c r="B53" i="15"/>
  <c r="D48" i="6" s="1"/>
  <c r="C49" i="15"/>
  <c r="C47" i="6" s="1"/>
  <c r="E47" i="6" s="1"/>
  <c r="B49" i="15"/>
  <c r="D47" i="6" s="1"/>
  <c r="C43" i="6"/>
  <c r="B48" i="15"/>
  <c r="D43" i="6" s="1"/>
  <c r="C47" i="15"/>
  <c r="C42" i="6" s="1"/>
  <c r="E42" i="6" s="1"/>
  <c r="B47" i="15"/>
  <c r="D42" i="6" s="1"/>
  <c r="C46" i="15"/>
  <c r="C41" i="6" s="1"/>
  <c r="B46" i="15"/>
  <c r="D41" i="6" s="1"/>
  <c r="C45" i="15"/>
  <c r="C40" i="6" s="1"/>
  <c r="B45" i="15"/>
  <c r="D40" i="6" s="1"/>
  <c r="C44" i="15"/>
  <c r="C39" i="6" s="1"/>
  <c r="B44" i="15"/>
  <c r="D39" i="6" s="1"/>
  <c r="C43" i="15"/>
  <c r="C38" i="6" s="1"/>
  <c r="E38" i="6" s="1"/>
  <c r="B43" i="15"/>
  <c r="D38" i="6" s="1"/>
  <c r="C42" i="15"/>
  <c r="C37" i="6" s="1"/>
  <c r="C41" i="15"/>
  <c r="C36" i="6" s="1"/>
  <c r="E36" i="6" s="1"/>
  <c r="C40" i="15"/>
  <c r="C35" i="6" s="1"/>
  <c r="C39" i="15"/>
  <c r="C34" i="6" s="1"/>
  <c r="C38" i="15"/>
  <c r="C33" i="6" s="1"/>
  <c r="C37" i="15"/>
  <c r="C32" i="6" s="1"/>
  <c r="E32" i="6" s="1"/>
  <c r="C36" i="15"/>
  <c r="C31" i="6" s="1"/>
  <c r="C35" i="15"/>
  <c r="C30" i="6" s="1"/>
  <c r="E30" i="6" s="1"/>
  <c r="C31" i="15"/>
  <c r="C26" i="6" s="1"/>
  <c r="C30" i="15"/>
  <c r="C25" i="6" s="1"/>
  <c r="B42" i="15"/>
  <c r="D37" i="6" s="1"/>
  <c r="B41" i="15"/>
  <c r="D36" i="6" s="1"/>
  <c r="B40" i="15"/>
  <c r="D35" i="6" s="1"/>
  <c r="B39" i="15"/>
  <c r="D34" i="6" s="1"/>
  <c r="B38" i="15"/>
  <c r="D33" i="6" s="1"/>
  <c r="B37" i="15"/>
  <c r="D32" i="6" s="1"/>
  <c r="B36" i="15"/>
  <c r="D31" i="6" s="1"/>
  <c r="B35" i="15"/>
  <c r="D30" i="6" s="1"/>
  <c r="B34" i="15"/>
  <c r="D29" i="6" s="1"/>
  <c r="B32" i="15"/>
  <c r="D27" i="6" s="1"/>
  <c r="B31" i="15"/>
  <c r="D26"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17" i="15"/>
  <c r="D12" i="6" s="1"/>
  <c r="C16" i="15"/>
  <c r="C11" i="6" s="1"/>
  <c r="F11" i="6" s="1"/>
  <c r="K53" i="11"/>
  <c r="L53" i="11" s="1"/>
  <c r="K47" i="6" s="1"/>
  <c r="K48" i="11"/>
  <c r="L48" i="11" s="1"/>
  <c r="K42" i="6" s="1"/>
  <c r="K43" i="11"/>
  <c r="L43" i="11" s="1"/>
  <c r="K37" i="6" s="1"/>
  <c r="K36" i="11"/>
  <c r="L36" i="11" s="1"/>
  <c r="K30" i="6" s="1"/>
  <c r="I16" i="15"/>
  <c r="O11" i="6" s="1"/>
  <c r="K17" i="11"/>
  <c r="J11" i="6" s="1"/>
  <c r="C29" i="15"/>
  <c r="C24" i="6" s="1"/>
  <c r="C18" i="15"/>
  <c r="C13" i="6" s="1"/>
  <c r="E13" i="6" s="1"/>
  <c r="C19" i="15"/>
  <c r="C14" i="6" s="1"/>
  <c r="C20" i="15"/>
  <c r="C15" i="6" s="1"/>
  <c r="E15" i="6" s="1"/>
  <c r="C21" i="15"/>
  <c r="C16" i="6" s="1"/>
  <c r="C22" i="15"/>
  <c r="C17" i="6" s="1"/>
  <c r="E17" i="6" s="1"/>
  <c r="C23" i="15"/>
  <c r="C18" i="6" s="1"/>
  <c r="C24" i="15"/>
  <c r="C19" i="6" s="1"/>
  <c r="C25" i="15"/>
  <c r="C20" i="6" s="1"/>
  <c r="C26" i="15"/>
  <c r="C21" i="6" s="1"/>
  <c r="E21" i="6" s="1"/>
  <c r="C27" i="15"/>
  <c r="C22" i="6" s="1"/>
  <c r="C28" i="15"/>
  <c r="C23" i="6" s="1"/>
  <c r="E23" i="6" s="1"/>
  <c r="C17" i="15"/>
  <c r="C12" i="6" s="1"/>
  <c r="K56" i="11"/>
  <c r="J50" i="6" s="1"/>
  <c r="K55" i="11"/>
  <c r="L55" i="11" s="1"/>
  <c r="K49" i="6" s="1"/>
  <c r="K54" i="11"/>
  <c r="J48"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L19" i="11" s="1"/>
  <c r="K13" i="6" s="1"/>
  <c r="K18" i="11"/>
  <c r="J12" i="6" s="1"/>
  <c r="B16" i="15"/>
  <c r="D11" i="6" s="1"/>
  <c r="X11" i="6"/>
  <c r="W11" i="6"/>
  <c r="V11" i="6"/>
  <c r="U11" i="6"/>
  <c r="T11" i="6"/>
  <c r="S11" i="6"/>
  <c r="N11" i="6"/>
  <c r="I11" i="6"/>
  <c r="H11" i="6"/>
  <c r="G11" i="6"/>
  <c r="J35" i="6" l="1"/>
  <c r="K52" i="15"/>
  <c r="L52" i="15" s="1"/>
  <c r="K21" i="15"/>
  <c r="Q16" i="6" s="1"/>
  <c r="J43" i="6"/>
  <c r="J39" i="6"/>
  <c r="L56" i="11"/>
  <c r="K50" i="6" s="1"/>
  <c r="J42" i="6"/>
  <c r="J40" i="6"/>
  <c r="J38" i="6"/>
  <c r="J36" i="6"/>
  <c r="J34" i="6"/>
  <c r="J32" i="6"/>
  <c r="J30" i="6"/>
  <c r="J27" i="6"/>
  <c r="J25" i="6"/>
  <c r="J23" i="6"/>
  <c r="J17" i="6"/>
  <c r="J15" i="6"/>
  <c r="J13" i="6"/>
  <c r="K37" i="15"/>
  <c r="Q32" i="6" s="1"/>
  <c r="J47" i="6"/>
  <c r="J41" i="6"/>
  <c r="J37" i="6"/>
  <c r="J33" i="6"/>
  <c r="J31" i="6"/>
  <c r="J29" i="6"/>
  <c r="J26" i="6"/>
  <c r="J24" i="6"/>
  <c r="J22" i="6"/>
  <c r="J20" i="6"/>
  <c r="J16" i="6"/>
  <c r="J14" i="6"/>
  <c r="J49" i="6"/>
  <c r="K51" i="15"/>
  <c r="L51" i="15" s="1"/>
  <c r="K38" i="15"/>
  <c r="K36" i="15"/>
  <c r="L36" i="15" s="1"/>
  <c r="R31" i="6" s="1"/>
  <c r="K40" i="15"/>
  <c r="Q35" i="6" s="1"/>
  <c r="K42" i="15"/>
  <c r="K35" i="15"/>
  <c r="Q30" i="6" s="1"/>
  <c r="K43" i="15"/>
  <c r="L43" i="15" s="1"/>
  <c r="R38" i="6" s="1"/>
  <c r="O38" i="6"/>
  <c r="K47" i="15"/>
  <c r="Q42" i="6" s="1"/>
  <c r="K41" i="15"/>
  <c r="K49" i="15"/>
  <c r="K33" i="15"/>
  <c r="L33" i="15" s="1"/>
  <c r="K48" i="15"/>
  <c r="L48" i="15" s="1"/>
  <c r="R43" i="6" s="1"/>
  <c r="O36" i="6"/>
  <c r="E24" i="6"/>
  <c r="F24" i="6"/>
  <c r="F39" i="6"/>
  <c r="E39" i="6"/>
  <c r="E19" i="6"/>
  <c r="F19" i="6"/>
  <c r="E25" i="6"/>
  <c r="F25" i="6"/>
  <c r="E34" i="6"/>
  <c r="F34" i="6"/>
  <c r="L44" i="15"/>
  <c r="R39" i="6" s="1"/>
  <c r="Q39" i="6"/>
  <c r="Q49" i="6"/>
  <c r="L54" i="15"/>
  <c r="R49" i="6" s="1"/>
  <c r="F33" i="6"/>
  <c r="E33" i="6"/>
  <c r="E18" i="6"/>
  <c r="F18" i="6"/>
  <c r="E26" i="6"/>
  <c r="F26" i="6"/>
  <c r="E29" i="6"/>
  <c r="F29" i="6"/>
  <c r="E37" i="6"/>
  <c r="F37" i="6"/>
  <c r="F41" i="6"/>
  <c r="E41" i="6"/>
  <c r="E40" i="6"/>
  <c r="F40" i="6"/>
  <c r="E12" i="6"/>
  <c r="F12" i="6"/>
  <c r="Q36" i="6"/>
  <c r="L41" i="15"/>
  <c r="R36" i="6" s="1"/>
  <c r="E22" i="6"/>
  <c r="F22" i="6"/>
  <c r="F31" i="6"/>
  <c r="E31" i="6"/>
  <c r="F49" i="6"/>
  <c r="E49" i="6"/>
  <c r="Q43" i="6"/>
  <c r="E20" i="6"/>
  <c r="F20" i="6"/>
  <c r="F35" i="6"/>
  <c r="E35" i="6"/>
  <c r="E16" i="6"/>
  <c r="F16" i="6"/>
  <c r="E14" i="6"/>
  <c r="F14" i="6"/>
  <c r="Q33" i="6"/>
  <c r="L38" i="15"/>
  <c r="R33" i="6" s="1"/>
  <c r="K46" i="15"/>
  <c r="O49" i="6"/>
  <c r="P35" i="6"/>
  <c r="K53" i="15"/>
  <c r="O43" i="6"/>
  <c r="O39" i="6"/>
  <c r="O33" i="6"/>
  <c r="O16" i="6"/>
  <c r="F48" i="6"/>
  <c r="K39" i="15"/>
  <c r="K45" i="15"/>
  <c r="K55" i="15"/>
  <c r="F42" i="6"/>
  <c r="F38" i="6"/>
  <c r="F36" i="6"/>
  <c r="F32" i="6"/>
  <c r="F30" i="6"/>
  <c r="F27" i="6"/>
  <c r="F23" i="6"/>
  <c r="F21" i="6"/>
  <c r="F17" i="6"/>
  <c r="F15" i="6"/>
  <c r="F13" i="6"/>
  <c r="F50" i="6"/>
  <c r="E50" i="6"/>
  <c r="F47" i="6"/>
  <c r="L24" i="11"/>
  <c r="K18" i="6" s="1"/>
  <c r="K23" i="15"/>
  <c r="Q18" i="6" s="1"/>
  <c r="L18" i="11"/>
  <c r="K12" i="6" s="1"/>
  <c r="K24" i="15"/>
  <c r="Q19" i="6" s="1"/>
  <c r="K27" i="15"/>
  <c r="K26" i="15"/>
  <c r="Q21" i="6" s="1"/>
  <c r="K25" i="15"/>
  <c r="Q20" i="6" s="1"/>
  <c r="K22" i="15"/>
  <c r="K20" i="15"/>
  <c r="Q15" i="6" s="1"/>
  <c r="E11" i="6"/>
  <c r="L25" i="11"/>
  <c r="K19" i="6" s="1"/>
  <c r="L21" i="15"/>
  <c r="R16" i="6" s="1"/>
  <c r="K17" i="15"/>
  <c r="K28" i="15"/>
  <c r="K19" i="15"/>
  <c r="Q14" i="6" s="1"/>
  <c r="K18" i="15"/>
  <c r="Q13" i="6" s="1"/>
  <c r="K34" i="15"/>
  <c r="K32" i="15"/>
  <c r="K31" i="15"/>
  <c r="Q26" i="6" s="1"/>
  <c r="K29" i="15"/>
  <c r="L27" i="11"/>
  <c r="K21" i="6" s="1"/>
  <c r="L54" i="11"/>
  <c r="K48" i="6" s="1"/>
  <c r="K16" i="15"/>
  <c r="K30" i="15"/>
  <c r="Q25" i="6" s="1"/>
  <c r="L17" i="11"/>
  <c r="K11" i="6" s="1"/>
  <c r="L19" i="15" l="1"/>
  <c r="R14" i="6" s="1"/>
  <c r="L40" i="15"/>
  <c r="R35" i="6" s="1"/>
  <c r="Q38" i="6"/>
  <c r="Q31" i="6"/>
  <c r="L37" i="15"/>
  <c r="R32" i="6" s="1"/>
  <c r="L42" i="15"/>
  <c r="R37" i="6" s="1"/>
  <c r="Q37" i="6"/>
  <c r="L47" i="15"/>
  <c r="R42" i="6" s="1"/>
  <c r="L35" i="15"/>
  <c r="R30" i="6" s="1"/>
  <c r="Q47" i="6"/>
  <c r="L49" i="15"/>
  <c r="R47" i="6" s="1"/>
  <c r="L29" i="15"/>
  <c r="R24" i="6" s="1"/>
  <c r="Q24" i="6"/>
  <c r="L32" i="15"/>
  <c r="R27" i="6" s="1"/>
  <c r="Q27" i="6"/>
  <c r="Q41" i="6"/>
  <c r="L46" i="15"/>
  <c r="R41" i="6" s="1"/>
  <c r="L22" i="15"/>
  <c r="R17" i="6" s="1"/>
  <c r="Q17" i="6"/>
  <c r="L55" i="15"/>
  <c r="R50" i="6" s="1"/>
  <c r="Q50" i="6"/>
  <c r="Q40" i="6"/>
  <c r="L45" i="15"/>
  <c r="R40" i="6" s="1"/>
  <c r="L28" i="15"/>
  <c r="R23" i="6" s="1"/>
  <c r="Q23" i="6"/>
  <c r="L17" i="15"/>
  <c r="R12" i="6" s="1"/>
  <c r="Q12" i="6"/>
  <c r="L27" i="15"/>
  <c r="R22" i="6" s="1"/>
  <c r="Q22" i="6"/>
  <c r="L39" i="15"/>
  <c r="R34" i="6" s="1"/>
  <c r="Q34" i="6"/>
  <c r="L53" i="15"/>
  <c r="R48" i="6" s="1"/>
  <c r="Q48" i="6"/>
  <c r="L34" i="15"/>
  <c r="R29" i="6" s="1"/>
  <c r="Q29" i="6"/>
  <c r="L23" i="15"/>
  <c r="R18" i="6" s="1"/>
  <c r="L31" i="15"/>
  <c r="R26" i="6" s="1"/>
  <c r="L18" i="15"/>
  <c r="R13" i="6" s="1"/>
  <c r="L20" i="15"/>
  <c r="R15" i="6" s="1"/>
  <c r="L25" i="15"/>
  <c r="R20" i="6" s="1"/>
  <c r="L24" i="15"/>
  <c r="R19" i="6" s="1"/>
  <c r="L26" i="15"/>
  <c r="R21" i="6" s="1"/>
  <c r="Q11" i="6"/>
  <c r="L16" i="15"/>
  <c r="R11" i="6" s="1"/>
  <c r="L30" i="15"/>
  <c r="R25" i="6" s="1"/>
</calcChain>
</file>

<file path=xl/sharedStrings.xml><?xml version="1.0" encoding="utf-8"?>
<sst xmlns="http://schemas.openxmlformats.org/spreadsheetml/2006/main" count="823" uniqueCount="316">
  <si>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</si>
  <si>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</si>
  <si>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</si>
  <si>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</si>
  <si>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“REALIZAR EL SUMINISTRO E INSTALACION DEL MOBILIARIO, ELEMENTOS DE SISTEMA DE TRANSPORTE VERTICAL Y COMPLEMENTARIOS PARA LA DOTACIÓN DE LA CASA DE LA CULTURA DE LA LOCALIDAD DE SUBA”</t>
  </si>
  <si>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Agentes externos (Organismos de control, veedurías ciudadanas), agentes internos (supervisores, funcionarios y demás usuarios).</t>
    </r>
    <r>
      <rPr>
        <b/>
        <sz val="12"/>
        <color rgb="FF000000"/>
        <rFont val="Garamond"/>
        <family val="1"/>
      </rPr>
      <t xml:space="preserve"> </t>
    </r>
  </si>
  <si>
    <t>Ciudadanía que se beneficia del Proceso de Contratación: Agentes externos: Contraloría y otros entes de control Veeduría Distrital; JAL Suba, grupos culturales de interés . Agentes internos: supervisor del contrato; apoyo a la supervisión</t>
  </si>
  <si>
    <t>Capacidad de la Entidad Estatal entendida como la disponibilidad de recursos y conocimientos para el Proceso de Contratación: Participan las áreas que requieren los procesos de contratación, como Planeación y Participación (Etapa de Estudios previos), de los equipos de Contratación y Planeación de la Alcaldía Local, el superviso y a quien delegue como apoyo a la supervisión (Etapa contractual), los evaluadores designados, idóneos y con experiencia en el tema.</t>
  </si>
  <si>
    <r>
      <t>Suficiencia del presupuesto oficial del Proceso de Contratación:</t>
    </r>
    <r>
      <rPr>
        <sz val="12"/>
        <color rgb="FFFF0000"/>
        <rFont val="Garamond"/>
        <family val="1"/>
      </rPr>
      <t xml:space="preserve"> De acuerdo al Plan Anual de Adquisiciones se deben estimar los recursos necesarios para el desarrollo del proceso de la contratación, el cual tendrá el soporte presupuestal suficiente para su desarrollo.</t>
    </r>
  </si>
  <si>
    <r>
      <rPr>
        <b/>
        <sz val="12"/>
        <color rgb="FF000000"/>
        <rFont val="Garamond"/>
        <family val="1"/>
      </rPr>
      <t>Condiciones geográficas y de acceso del lugar en el cual se debe cumplir el objeto del Proceso de Contratación: El suministro, obra o servicio se prestará principalmente en la localidad de Suba con la cobertura de sus 6 UPL</t>
    </r>
    <r>
      <rPr>
        <sz val="12"/>
        <color rgb="FF000000"/>
        <rFont val="Garamond"/>
        <family val="1"/>
      </rPr>
      <t>.</t>
    </r>
  </si>
  <si>
    <t xml:space="preserve">Entorno socio ambiental: Existe aceptación por parte de la comunidad e interés en participar en dichas actividades. </t>
  </si>
  <si>
    <t>Condiciones políticas: N/A</t>
  </si>
  <si>
    <t xml:space="preserve">Factores ambientales.El Estudio previo cuenta con las cláusulas ambientales y Fichas ambientales que debe cumplir el Contratista durante la ejecución. </t>
  </si>
  <si>
    <t xml:space="preserve">Sector del objeto del Proceso de Contratación y su mercado. El estudio de sector deportivo cuenta con el analisis de la oferta y demanda para el proceso contractual, encontrando una amplia oferta de empresas privadas y públicas que prestan el servicio. 				</t>
  </si>
  <si>
    <t xml:space="preserve">Normativa aplicable al objeto del Proceso de Contratación. La modalidad de selección pertinente para esta contratación corresponde a Licitación Pública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 
De conformidad con el artículo 2.2.1.2.1.2.7 del decreto 1082 de 2021 la entidad, está obligada a adquirir bienes y servicios a través de los acuerdos marco de precios previamente justificados, diseñados, organizados y celebrados por la agencia nacional de contratación pública -Colombia compra eficiente. No obstante lo anterior y en el evento en que del resultado del estudio del sector y del mercado y del análisis que realice cada dependencia, se establezca que el acuerdo marco de precios resulta menos beneficioso en términos de costos o de otros aspectos relevantes, la necesidad podrá contratarse a través de la modalidad de licitación pública, dejando constancia en el estudio previo de las razones técnicas o jurídicas o financieras por la cuales no se hará uso de los AMP y de la forma en que la entidad estatal garantiza los principios y objetivos del sistema de compras, contratación pública, los postulados de la función administrativa y de la gestión fiscal. 
De conformidad con lo previsto en el artículo 2º, numeral 1, de la Ley 1150 de 2007, la licitación pública es la regla general para seleccionar al contratista, salvo cuando, por las características del bien, obra o servicio a contratar, procedan las modalidades de selección abreviada, concurso de méritos, contratación directa o mínima cuantía. Se entiende por Licitación Pública, el procedimiento mediante el cual la Entidad formula públicamente una convocatoria para que, en igualdad de condiciones, las personas interesadas presenten sus ofertas y se seleccione entre ellas, la más favorable. 
En ese sentido en virtud del principio de selección objetiva y el principio de transparencia lo cual garantiza la igualdad de oportunidades que se le otorga a los proponentes y la escogencia de la propuesta más favorable para los intereses de la entidad, de conformidad con la Ley 80 de 1993. Por último, debe tenerse en cuenta que la licitación pública está regulada principalmente por la Ley 80 de 1993, la Ley 1150 de 2007, el Decreto 1082 de 2015 y demás normas relacionadas, siendo un procedimiento reglado y público que resulta aplicable cuando los bienes y servicios son diferentes a los de características técnicas uniformes, es decir de características técnicas complejas (obra pública o servicios intelectuales diferentes a los de consultoría) o el valor del contrato a celebrar supere la menor cuantía del Fondo.
El presente proceso de selección y el contrato que se llegue a celebrar se regirán por la ley Colombiana y en especial, por las normas contenidas en la Constitución Política de Colombia, en el Estatuto General de Contratación de la Administración Pública Ley 80 de 1993 y Ley 1150 de 2007 y sus Decretos Reglamentarios, la legislación tributaria, las Resoluciones internas de la Entidad y demás normas que las modifiquen o adicionen, así como por los documentos que conforman el proceso, el pliego de condiciones, sus anexos, formatos, adendas y demás documentos que sobre la materia se expidan durante el desarrollo del proceso de selección, y en lo que no esté particularmente regulado en ellas, o en este documento, por las normas legales comerciales y civiles vigentes que sean pertinentes. De acuerdo con la ley colombiana, las normas actualmente vigentes se presumen conocidas por todos los PROPONENTES que participen en el presente procedimiento de selección. 
</t>
  </si>
  <si>
    <t xml:space="preserve">Experiencia propia y de otras Entidades Estatales en Procesos de Contratación del mismo tipo. El Fondo cuenta con la experiencia adquirida en el adelantamiento de este tipo de procesos. </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</si>
  <si>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</si>
  <si>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</si>
  <si>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</si>
  <si>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</si>
  <si>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</si>
  <si>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</si>
  <si>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</si>
  <si>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</si>
  <si>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</si>
  <si>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</si>
  <si>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tipología de contratación</t>
  </si>
  <si>
    <t>General</t>
  </si>
  <si>
    <t>Interno</t>
  </si>
  <si>
    <t>Operacionales</t>
  </si>
  <si>
    <t xml:space="preserve">Requisitos ponderantes inapropiados para el proceso de selección </t>
  </si>
  <si>
    <t>Especifico</t>
  </si>
  <si>
    <t>SELECCIÓN</t>
  </si>
  <si>
    <t>Suspensión del Proceso de selección</t>
  </si>
  <si>
    <t>Regulatorios</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</si>
  <si>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</si>
  <si>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</si>
  <si>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</si>
  <si>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</si>
  <si>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Declaratoria de desierta del Proceso de selección</t>
  </si>
  <si>
    <t>Externo</t>
  </si>
  <si>
    <t>Selección de contratista que no cuente con la capacidad financiera y/o técnica y/o jurídicas necesarias para la ejecución del contrato.</t>
  </si>
  <si>
    <t>Aceptación viciada por error</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</si>
  <si>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</si>
  <si>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</si>
  <si>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</si>
  <si>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</si>
  <si>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</si>
  <si>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</si>
  <si>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</si>
  <si>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Economicos</t>
  </si>
  <si>
    <t>Cambio de precios en factores de producción.</t>
  </si>
  <si>
    <t>Variación de los precios del mercado</t>
  </si>
  <si>
    <t>Fluctuación de la moneda extranjera que afecte los previos del mercado</t>
  </si>
  <si>
    <t>Factores políticos o macroeconómicos.</t>
  </si>
  <si>
    <t>Estatal</t>
  </si>
  <si>
    <t>Sociales o Políticos</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</si>
  <si>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</si>
  <si>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</si>
  <si>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</si>
  <si>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</si>
  <si>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</si>
  <si>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</si>
  <si>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</si>
  <si>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</si>
  <si>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</si>
  <si>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</si>
  <si>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</si>
  <si>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</si>
  <si>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Desequilibrio económico del contrato</t>
  </si>
  <si>
    <t xml:space="preserve">elementos de mala calidad o con defectos en su fabiracion y origen </t>
  </si>
  <si>
    <t>Modificacion de medidas en los elementos a requerir e instalar</t>
  </si>
  <si>
    <t>retrasos en la entrega final de obra dado a cirsutancias no imputables a las partes</t>
  </si>
  <si>
    <t>Ejecución en tiempos distintos a los inicialmente programados por circunstancias no imputables a las partes.</t>
  </si>
  <si>
    <t>Incumplimiento derivado del trámite de los permisos con autoridades ambientales, la obtención de los mismos, paz y salvos</t>
  </si>
  <si>
    <t>Ambientales</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</si>
  <si>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</si>
  <si>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</si>
  <si>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</si>
  <si>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ETAPA</t>
  </si>
  <si>
    <t>Descripción (Que puede pasar y, cómo puede ocurrir)</t>
  </si>
  <si>
    <t>Tratamiento/Controles a ser implementados</t>
  </si>
  <si>
    <t>Probabilidad de Ocurrencia</t>
  </si>
  <si>
    <t>Impacto</t>
  </si>
  <si>
    <t>Calificación Total</t>
  </si>
  <si>
    <t>Prioridad</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</si>
  <si>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</si>
  <si>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</si>
  <si>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</si>
  <si>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</si>
  <si>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</si>
  <si>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</si>
  <si>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Establecimiento de un canal de comunicación abierto. Revisión de los plazos. Ajustes contractuales. Revisión legal de los documentos. Incorporación de cláusulas adicionales. Evaluación de viabilidad. Revisar las condiciones previas</t>
  </si>
  <si>
    <t>NO</t>
  </si>
  <si>
    <t>Formuladores</t>
  </si>
  <si>
    <t xml:space="preserve">Etapa de planeación </t>
  </si>
  <si>
    <t xml:space="preserve">Antes de la selección del contratista </t>
  </si>
  <si>
    <t xml:space="preserve">Revisión jurídica, técnica y económica del contrato durante la formulación, </t>
  </si>
  <si>
    <t xml:space="preserve">Durante la formulación de los pliegos. </t>
  </si>
  <si>
    <t>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t>
  </si>
  <si>
    <t>Formulador</t>
  </si>
  <si>
    <t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t>
  </si>
  <si>
    <t>Formulador y Comité de contratación</t>
  </si>
  <si>
    <t>Etapa de selección</t>
  </si>
  <si>
    <t xml:space="preserve">Revisión
detallada del
proceso por
el comité de
contratación </t>
  </si>
  <si>
    <t>Durante los
comités de
contratación</t>
  </si>
  <si>
    <t>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t>
  </si>
  <si>
    <t xml:space="preserve">Evaluadores </t>
  </si>
  <si>
    <t>Checklists y matrices de verificación para una correcta evaluación</t>
  </si>
  <si>
    <t>Durante la evaluación</t>
  </si>
  <si>
    <t>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t>
  </si>
  <si>
    <t xml:space="preserve">Supervisor y comité técnico . </t>
  </si>
  <si>
    <t xml:space="preserve">Checklist proceso contractual. </t>
  </si>
  <si>
    <t xml:space="preserve">Semanalmente </t>
  </si>
  <si>
    <t>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t>
  </si>
  <si>
    <t>Lineamientos claros de los actos administrativos</t>
  </si>
  <si>
    <t>Mensualmente</t>
  </si>
  <si>
    <t>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t>
  </si>
  <si>
    <t>Formuladores y evaluadores</t>
  </si>
  <si>
    <t xml:space="preserve">Comité de evaluación para respuesta orpotunas. </t>
  </si>
  <si>
    <t>Durante el periodo de observaciones</t>
  </si>
  <si>
    <t xml:space="preserve">Revisión y ajuste de los pliegos de condiciones. Análisis del mercado. Extensión de plazos. Socialización del proceso de selección. Revisión y corrección de observaciones. Estudios técnicos y financieros adecuados. . Reformulación del proceso . </t>
  </si>
  <si>
    <t>SI</t>
  </si>
  <si>
    <t>Formuladores y
Comité de
Contratación</t>
  </si>
  <si>
    <t>Etapa de
planeación</t>
  </si>
  <si>
    <t>Al momento
de la
publicación
del proceso</t>
  </si>
  <si>
    <t>Revisión de
los requisitos
por parte del
comité de
contratación</t>
  </si>
  <si>
    <t>Acorde al
cronograma del
Comité de
contratación.</t>
  </si>
  <si>
    <t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t>
  </si>
  <si>
    <t>Evaluadores del proceso</t>
  </si>
  <si>
    <t>Etapa de
Evaluación</t>
  </si>
  <si>
    <t>Aceptación de
la oferta</t>
  </si>
  <si>
    <t>Aplicación de
los métodos
de evaluación</t>
  </si>
  <si>
    <t>Etapa de
evaluación</t>
  </si>
  <si>
    <t xml:space="preserve">Claridad y precisión en los documentos. Verificación de la oferta y documentación. Capacitación del personal. Notificación de errores. Revisión de acuerdos. Auditoría de control interno, Cláusulas de ajuste. Procedimiento de disputa. </t>
  </si>
  <si>
    <t>Etapa de evaluación</t>
  </si>
  <si>
    <t>Al momento de la aceptación</t>
  </si>
  <si>
    <t>Revisión de los requisitos por parte del comité evaluador</t>
  </si>
  <si>
    <t>Etapa de evaluación.</t>
  </si>
  <si>
    <t>Revisión exhaustiva de documentación
Comunicación continua
Establecimiento de plazos claros
Negociación de términos
Documentación de acuerdos previos
Autorización adecuada
Revisión legal
Manejo de contingencias</t>
  </si>
  <si>
    <t xml:space="preserve">Comité de contratación </t>
  </si>
  <si>
    <t>Antes de la firma del contrato</t>
  </si>
  <si>
    <t xml:space="preserve">Revisión del contrato y seguimiento al mismo. </t>
  </si>
  <si>
    <t>Durante la etapa de contrtación</t>
  </si>
  <si>
    <t>Verificación de requisitos
Plazos claros para la constitución
Revisión de documentos de garantía
Autorización previa
Procedimientos de validación
Comunicación proactiva
Capacitación del personal
Documentación de garantías</t>
  </si>
  <si>
    <t>Supervisión y comité de contratación</t>
  </si>
  <si>
    <t>Validación de requisitos de la garantía.</t>
  </si>
  <si>
    <t>Establecimiento de plazos claros
Planificación anticipada
Sistema de seguimiento
Responsable designado
Capacitación y sensibilización
Revisión y auditoría
Documentación completa
Comunicación efectiva
Procedimientos de emergenci</t>
  </si>
  <si>
    <t>Supervisión</t>
  </si>
  <si>
    <t xml:space="preserve">Seguimiento del proceso </t>
  </si>
  <si>
    <t>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t>
  </si>
  <si>
    <t xml:space="preserve">Evaluación y comité de contratación. </t>
  </si>
  <si>
    <t xml:space="preserve">Establecimiento de mecanismos de respuesta rápida. </t>
  </si>
  <si>
    <t>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t>
  </si>
  <si>
    <t xml:space="preserve">Contratista </t>
  </si>
  <si>
    <t>Durante la
ejecución del contrato</t>
  </si>
  <si>
    <t>Antes de la
terminación del plazo contractual</t>
  </si>
  <si>
    <t xml:space="preserve">Monitoreo y
control por parte del supervisor. </t>
  </si>
  <si>
    <t>Monitoreo de precios de insumos
Revisión y ajuste de presupuestos
Negociación con proveedores
Diversificación de proveedores
Incorporación de cláusulas de ajuste de precios.</t>
  </si>
  <si>
    <t>Durante la ejecución del contrato</t>
  </si>
  <si>
    <t>Antes de la terminación del plazo contractual</t>
  </si>
  <si>
    <t xml:space="preserve">Monitoreo y control por parte del supervisor. Reporte y evaluación de indicadores financieros. </t>
  </si>
  <si>
    <t>Monitoreo de precios del mercado
Revisión periódica del presupuesto
Ajuste de precios de venta
Diversificación de proveedores
Contratos con cláusulas de ajuste de precios
Estrategias de cobertura
Optimización de la cadena de suministro
Evaluación continua de costos</t>
  </si>
  <si>
    <t>Contratista / Entidad</t>
  </si>
  <si>
    <t>Comunicación directa con el contratista por los medios a los que haya lugar</t>
  </si>
  <si>
    <t xml:space="preserve">Diario </t>
  </si>
  <si>
    <t>Variacion de los precios de la moneda extranjera</t>
  </si>
  <si>
    <t>Monitoreo de precios del mercado de los elementos en moneda extrajera
Revisión periódica del presupuesto
Ajuste de precios de venta
Diversificación de proveedores
Contratos con cláusulas de ajuste de precios
Estrategias de cobertura
Optimización de la cadena de suministro
Evaluación continua de costos</t>
  </si>
  <si>
    <t>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t>
  </si>
  <si>
    <t>Monitoreo y control por parte del supervisor</t>
  </si>
  <si>
    <t>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t>
  </si>
  <si>
    <t>Contratista</t>
  </si>
  <si>
    <t>Desde la firma del contrato</t>
  </si>
  <si>
    <t>Cierre o liquidación del contrato</t>
  </si>
  <si>
    <t>Mesa de trabajo</t>
  </si>
  <si>
    <t>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t>
  </si>
  <si>
    <t>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t>
  </si>
  <si>
    <t xml:space="preserve">Informe de seguimiento </t>
  </si>
  <si>
    <t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t>
  </si>
  <si>
    <t xml:space="preserve">Contabilidad/Financiera </t>
  </si>
  <si>
    <t xml:space="preserve">Contratación de técnicos calificados
Verificación de especificaciones
Procedimientos de instalación estandarizados
Inspección y pruebas previas a la aceptación
Capacitación del personal de instalación
Documentación y registro de la instalación
Mantenimiento preventivo y correctivo
Revisión de garantías y soporte técnico			</t>
  </si>
  <si>
    <t>Selección de proveedores confiables
Inspección y prueba de equipos antes de la compra
Garantías y contratos de servicio
Mantenimiento preventivo y correctivo regular
Capacitación del personal en el uso y cuidado de equipos
Registro y seguimiento de fallos y reparaciones
Evaluación de calidad y cumplimiento de estándares
Implementación de procedimientos de control de calidad
Documentación detallada de defectos y acciones correctivas
Revisión periódica del desempeño de los equipos</t>
  </si>
  <si>
    <t>Procedimientos de manejo y operación seguros
Capacitación del personal en mantenimiento y manejo de equipos
Revisión y seguimiento de las prácticas de mantenimiento
Implementación de normas y procedimientos de seguridad
Inspección previa y posterior a las actividades de mantenimiento
Uso de equipos de protección personal (EPP)
Documentación y registro de daños y reparaciones
Establecimiento de protocolos para la gestión de incidentes
Revisión de garantías y seguros
Evaluación continua de las condiciones de trabajo</t>
  </si>
  <si>
    <t>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t>
  </si>
  <si>
    <t>Revisión del presupuesto</t>
  </si>
  <si>
    <t>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t>
  </si>
  <si>
    <t>Supervisión, apoyo jurídico y comité técnico</t>
  </si>
  <si>
    <t>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t>
  </si>
  <si>
    <t xml:space="preserve">Supervisión y comité técnico </t>
  </si>
  <si>
    <t>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t>
  </si>
  <si>
    <t>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t>
  </si>
  <si>
    <t>Revisión de cláusulas contractuales sobre plazos y demoras
Desarrollo de un plan de contingencia para retrasos
Monitoreo constante del progreso del proyecto
Establecimiento de cronogramas flexibles
Comunicación continua con todas las partes involucradas
Documentación de causas y justificaciones de retrasos</t>
  </si>
  <si>
    <t>Reuniones de comité técnico quincenales para validación de eficacia del cronograma</t>
  </si>
  <si>
    <t>Elementos de mala calidad y sin cumplimiento de los requerimientos tecnicos</t>
  </si>
  <si>
    <t>Establecimiento de estándares de calidad claros
Revisión y aprobación de especificaciones técnicas
Monitoreo continuo de la calidad durante la ejecución
Implementación de procedimientos de control de calidad
Capacitación y formación del personal en calidad
Inspección y pruebas regulares de productos o servicios
Documentación y registro de defectos y correcciones</t>
  </si>
  <si>
    <t>Controles y seguimientos de calidad</t>
  </si>
  <si>
    <t>Revisión exhaustiva de requisitos legales y ambientales
Desarrollo de un plan detallado para la obtención de permisos
Consulta y coordinación con autoridades ambientales
Documentación completa y precisa de todos los trámites
Monitoreo continuo del estado de las solicitudes y permisos
Establecimiento de plazos y cronogramas para la obtención de permisos
Capacitación del personal en normativa ambiental</t>
  </si>
  <si>
    <t>Cambio en las medidas de los elementos necesario y que dentro de su descripcion tencica se daba a mediads de instalacion,</t>
  </si>
  <si>
    <t>Revision de los requerimientos tecnicos, revision de las areas de instalacin, revision de los planes determinados, revision de las neecsaidad y caracteristica tecnica.</t>
  </si>
  <si>
    <t>retrasos en la entrega final de la instalacion dado a tiempos ejanos a los planeados en el presente proceso cotractual y que ocasionen el retraso en la ejecucion contractual.</t>
  </si>
  <si>
    <t>Revision de los tiempos de ejecucion, revision de los avances de ejecucion, revision contra los cronogramas establecidos.</t>
  </si>
  <si>
    <t>ejecucion en e tiempo diferente a la contpemplada en los cronogramas por razones ajenas al ejecutor y que genera retrasos en la entrega final.</t>
  </si>
  <si>
    <t>Evaluación de la solvencia financiera antes de la contratación
Revisión de informes financieros y antecedentes crediticios
Requisitos de garantías y seguros adecuados
Establecimiento de cláusulas contractuales para incumplimiento
Monitoreo continuo de la salud financiera del contratista
Revisión de referencias y antecedentes en proyectos anteriores
Implementación de procedimientos de gestión de riesgos financieros
Capacitación en gestión financiera y auditoría
Planificación de contingencias para sustitución de contratistas</t>
  </si>
  <si>
    <t>Contratista/Entidad</t>
  </si>
  <si>
    <t xml:space="preserve">Reportes periodicos financieros. </t>
  </si>
  <si>
    <t>Monitoreo meteorológico y previsiones climáticas
Desarrollo de un plan de contingencia para eventos naturales
Evaluación de riesgos climáticos en la planificación del proyecto
Implementación de medidas de protección y prevención
Establecimiento de protocolos de emergencia y evacuación
Revisión y ajuste de cronogramas según condiciones climáticas
Documentación y registro de eventos y acciones tomadas
Revisión de seguros y coberturas para eventos naturales</t>
  </si>
  <si>
    <t xml:space="preserve">Reunión de manejo de crisis </t>
  </si>
  <si>
    <t xml:space="preserve">Monitoreo de la situación de seguridad y orden público
Desarrollo de un plan de contingencia
Consulta con autoridades locales y servicios de seguridad
Planificación de rutas alternativas
Implementación de procedimientos de comunicación de emergencia
Documentación y registro de incidentes
</t>
  </si>
  <si>
    <t>Categoria del Riesgo</t>
  </si>
  <si>
    <t>Impacto del Riesgo</t>
  </si>
  <si>
    <t>Probabilidad</t>
  </si>
  <si>
    <t>Catagoria</t>
  </si>
  <si>
    <t>Valoración</t>
  </si>
  <si>
    <t>Categoria</t>
  </si>
  <si>
    <t>Raro (puede ocurrir excepcionalmente)</t>
  </si>
  <si>
    <t>Insignificante</t>
  </si>
  <si>
    <t>Valoración del Riesgo</t>
  </si>
  <si>
    <t>Categoría</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</si>
  <si>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</si>
  <si>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</si>
  <si>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</si>
  <si>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</si>
  <si>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</si>
  <si>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</si>
  <si>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</si>
  <si>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</si>
  <si>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</si>
  <si>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</si>
  <si>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</si>
  <si>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mayoria de circunstancias)</t>
  </si>
  <si>
    <t>Catastrófico</t>
  </si>
  <si>
    <t xml:space="preserve">2, 3 y 4 </t>
  </si>
  <si>
    <t>Riesgo bajo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</si>
  <si>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</si>
  <si>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</si>
  <si>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</si>
  <si>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</si>
  <si>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</si>
  <si>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</si>
  <si>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</si>
  <si>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</si>
  <si>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</si>
  <si>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</si>
  <si>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</si>
  <si>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</si>
  <si>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Objeto Contractual: “COMPRAR, INSTALAR Y PONER EN FUNCIONAMIENTO UN SISTEMA INTEGRAL DE GRADERÍA RETRÁCTIL PARA LA DOTACIÓN DEL AUDITORIO DE LA CASA DE LA CULTURA DE SUBA”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</si>
  <si>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</si>
  <si>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</si>
  <si>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</si>
  <si>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</si>
  <si>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</si>
  <si>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</si>
  <si>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</si>
  <si>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</si>
  <si>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Consecuencias de la ocurrencia del evento</t>
  </si>
  <si>
    <t xml:space="preserve">Retrasos en la ejecución, dificultades en la asignación de recursos, claúsulas deficientes, demandas, litigios, percepción negativa de la gestión pública. </t>
  </si>
  <si>
    <t>Contratistas seleccionados no cualificados, prioridad a facotres irrelevantes, baja calidad en el proyecto, exclusión de oferentes adecuados, ventajas sobre oferentes inadecuados, incumplimiento normativo y corrupción.</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</si>
  <si>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</si>
  <si>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t>
  </si>
  <si>
    <t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t>
  </si>
  <si>
    <t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t>
  </si>
  <si>
    <t>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</si>
  <si>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</si>
  <si>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</si>
  <si>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Demandas
Investigaciones disciplinarias, fiscales y penales</t>
  </si>
  <si>
    <t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t>
  </si>
  <si>
    <t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</si>
  <si>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t>
  </si>
  <si>
    <t xml:space="preserve">Retrasos en la adjudicación del proceso, inclusive la declaratorio desierta del proceso de selección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</si>
  <si>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</si>
  <si>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</si>
  <si>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Incremento de costos.Necesidad de renegociación.Demoras en la ejecución. Revisión de cláusulas contractuales. Impacto en la calidad.</t>
  </si>
  <si>
    <t>Variación de la moneda extranjera</t>
  </si>
  <si>
    <t>Incremento de costos dado el cambio de moneda.Necesidad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</si>
  <si>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</si>
  <si>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</si>
  <si>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</si>
  <si>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</si>
  <si>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</si>
  <si>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</si>
  <si>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Reducción de la funcionalidad. Incremento de costos. Retrasos en el proyecto. Interrupción de operaciones. Problemas de seguridad. Impacto en el cumplimiento de los estándares.</t>
  </si>
  <si>
    <t>Interrupciones en el servicio. Aumento de costos. Reducción de la productividad. Pérdida de datos o calidad. Problemas de seguridad. Costos adicionales por tiempo de inactividad. Incumplimiento de contratos.</t>
  </si>
  <si>
    <t>Incremento en los costos. Interrupción de operaciones.Reducción de la productividad.Pérdida de calidad.Problemas de seguridad.Necesidad de procedimientos adicionales. Incumplimiento de contratos.</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</si>
  <si>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</si>
  <si>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</si>
  <si>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</si>
  <si>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</si>
  <si>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</si>
  <si>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</si>
  <si>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Elementos de mala calidad o con defectos en su calidad y origen.</t>
  </si>
  <si>
    <t>Rechazo de los entregables.Incremento de costos.Pérdida de satisfacción del cliente. Repercusiones legales.Aumento del tiempo de entregaEficiencia reducida.</t>
  </si>
  <si>
    <t>Rechazo de los entrgables, modificcion de costos, perdidas de caracteristicas iniciales</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</si>
  <si>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</si>
  <si>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</si>
  <si>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</si>
  <si>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</si>
  <si>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Eventos naturales tales como lluvias, inundaciones y sequias entre otros</t>
  </si>
  <si>
    <t xml:space="preserve">Paralización de actividades, suspensión de actividades, daño en los equipos y materiales, reprogramación de cronograma, retrasos, aumentos en los costos, cumplimiento de claúsulas por incumplimiento de fuerza mayor, retrasos en la entrega de beneficios. </t>
  </si>
  <si>
    <t>Deterioro de las condiciones de seguridad y orden público que impidan el transporte de los funcionarios o el aplazamiento de recorridos</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</si>
  <si>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</si>
  <si>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Monetaria</t>
  </si>
  <si>
    <t>“COMPRAR, INSTALAR Y PONER EN FUNCIONAMIENTO UN SISTEMA INTEGRAL DE GRADERÍA RETRÁCTIL PARA LA DOTACIÓN DEL AUDITORIO DE LA CASA DE LA CULTURA DE SUBA”</t>
  </si>
  <si>
    <t>Esta matriz es un documento anexo del Estudio Previo</t>
  </si>
  <si>
    <t>No</t>
  </si>
  <si>
    <t>Etapa</t>
  </si>
  <si>
    <t>Clase</t>
  </si>
  <si>
    <t>Fuente</t>
  </si>
  <si>
    <t>Calificación total</t>
  </si>
  <si>
    <t>¿A quien se le asigna?</t>
  </si>
  <si>
    <t>%</t>
  </si>
  <si>
    <t>¿Cómo se realiza el monitoreo</t>
  </si>
  <si>
    <t>retrasos en la entrega final de la instalacion dado a tiempos ejanos a los planeados en el presente proceso cotractual y que ocasionen el retraso en la ejecucion contractual</t>
  </si>
  <si>
    <t xml:space="preserve">Categoria </t>
  </si>
  <si>
    <t>CONTRATISTA</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</si>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</sst>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sz val="12"/>
      <color rgb="FFFF0000"/>
      <name val="Garamond"/>
      <family val="1"/>
    </font>
    <font>
      <sz val="10"/>
      <color theme="1"/>
      <name val="Garamond"/>
      <family val="1"/>
    </font>
    <font>
      <b/>
      <sz val="14"/>
      <name val="Garamond"/>
      <family val="1"/>
    </font>
    <font>
      <sz val="10"/>
      <color rgb="FF000000"/>
      <name val="Garamond"/>
      <family val="1"/>
    </font>
    <font>
      <sz val="10"/>
      <color rgb="FF000000"/>
      <name val="Arial"/>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25">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xf numFmtId="0" fontId="7" fillId="0" borderId="8"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6" xfId="0" applyFont="1" applyFill="1" applyBorder="1" applyAlignment="1">
      <alignment horizontal="center" vertical="center" textRotation="90" wrapText="1"/>
    </xf>
    <xf numFmtId="0" fontId="11" fillId="4" borderId="17"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0" xfId="0" applyFont="1" applyBorder="1" applyAlignment="1">
      <alignment horizontal="center" vertical="center" textRotation="90" wrapText="1"/>
    </xf>
    <xf numFmtId="0" fontId="7" fillId="0" borderId="23" xfId="0" applyFont="1" applyBorder="1" applyAlignment="1">
      <alignment horizontal="center" vertical="center" wrapText="1"/>
    </xf>
    <xf numFmtId="0" fontId="7" fillId="0" borderId="28" xfId="0" applyFont="1" applyBorder="1"/>
    <xf numFmtId="0" fontId="7" fillId="0" borderId="28" xfId="0" applyFont="1" applyBorder="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9" fillId="2" borderId="3" xfId="0" applyFont="1" applyFill="1" applyBorder="1" applyAlignment="1">
      <alignment vertical="center" wrapText="1"/>
    </xf>
    <xf numFmtId="0" fontId="16" fillId="0" borderId="12" xfId="0" applyFont="1" applyBorder="1" applyAlignment="1">
      <alignment vertical="center"/>
    </xf>
    <xf numFmtId="0" fontId="19" fillId="0" borderId="9" xfId="0" applyFont="1" applyBorder="1" applyAlignment="1">
      <alignment vertical="center"/>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5" xfId="0" applyFont="1" applyBorder="1"/>
    <xf numFmtId="0" fontId="19" fillId="0" borderId="7" xfId="0" applyFont="1" applyBorder="1"/>
    <xf numFmtId="0" fontId="19" fillId="0" borderId="8" xfId="0" applyFont="1" applyBorder="1" applyAlignment="1">
      <alignment horizontal="center"/>
    </xf>
    <xf numFmtId="0" fontId="20" fillId="4" borderId="15"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17" fillId="0" borderId="19" xfId="0" applyFont="1" applyBorder="1" applyAlignment="1">
      <alignment horizontal="left" vertical="center" wrapText="1"/>
    </xf>
    <xf numFmtId="0" fontId="19" fillId="0" borderId="2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23" xfId="0" applyFont="1" applyBorder="1" applyAlignment="1">
      <alignment horizontal="center" vertical="center" wrapText="1"/>
    </xf>
    <xf numFmtId="0" fontId="17" fillId="0" borderId="21" xfId="0" applyFont="1" applyBorder="1" applyAlignment="1">
      <alignment horizontal="left" vertical="center" wrapText="1"/>
    </xf>
    <xf numFmtId="0" fontId="19" fillId="0" borderId="3" xfId="0" applyFont="1" applyBorder="1" applyAlignment="1">
      <alignment horizontal="left" vertical="center" wrapText="1"/>
    </xf>
    <xf numFmtId="0" fontId="17" fillId="0" borderId="10"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6" xfId="0" applyFont="1" applyBorder="1" applyAlignment="1">
      <alignment horizontal="center" vertical="center"/>
    </xf>
    <xf numFmtId="0" fontId="17" fillId="0" borderId="24" xfId="0" applyFont="1" applyBorder="1" applyAlignment="1">
      <alignment horizontal="center" vertical="center" wrapText="1"/>
    </xf>
    <xf numFmtId="0" fontId="19" fillId="0" borderId="25" xfId="0" applyFont="1" applyBorder="1"/>
    <xf numFmtId="0" fontId="19" fillId="0" borderId="26" xfId="0" applyFont="1" applyBorder="1"/>
    <xf numFmtId="0" fontId="19" fillId="0" borderId="27" xfId="0" applyFont="1" applyBorder="1" applyAlignment="1">
      <alignment horizontal="center"/>
    </xf>
    <xf numFmtId="0" fontId="15" fillId="3" borderId="3" xfId="0" applyFont="1" applyFill="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14" xfId="0" applyFont="1" applyFill="1" applyBorder="1" applyAlignment="1">
      <alignment horizontal="center" vertical="center"/>
    </xf>
    <xf numFmtId="0" fontId="19" fillId="7"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3" fillId="0" borderId="3" xfId="0" applyFont="1" applyBorder="1" applyAlignment="1">
      <alignment horizontal="center" vertical="center" wrapText="1"/>
    </xf>
    <xf numFmtId="0" fontId="19" fillId="0" borderId="6" xfId="0" applyFont="1" applyBorder="1" applyAlignment="1">
      <alignment vertical="center"/>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5" fillId="0" borderId="0" xfId="0" applyFont="1" applyAlignment="1">
      <alignment horizontal="center"/>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0" borderId="4" xfId="0" applyFont="1" applyBorder="1" applyAlignment="1">
      <alignment horizontal="center" vertical="center" wrapText="1"/>
    </xf>
    <xf numFmtId="0" fontId="21" fillId="4" borderId="16"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9" borderId="3"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7" fillId="0" borderId="4" xfId="0" applyFont="1" applyBorder="1" applyAlignment="1">
      <alignment horizontal="center" vertical="center" wrapText="1"/>
    </xf>
    <xf numFmtId="0" fontId="10" fillId="6" borderId="3" xfId="0" applyFont="1" applyFill="1" applyBorder="1" applyAlignment="1">
      <alignment horizontal="center" vertical="center" wrapText="1"/>
    </xf>
    <xf numFmtId="0" fontId="7" fillId="6" borderId="3" xfId="0" applyFont="1" applyFill="1" applyBorder="1" applyAlignment="1">
      <alignment horizontal="center"/>
    </xf>
    <xf numFmtId="0" fontId="7" fillId="10" borderId="3" xfId="0" applyFont="1" applyFill="1" applyBorder="1" applyAlignment="1">
      <alignment horizontal="center" vertical="center"/>
    </xf>
    <xf numFmtId="0" fontId="16" fillId="0" borderId="3" xfId="0" applyFont="1" applyBorder="1" applyAlignment="1">
      <alignment horizontal="left" vertical="center" wrapText="1"/>
    </xf>
    <xf numFmtId="0" fontId="16" fillId="0" borderId="53" xfId="0" applyFont="1" applyBorder="1" applyAlignment="1">
      <alignment horizontal="left" vertical="center"/>
    </xf>
    <xf numFmtId="0" fontId="16" fillId="0" borderId="53" xfId="0" applyFont="1" applyBorder="1" applyAlignment="1">
      <alignment horizontal="left" vertical="center" wrapText="1"/>
    </xf>
    <xf numFmtId="0" fontId="17" fillId="0" borderId="18" xfId="0" applyFont="1" applyBorder="1" applyAlignment="1">
      <alignment horizontal="left" vertical="center" wrapText="1"/>
    </xf>
    <xf numFmtId="0" fontId="19" fillId="0" borderId="13" xfId="0" applyFont="1" applyBorder="1" applyAlignment="1">
      <alignment horizontal="left" vertical="center" wrapText="1"/>
    </xf>
    <xf numFmtId="0" fontId="16" fillId="0" borderId="32" xfId="0" applyFont="1" applyBorder="1" applyAlignment="1">
      <alignment horizontal="left" vertical="center" wrapText="1"/>
    </xf>
    <xf numFmtId="0" fontId="19" fillId="0" borderId="46" xfId="0" applyFont="1" applyBorder="1" applyAlignment="1">
      <alignment horizontal="left" vertical="center" wrapText="1"/>
    </xf>
    <xf numFmtId="0" fontId="16" fillId="0" borderId="57" xfId="0" applyFont="1" applyBorder="1" applyAlignment="1">
      <alignment vertical="center"/>
    </xf>
    <xf numFmtId="0" fontId="16" fillId="0" borderId="58" xfId="0" applyFont="1" applyBorder="1" applyAlignment="1">
      <alignment vertical="center"/>
    </xf>
    <xf numFmtId="0" fontId="29" fillId="0" borderId="3" xfId="0" applyFont="1" applyBorder="1" applyAlignment="1">
      <alignment horizontal="center" vertical="center" wrapText="1"/>
    </xf>
    <xf numFmtId="0" fontId="16" fillId="0" borderId="0" xfId="0" applyFont="1" applyAlignment="1">
      <alignment horizontal="center" vertical="center" wrapText="1"/>
    </xf>
    <xf numFmtId="0" fontId="17" fillId="0" borderId="13" xfId="0" applyFont="1" applyBorder="1" applyAlignment="1">
      <alignment horizontal="center" vertical="center" wrapText="1"/>
    </xf>
    <xf numFmtId="0" fontId="19" fillId="0" borderId="44" xfId="0" applyFont="1" applyBorder="1" applyAlignment="1">
      <alignment horizontal="left" vertical="center" wrapText="1"/>
    </xf>
    <xf numFmtId="0" fontId="17" fillId="0" borderId="0" xfId="0" applyFont="1" applyAlignment="1">
      <alignment horizontal="center" vertical="center" wrapText="1"/>
    </xf>
    <xf numFmtId="0" fontId="17" fillId="0" borderId="53" xfId="0" applyFont="1" applyBorder="1" applyAlignment="1">
      <alignment horizontal="center" vertical="center" wrapText="1"/>
    </xf>
    <xf numFmtId="0" fontId="17" fillId="0" borderId="13" xfId="0" applyFont="1" applyBorder="1" applyAlignment="1">
      <alignment horizontal="center" vertical="center"/>
    </xf>
    <xf numFmtId="0" fontId="17" fillId="0" borderId="42"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0" xfId="0" applyFont="1" applyAlignment="1">
      <alignment horizontal="center" vertical="center" wrapText="1"/>
    </xf>
    <xf numFmtId="0" fontId="23" fillId="0" borderId="2" xfId="0" applyFont="1" applyBorder="1" applyAlignment="1">
      <alignment horizontal="center" vertical="center" wrapText="1"/>
    </xf>
    <xf numFmtId="0" fontId="19" fillId="0" borderId="61" xfId="0" applyFont="1" applyBorder="1" applyAlignment="1">
      <alignment horizontal="left" vertical="center" wrapText="1"/>
    </xf>
    <xf numFmtId="0" fontId="16" fillId="0" borderId="53" xfId="0" applyFont="1" applyBorder="1" applyAlignment="1">
      <alignment vertical="center"/>
    </xf>
    <xf numFmtId="0" fontId="19" fillId="0" borderId="62" xfId="0" applyFont="1" applyBorder="1" applyAlignment="1">
      <alignment horizontal="left" vertical="center" wrapText="1"/>
    </xf>
    <xf numFmtId="0" fontId="7" fillId="0" borderId="0" xfId="0" applyFont="1" applyAlignment="1">
      <alignment horizontal="center" vertical="center" textRotation="90" wrapText="1"/>
    </xf>
    <xf numFmtId="0" fontId="14" fillId="2" borderId="3" xfId="0" applyFont="1" applyFill="1" applyBorder="1" applyAlignment="1">
      <alignment vertical="center" wrapText="1"/>
    </xf>
    <xf numFmtId="0" fontId="14" fillId="2" borderId="3" xfId="0" applyFont="1" applyFill="1" applyBorder="1" applyAlignment="1">
      <alignment horizontal="center" vertical="center" wrapText="1"/>
    </xf>
    <xf numFmtId="0" fontId="16" fillId="0" borderId="3" xfId="0" applyFont="1" applyBorder="1" applyAlignment="1">
      <alignment vertical="center"/>
    </xf>
    <xf numFmtId="0" fontId="19" fillId="0" borderId="3" xfId="0" applyFont="1" applyBorder="1"/>
    <xf numFmtId="0" fontId="17" fillId="2" borderId="3" xfId="0" applyFont="1" applyFill="1" applyBorder="1" applyAlignment="1">
      <alignment vertical="center" wrapText="1"/>
    </xf>
    <xf numFmtId="0" fontId="19" fillId="0" borderId="3" xfId="0" applyFont="1" applyBorder="1" applyAlignment="1">
      <alignment vertical="center" wrapText="1"/>
    </xf>
    <xf numFmtId="0" fontId="17" fillId="0" borderId="3" xfId="0" applyFont="1" applyBorder="1" applyAlignment="1">
      <alignment vertical="center" wrapText="1"/>
    </xf>
    <xf numFmtId="0" fontId="21" fillId="4" borderId="64" xfId="0" applyFont="1" applyFill="1" applyBorder="1" applyAlignment="1">
      <alignment horizontal="center" vertical="center" wrapText="1"/>
    </xf>
    <xf numFmtId="0" fontId="21" fillId="4" borderId="65" xfId="0" applyFont="1" applyFill="1" applyBorder="1" applyAlignment="1">
      <alignment horizontal="center" vertical="center" wrapText="1"/>
    </xf>
    <xf numFmtId="0" fontId="4" fillId="4" borderId="66" xfId="0" applyFont="1" applyFill="1" applyBorder="1" applyAlignment="1">
      <alignment horizontal="center" vertical="center" wrapText="1"/>
    </xf>
    <xf numFmtId="0" fontId="16" fillId="0" borderId="3" xfId="0" applyFont="1" applyBorder="1" applyAlignment="1">
      <alignment horizontal="left" vertical="center"/>
    </xf>
    <xf numFmtId="0" fontId="16" fillId="0" borderId="53" xfId="0" applyFont="1" applyBorder="1" applyAlignment="1">
      <alignment horizontal="left" vertical="center"/>
    </xf>
    <xf numFmtId="0" fontId="16" fillId="0" borderId="1" xfId="0" applyFont="1" applyBorder="1" applyAlignment="1">
      <alignment horizontal="left" vertical="center"/>
    </xf>
    <xf numFmtId="0" fontId="16" fillId="0" borderId="0" xfId="0" applyFont="1" applyAlignment="1">
      <alignment horizontal="left" vertical="center"/>
    </xf>
    <xf numFmtId="0" fontId="16" fillId="0" borderId="47" xfId="0" applyFont="1" applyBorder="1" applyAlignment="1">
      <alignment horizontal="left" vertical="center"/>
    </xf>
    <xf numFmtId="0" fontId="13" fillId="2" borderId="33" xfId="0" applyFont="1" applyFill="1" applyBorder="1" applyAlignment="1">
      <alignment horizontal="left" vertical="top" wrapText="1" readingOrder="1"/>
    </xf>
    <xf numFmtId="0" fontId="13" fillId="2" borderId="34" xfId="0" applyFont="1" applyFill="1" applyBorder="1" applyAlignment="1">
      <alignment horizontal="left" vertical="top" wrapText="1" readingOrder="1"/>
    </xf>
    <xf numFmtId="0" fontId="13" fillId="2" borderId="35" xfId="0" applyFont="1" applyFill="1" applyBorder="1" applyAlignment="1">
      <alignment horizontal="left" vertical="top" wrapText="1" readingOrder="1"/>
    </xf>
    <xf numFmtId="0" fontId="20" fillId="4" borderId="16" xfId="0" applyFont="1" applyFill="1" applyBorder="1" applyAlignment="1">
      <alignment horizontal="center" vertical="center" wrapText="1"/>
    </xf>
    <xf numFmtId="0" fontId="16" fillId="0" borderId="3" xfId="0" applyFont="1" applyBorder="1" applyAlignment="1">
      <alignment horizontal="left" vertical="center" wrapText="1"/>
    </xf>
    <xf numFmtId="0" fontId="15" fillId="0" borderId="38"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20" fillId="4" borderId="33" xfId="0" applyFont="1" applyFill="1" applyBorder="1" applyAlignment="1">
      <alignment horizontal="center" vertical="center" wrapText="1"/>
    </xf>
    <xf numFmtId="0" fontId="20" fillId="4" borderId="34" xfId="0" applyFont="1" applyFill="1" applyBorder="1" applyAlignment="1">
      <alignment horizontal="center" vertical="center" wrapText="1"/>
    </xf>
    <xf numFmtId="0" fontId="20" fillId="4" borderId="39" xfId="0" applyFont="1" applyFill="1" applyBorder="1" applyAlignment="1">
      <alignment horizontal="center" vertical="center" wrapText="1"/>
    </xf>
    <xf numFmtId="0" fontId="16" fillId="0" borderId="51" xfId="0" applyFont="1" applyBorder="1" applyAlignment="1">
      <alignment horizontal="left" vertical="center" wrapText="1"/>
    </xf>
    <xf numFmtId="0" fontId="16" fillId="0" borderId="50" xfId="0" applyFont="1" applyBorder="1" applyAlignment="1">
      <alignment horizontal="left" vertical="center" wrapText="1"/>
    </xf>
    <xf numFmtId="0" fontId="16" fillId="0" borderId="52" xfId="0" applyFont="1" applyBorder="1" applyAlignment="1">
      <alignment horizontal="left" vertical="center" wrapText="1"/>
    </xf>
    <xf numFmtId="0" fontId="16" fillId="0" borderId="63" xfId="0" applyFont="1" applyBorder="1" applyAlignment="1">
      <alignment horizontal="left" vertical="center"/>
    </xf>
    <xf numFmtId="0" fontId="5" fillId="0" borderId="3" xfId="0" applyFont="1" applyBorder="1" applyAlignment="1">
      <alignment horizont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2" xfId="0" applyFont="1" applyBorder="1" applyAlignment="1">
      <alignment horizontal="center" vertical="center"/>
    </xf>
    <xf numFmtId="0" fontId="12" fillId="0" borderId="48" xfId="0" applyFont="1" applyBorder="1" applyAlignment="1">
      <alignment horizontal="center" vertical="center"/>
    </xf>
    <xf numFmtId="0" fontId="12" fillId="0" borderId="0" xfId="0" applyFont="1" applyAlignment="1">
      <alignment horizontal="center" vertical="center"/>
    </xf>
    <xf numFmtId="0" fontId="12" fillId="0" borderId="47" xfId="0" applyFont="1" applyBorder="1" applyAlignment="1">
      <alignment horizontal="center" vertical="center"/>
    </xf>
    <xf numFmtId="0" fontId="12" fillId="0" borderId="43" xfId="0" applyFont="1" applyBorder="1" applyAlignment="1">
      <alignment horizontal="center" vertical="center"/>
    </xf>
    <xf numFmtId="0" fontId="12" fillId="0" borderId="36" xfId="0" applyFont="1" applyBorder="1" applyAlignment="1">
      <alignment horizontal="center" vertical="center"/>
    </xf>
    <xf numFmtId="0" fontId="12" fillId="0" borderId="44" xfId="0" applyFont="1" applyBorder="1" applyAlignment="1">
      <alignment horizontal="center" vertical="center"/>
    </xf>
    <xf numFmtId="0" fontId="17" fillId="0" borderId="40" xfId="0" applyFont="1" applyBorder="1" applyAlignment="1">
      <alignment horizontal="left" vertical="center" wrapText="1"/>
    </xf>
    <xf numFmtId="0" fontId="17" fillId="0" borderId="42" xfId="0" applyFont="1" applyBorder="1" applyAlignment="1">
      <alignment horizontal="left" vertical="center" wrapText="1"/>
    </xf>
    <xf numFmtId="0" fontId="17" fillId="0" borderId="48" xfId="0" applyFont="1" applyBorder="1" applyAlignment="1">
      <alignment horizontal="left" vertical="center" wrapText="1"/>
    </xf>
    <xf numFmtId="0" fontId="17" fillId="0" borderId="47" xfId="0" applyFont="1" applyBorder="1" applyAlignment="1">
      <alignment horizontal="left" vertical="center" wrapText="1"/>
    </xf>
    <xf numFmtId="0" fontId="17" fillId="0" borderId="43" xfId="0" applyFont="1" applyBorder="1" applyAlignment="1">
      <alignment horizontal="left" vertical="center" wrapText="1"/>
    </xf>
    <xf numFmtId="0" fontId="17" fillId="0" borderId="44" xfId="0" applyFont="1" applyBorder="1" applyAlignment="1">
      <alignment horizontal="left" vertical="center" wrapText="1"/>
    </xf>
    <xf numFmtId="0" fontId="19" fillId="9" borderId="3" xfId="0" applyFont="1" applyFill="1" applyBorder="1" applyAlignment="1">
      <alignment horizontal="center" vertical="center"/>
    </xf>
    <xf numFmtId="0" fontId="16" fillId="0" borderId="40" xfId="0" applyFont="1" applyBorder="1" applyAlignment="1">
      <alignment horizontal="left" vertical="center" wrapText="1"/>
    </xf>
    <xf numFmtId="0" fontId="16" fillId="0" borderId="41" xfId="0" applyFont="1" applyBorder="1" applyAlignment="1">
      <alignment horizontal="left" vertical="center" wrapText="1"/>
    </xf>
    <xf numFmtId="0" fontId="16" fillId="0" borderId="42" xfId="0" applyFont="1" applyBorder="1" applyAlignment="1">
      <alignment horizontal="left" vertical="center" wrapText="1"/>
    </xf>
    <xf numFmtId="0" fontId="19" fillId="0" borderId="4" xfId="0" applyFont="1" applyBorder="1" applyAlignment="1">
      <alignment horizontal="center" vertical="center" wrapText="1"/>
    </xf>
    <xf numFmtId="0" fontId="19" fillId="0" borderId="13" xfId="0" applyFont="1" applyBorder="1" applyAlignment="1">
      <alignment horizontal="center" vertical="center" wrapText="1"/>
    </xf>
    <xf numFmtId="0" fontId="14" fillId="0" borderId="47" xfId="0" applyFont="1" applyBorder="1" applyAlignment="1">
      <alignment horizontal="right" vertical="center" textRotation="90"/>
    </xf>
    <xf numFmtId="0" fontId="16" fillId="0" borderId="54" xfId="0" applyFont="1" applyBorder="1" applyAlignment="1">
      <alignment horizontal="left" vertical="center"/>
    </xf>
    <xf numFmtId="0" fontId="16" fillId="0" borderId="55" xfId="0" applyFont="1" applyBorder="1" applyAlignment="1">
      <alignment horizontal="left" vertical="center"/>
    </xf>
    <xf numFmtId="0" fontId="16" fillId="0" borderId="56" xfId="0" applyFont="1" applyBorder="1" applyAlignment="1">
      <alignment horizontal="left" vertical="center"/>
    </xf>
    <xf numFmtId="0" fontId="14" fillId="0" borderId="37" xfId="0" applyFont="1" applyBorder="1" applyAlignment="1">
      <alignment horizontal="right" vertical="center" textRotation="90"/>
    </xf>
    <xf numFmtId="0" fontId="15" fillId="6" borderId="4"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15" fillId="0" borderId="36" xfId="0" applyFont="1" applyBorder="1" applyAlignment="1">
      <alignment horizontal="center"/>
    </xf>
    <xf numFmtId="0" fontId="19" fillId="0" borderId="10" xfId="0" applyFont="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10"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11" xfId="0" applyFont="1" applyFill="1" applyBorder="1" applyAlignment="1">
      <alignment horizontal="center" vertical="center"/>
    </xf>
    <xf numFmtId="0" fontId="19" fillId="10" borderId="10" xfId="0" applyFont="1" applyFill="1" applyBorder="1" applyAlignment="1">
      <alignment horizontal="center" vertical="center"/>
    </xf>
    <xf numFmtId="0" fontId="19" fillId="8" borderId="3" xfId="0" applyFont="1" applyFill="1" applyBorder="1" applyAlignment="1">
      <alignment horizontal="center" vertical="center"/>
    </xf>
    <xf numFmtId="0" fontId="15" fillId="0" borderId="0" xfId="0" applyFont="1" applyAlignment="1">
      <alignment horizontal="center"/>
    </xf>
    <xf numFmtId="0" fontId="15" fillId="6" borderId="10" xfId="0" applyFont="1" applyFill="1" applyBorder="1" applyAlignment="1">
      <alignment horizontal="center" vertical="center" wrapText="1"/>
    </xf>
    <xf numFmtId="0" fontId="19" fillId="6" borderId="3" xfId="0" applyFont="1" applyFill="1" applyBorder="1" applyAlignment="1">
      <alignment horizontal="center"/>
    </xf>
    <xf numFmtId="0" fontId="19" fillId="6" borderId="10" xfId="0" applyFont="1" applyFill="1" applyBorder="1" applyAlignment="1">
      <alignment horizontal="center"/>
    </xf>
    <xf numFmtId="0" fontId="15" fillId="2" borderId="36" xfId="0" applyFont="1" applyFill="1" applyBorder="1" applyAlignment="1">
      <alignment horizontal="center"/>
    </xf>
    <xf numFmtId="0" fontId="16" fillId="0" borderId="59" xfId="0" applyFont="1" applyBorder="1" applyAlignment="1">
      <alignment horizontal="left" vertical="center"/>
    </xf>
    <xf numFmtId="0" fontId="16" fillId="0" borderId="60" xfId="0" applyFont="1" applyBorder="1" applyAlignment="1">
      <alignment horizontal="left" vertical="center"/>
    </xf>
    <xf numFmtId="0" fontId="16" fillId="0" borderId="61" xfId="0" applyFont="1" applyBorder="1" applyAlignment="1">
      <alignment horizontal="left" vertical="center"/>
    </xf>
    <xf numFmtId="0" fontId="14" fillId="0" borderId="21" xfId="0" applyFont="1" applyBorder="1" applyAlignment="1">
      <alignment horizontal="left" vertical="top" wrapText="1"/>
    </xf>
    <xf numFmtId="0" fontId="14" fillId="0" borderId="3" xfId="0" applyFont="1" applyBorder="1" applyAlignment="1">
      <alignment horizontal="left" vertical="top" wrapText="1"/>
    </xf>
    <xf numFmtId="0" fontId="14" fillId="0" borderId="10" xfId="0" applyFont="1" applyBorder="1" applyAlignment="1">
      <alignment horizontal="left" vertical="top" wrapText="1"/>
    </xf>
    <xf numFmtId="0" fontId="14" fillId="0" borderId="15" xfId="0" applyFont="1" applyBorder="1" applyAlignment="1">
      <alignment horizontal="center"/>
    </xf>
    <xf numFmtId="0" fontId="14" fillId="0" borderId="16" xfId="0" applyFont="1" applyBorder="1" applyAlignment="1">
      <alignment horizontal="center"/>
    </xf>
    <xf numFmtId="0" fontId="14" fillId="0" borderId="17" xfId="0" applyFont="1" applyBorder="1" applyAlignment="1">
      <alignment horizontal="center"/>
    </xf>
    <xf numFmtId="0" fontId="25" fillId="0" borderId="21" xfId="0" applyFont="1" applyBorder="1" applyAlignment="1">
      <alignment horizontal="left" vertical="top" wrapText="1"/>
    </xf>
    <xf numFmtId="0" fontId="17" fillId="0" borderId="3" xfId="0" applyFont="1" applyBorder="1" applyAlignment="1">
      <alignment horizontal="left" vertical="top" wrapText="1"/>
    </xf>
    <xf numFmtId="0" fontId="17" fillId="0" borderId="10" xfId="0" applyFont="1" applyBorder="1" applyAlignment="1">
      <alignment horizontal="left" vertical="top" wrapText="1"/>
    </xf>
    <xf numFmtId="0" fontId="27" fillId="0" borderId="21" xfId="0" applyFont="1" applyBorder="1" applyAlignment="1">
      <alignment horizontal="left" vertical="top" wrapText="1"/>
    </xf>
    <xf numFmtId="0" fontId="17" fillId="0" borderId="30" xfId="0" applyFont="1" applyBorder="1" applyAlignment="1">
      <alignment horizontal="left" vertical="center" wrapText="1"/>
    </xf>
    <xf numFmtId="0" fontId="17" fillId="0" borderId="14" xfId="0" applyFont="1" applyBorder="1" applyAlignment="1">
      <alignment horizontal="left" vertical="center" wrapText="1"/>
    </xf>
    <xf numFmtId="0" fontId="17" fillId="0" borderId="31" xfId="0" applyFont="1" applyBorder="1" applyAlignment="1">
      <alignment horizontal="left" vertical="center" wrapText="1"/>
    </xf>
    <xf numFmtId="0" fontId="24" fillId="0" borderId="21" xfId="0" applyFont="1" applyBorder="1" applyAlignment="1">
      <alignment horizontal="left" vertical="top" wrapText="1"/>
    </xf>
    <xf numFmtId="0" fontId="24" fillId="0" borderId="3" xfId="0" applyFont="1" applyBorder="1" applyAlignment="1">
      <alignment horizontal="left" vertical="top" wrapText="1"/>
    </xf>
    <xf numFmtId="0" fontId="24" fillId="0" borderId="10" xfId="0" applyFont="1" applyBorder="1" applyAlignment="1">
      <alignment horizontal="left" vertical="top" wrapText="1"/>
    </xf>
    <xf numFmtId="0" fontId="17" fillId="0" borderId="32" xfId="0" applyFont="1" applyBorder="1" applyAlignment="1">
      <alignment horizontal="left" vertical="center" wrapText="1"/>
    </xf>
    <xf numFmtId="0" fontId="17" fillId="0" borderId="49" xfId="0" applyFont="1" applyBorder="1" applyAlignment="1">
      <alignment horizontal="left" vertical="center" wrapText="1"/>
    </xf>
    <xf numFmtId="0" fontId="8" fillId="0" borderId="0" xfId="0" applyFont="1" applyAlignment="1">
      <alignment horizontal="left" vertical="center" wrapText="1"/>
    </xf>
    <xf numFmtId="0" fontId="14" fillId="0" borderId="22" xfId="0" applyFont="1" applyBorder="1" applyAlignment="1">
      <alignment horizontal="left" vertical="top" wrapText="1"/>
    </xf>
    <xf numFmtId="0" fontId="14" fillId="0" borderId="6" xfId="0" applyFont="1" applyBorder="1" applyAlignment="1">
      <alignment horizontal="left" vertical="top" wrapText="1"/>
    </xf>
    <xf numFmtId="0" fontId="14" fillId="0" borderId="24" xfId="0" applyFont="1" applyBorder="1" applyAlignment="1">
      <alignment horizontal="left" vertical="top" wrapText="1"/>
    </xf>
    <xf numFmtId="0" fontId="16" fillId="0" borderId="3" xfId="0" applyFont="1" applyBorder="1" applyAlignment="1">
      <alignment horizontal="left" vertical="center"/>
    </xf>
    <xf numFmtId="0" fontId="16" fillId="0" borderId="3" xfId="0" applyFont="1" applyBorder="1" applyAlignment="1">
      <alignment vertical="center"/>
    </xf>
    <xf numFmtId="0" fontId="14" fillId="2"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3" xfId="0" applyFont="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4" fillId="0" borderId="25" xfId="0" applyFont="1" applyBorder="1" applyAlignment="1">
      <alignment horizontal="left" wrapText="1"/>
    </xf>
    <xf numFmtId="0" fontId="14" fillId="0" borderId="26"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24" fillId="0" borderId="3" xfId="0" applyFont="1" applyBorder="1" applyAlignment="1">
      <alignment horizontal="left" vertical="center" wrapText="1"/>
    </xf>
    <xf numFmtId="0" fontId="16"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3" xfId="0" applyFont="1" applyBorder="1" applyAlignment="1">
      <alignment horizontal="center" vertical="center" wrapText="1"/>
    </xf>
    <xf numFmtId="0" fontId="12" fillId="2" borderId="33" xfId="0" applyFont="1" applyFill="1" applyBorder="1" applyAlignment="1">
      <alignment horizontal="left" vertical="top" wrapText="1" readingOrder="1"/>
    </xf>
    <xf numFmtId="0" fontId="12" fillId="2" borderId="34" xfId="0" applyFont="1" applyFill="1" applyBorder="1" applyAlignment="1">
      <alignment horizontal="left" vertical="top" wrapText="1" readingOrder="1"/>
    </xf>
    <xf numFmtId="0" fontId="12" fillId="2" borderId="35"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4" borderId="65" xfId="0" applyFont="1" applyFill="1" applyBorder="1" applyAlignment="1">
      <alignment horizontal="center" vertical="center" wrapText="1"/>
    </xf>
    <xf numFmtId="0" fontId="21" fillId="4" borderId="65" xfId="0" applyFont="1" applyFill="1" applyBorder="1" applyAlignment="1">
      <alignment horizontal="center" vertical="center" wrapText="1"/>
    </xf>
    <xf numFmtId="0" fontId="15" fillId="6" borderId="4" xfId="0" applyFont="1" applyFill="1" applyBorder="1" applyAlignment="1">
      <alignment horizontal="center" vertical="center"/>
    </xf>
    <xf numFmtId="0" fontId="15" fillId="6" borderId="13" xfId="0" applyFont="1" applyFill="1" applyBorder="1" applyAlignment="1">
      <alignment horizontal="center" vertical="center"/>
    </xf>
    <xf numFmtId="0" fontId="19" fillId="9" borderId="29" xfId="0" applyFont="1" applyFill="1" applyBorder="1" applyAlignment="1">
      <alignment horizontal="center" vertical="center"/>
    </xf>
    <xf numFmtId="0" fontId="19" fillId="9" borderId="13" xfId="0" applyFont="1" applyFill="1" applyBorder="1" applyAlignment="1">
      <alignment horizontal="center" vertical="center"/>
    </xf>
    <xf numFmtId="0" fontId="19" fillId="10" borderId="4" xfId="0" applyFont="1" applyFill="1" applyBorder="1" applyAlignment="1">
      <alignment horizontal="center" vertical="center"/>
    </xf>
    <xf numFmtId="0" fontId="19" fillId="10" borderId="13" xfId="0" applyFont="1" applyFill="1" applyBorder="1" applyAlignment="1">
      <alignment horizontal="center" vertical="center"/>
    </xf>
    <xf numFmtId="0" fontId="19" fillId="7" borderId="4" xfId="0" applyFont="1" applyFill="1" applyBorder="1" applyAlignment="1">
      <alignment horizontal="center" vertical="center"/>
    </xf>
    <xf numFmtId="0" fontId="19" fillId="7" borderId="13" xfId="0" applyFont="1" applyFill="1" applyBorder="1" applyAlignment="1">
      <alignment horizontal="center" vertical="center"/>
    </xf>
    <xf numFmtId="0" fontId="19" fillId="0" borderId="29" xfId="0" applyFont="1" applyBorder="1" applyAlignment="1">
      <alignment horizontal="center" vertical="center" wrapText="1"/>
    </xf>
    <xf numFmtId="0" fontId="19" fillId="8" borderId="4" xfId="0" applyFont="1" applyFill="1" applyBorder="1" applyAlignment="1">
      <alignment horizontal="center" vertical="center"/>
    </xf>
    <xf numFmtId="0" fontId="19" fillId="8" borderId="13" xfId="0" applyFont="1" applyFill="1" applyBorder="1" applyAlignment="1">
      <alignment horizontal="center" vertical="center"/>
    </xf>
    <xf numFmtId="0" fontId="19" fillId="7" borderId="45" xfId="0" applyFont="1" applyFill="1" applyBorder="1" applyAlignment="1">
      <alignment horizontal="center" vertical="center"/>
    </xf>
    <xf numFmtId="0" fontId="19" fillId="7" borderId="46" xfId="0" applyFont="1" applyFill="1" applyBorder="1" applyAlignment="1">
      <alignment horizontal="center" vertical="center"/>
    </xf>
    <xf numFmtId="0" fontId="15" fillId="6" borderId="29" xfId="0" applyFont="1" applyFill="1" applyBorder="1" applyAlignment="1">
      <alignment horizontal="center" vertical="center" wrapText="1"/>
    </xf>
    <xf numFmtId="0" fontId="19" fillId="8" borderId="29" xfId="0" applyFont="1" applyFill="1" applyBorder="1" applyAlignment="1">
      <alignment horizontal="center" vertical="center"/>
    </xf>
    <xf numFmtId="0" fontId="15" fillId="6" borderId="40" xfId="0" applyFont="1" applyFill="1" applyBorder="1" applyAlignment="1">
      <alignment horizontal="center" vertical="center" wrapText="1"/>
    </xf>
    <xf numFmtId="0" fontId="15" fillId="6" borderId="41" xfId="0" applyFont="1" applyFill="1" applyBorder="1" applyAlignment="1">
      <alignment horizontal="center" vertical="center" wrapText="1"/>
    </xf>
    <xf numFmtId="0" fontId="15" fillId="6" borderId="42" xfId="0" applyFont="1" applyFill="1" applyBorder="1" applyAlignment="1">
      <alignment horizontal="center" vertical="center" wrapText="1"/>
    </xf>
    <xf numFmtId="0" fontId="15" fillId="6" borderId="43"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19" fillId="6" borderId="4" xfId="0" applyFont="1" applyFill="1" applyBorder="1" applyAlignment="1">
      <alignment horizontal="center"/>
    </xf>
    <xf numFmtId="0" fontId="19" fillId="6" borderId="13" xfId="0" applyFont="1" applyFill="1" applyBorder="1" applyAlignment="1">
      <alignment horizontal="center"/>
    </xf>
    <xf numFmtId="0" fontId="19" fillId="7" borderId="29" xfId="0" applyFont="1" applyFill="1" applyBorder="1" applyAlignment="1">
      <alignment horizontal="center" vertical="center"/>
    </xf>
    <xf numFmtId="0" fontId="19" fillId="6" borderId="29" xfId="0" applyFont="1" applyFill="1" applyBorder="1" applyAlignment="1">
      <alignment horizontal="center"/>
    </xf>
    <xf numFmtId="0" fontId="15" fillId="6" borderId="29"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30" fillId="0" borderId="25" xfId="0" applyFont="1" applyBorder="1" applyAlignment="1">
      <alignment horizontal="center" vertical="top" wrapText="1"/>
    </xf>
    <xf numFmtId="0" fontId="30" fillId="0" borderId="26" xfId="0" applyFont="1" applyBorder="1" applyAlignment="1">
      <alignment horizontal="center" vertical="top" wrapText="1"/>
    </xf>
    <xf numFmtId="0" fontId="30" fillId="0" borderId="27" xfId="0" applyFont="1" applyBorder="1" applyAlignment="1">
      <alignment horizontal="center" vertical="top" wrapText="1"/>
    </xf>
    <xf numFmtId="0" fontId="10" fillId="2" borderId="0" xfId="0" applyFont="1" applyFill="1" applyAlignment="1">
      <alignment horizontal="center"/>
    </xf>
    <xf numFmtId="0" fontId="10" fillId="0" borderId="36" xfId="0" applyFont="1" applyBorder="1" applyAlignment="1">
      <alignment horizontal="center"/>
    </xf>
    <xf numFmtId="0" fontId="10" fillId="6" borderId="4" xfId="0" applyFont="1" applyFill="1" applyBorder="1" applyAlignment="1">
      <alignment horizontal="center" vertical="center"/>
    </xf>
    <xf numFmtId="0" fontId="10" fillId="6" borderId="1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13"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3" xfId="0" applyFont="1" applyFill="1" applyBorder="1" applyAlignment="1">
      <alignment horizontal="center"/>
    </xf>
    <xf numFmtId="0" fontId="7" fillId="6" borderId="3" xfId="0" applyFont="1" applyFill="1" applyBorder="1" applyAlignment="1">
      <alignment horizontal="center"/>
    </xf>
    <xf numFmtId="0" fontId="10" fillId="0" borderId="47" xfId="0" applyFont="1" applyBorder="1" applyAlignment="1">
      <alignment horizontal="right" vertical="center" textRotation="90"/>
    </xf>
    <xf numFmtId="0" fontId="17" fillId="0" borderId="42" xfId="0" applyFont="1" applyBorder="1" applyAlignment="1">
      <alignment horizontal="left" vertical="center"/>
    </xf>
    <xf numFmtId="0" fontId="17" fillId="0" borderId="48" xfId="0" applyFont="1" applyBorder="1" applyAlignment="1">
      <alignment horizontal="left" vertical="center"/>
    </xf>
    <xf numFmtId="0" fontId="17" fillId="0" borderId="47" xfId="0" applyFont="1" applyBorder="1" applyAlignment="1">
      <alignment horizontal="left" vertical="center"/>
    </xf>
    <xf numFmtId="0" fontId="17" fillId="0" borderId="43" xfId="0" applyFont="1" applyBorder="1" applyAlignment="1">
      <alignment horizontal="left" vertical="center"/>
    </xf>
    <xf numFmtId="0" fontId="17" fillId="0" borderId="44" xfId="0" applyFont="1" applyBorder="1" applyAlignment="1">
      <alignment horizontal="left" vertical="center"/>
    </xf>
    <xf numFmtId="0" fontId="7" fillId="0" borderId="21" xfId="0" applyFont="1" applyBorder="1" applyAlignment="1">
      <alignment horizontal="center" vertical="center" wrapText="1"/>
    </xf>
    <xf numFmtId="0" fontId="7" fillId="0" borderId="10"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31" fillId="0" borderId="1" xfId="0" applyFont="1" applyBorder="1"/>
    <xf numFmtId="0" fontId="32" fillId="0" borderId="0" xfId="0" applyFont="1"/>
    <xf numFmtId="0" fontId="32" fillId="0" borderId="2" xfId="0" applyFont="1" applyBorder="1" applyAlignment="1">
      <alignment horizontal="center"/>
    </xf>
    <xf numFmtId="0" fontId="27" fillId="0" borderId="1" xfId="0" applyFont="1" applyBorder="1" applyAlignment="1"/>
    <xf numFmtId="0" fontId="27" fillId="0" borderId="0" xfId="0" applyFont="1" applyAlignment="1"/>
    <xf numFmtId="0" fontId="2" fillId="0" borderId="0" xfId="0" applyFont="1"/>
  </cellXfs>
  <cellStyles count="1">
    <cellStyle name="Normal" xfId="0" builtinId="0"/>
  </cellStyles>
  <dxfs count="85">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2</xdr:row>
      <xdr:rowOff>8164</xdr:rowOff>
    </xdr:from>
    <xdr:to>
      <xdr:col>2</xdr:col>
      <xdr:colOff>1474108</xdr:colOff>
      <xdr:row>5</xdr:row>
      <xdr:rowOff>68036</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61950"/>
          <a:ext cx="3061607" cy="6041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4" zoomScale="85" zoomScaleNormal="85" zoomScalePageLayoutView="40" workbookViewId="0">
      <selection activeCell="B13" sqref="B13:F13"/>
    </sheetView>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43"/>
      <c r="C2" s="147" t="s">
        <v>0</v>
      </c>
      <c r="D2" s="148"/>
      <c r="E2" s="149"/>
      <c r="F2" s="210" t="s">
        <v>1</v>
      </c>
    </row>
    <row r="3" spans="2:6" ht="42.75" customHeight="1">
      <c r="B3" s="143"/>
      <c r="C3" s="150"/>
      <c r="D3" s="151"/>
      <c r="E3" s="152"/>
      <c r="F3" s="211"/>
    </row>
    <row r="4" spans="2:6" ht="41.25" customHeight="1">
      <c r="B4" s="143"/>
      <c r="C4" s="153"/>
      <c r="D4" s="154"/>
      <c r="E4" s="155"/>
      <c r="F4" s="205"/>
    </row>
    <row r="5" spans="2:6" ht="37.5" customHeight="1" thickBot="1">
      <c r="B5" s="11"/>
      <c r="C5" s="12"/>
      <c r="D5" s="12"/>
      <c r="E5" s="12"/>
      <c r="F5" s="12"/>
    </row>
    <row r="6" spans="2:6" ht="21" customHeight="1" thickBot="1">
      <c r="B6" s="197" t="s">
        <v>2</v>
      </c>
      <c r="C6" s="198"/>
      <c r="D6" s="198"/>
      <c r="E6" s="198"/>
      <c r="F6" s="199"/>
    </row>
    <row r="7" spans="2:6" ht="78.75" customHeight="1">
      <c r="B7" s="204" t="s">
        <v>3</v>
      </c>
      <c r="C7" s="205"/>
      <c r="D7" s="205"/>
      <c r="E7" s="205"/>
      <c r="F7" s="206"/>
    </row>
    <row r="8" spans="2:6" ht="37.5" customHeight="1">
      <c r="B8" s="200" t="s">
        <v>4</v>
      </c>
      <c r="C8" s="201"/>
      <c r="D8" s="201"/>
      <c r="E8" s="201"/>
      <c r="F8" s="202"/>
    </row>
    <row r="9" spans="2:6" ht="34.5" customHeight="1">
      <c r="B9" s="203" t="s">
        <v>5</v>
      </c>
      <c r="C9" s="195"/>
      <c r="D9" s="195"/>
      <c r="E9" s="195"/>
      <c r="F9" s="196"/>
    </row>
    <row r="10" spans="2:6" ht="36" customHeight="1">
      <c r="B10" s="194" t="s">
        <v>6</v>
      </c>
      <c r="C10" s="195"/>
      <c r="D10" s="195"/>
      <c r="E10" s="195"/>
      <c r="F10" s="196"/>
    </row>
    <row r="11" spans="2:6" ht="72" customHeight="1">
      <c r="B11" s="194" t="s">
        <v>7</v>
      </c>
      <c r="C11" s="195"/>
      <c r="D11" s="195"/>
      <c r="E11" s="195"/>
      <c r="F11" s="196"/>
    </row>
    <row r="12" spans="2:6" ht="34.5" customHeight="1">
      <c r="B12" s="207" t="s">
        <v>8</v>
      </c>
      <c r="C12" s="208"/>
      <c r="D12" s="208"/>
      <c r="E12" s="208"/>
      <c r="F12" s="209"/>
    </row>
    <row r="13" spans="2:6" ht="44.25" customHeight="1">
      <c r="B13" s="203" t="s">
        <v>9</v>
      </c>
      <c r="C13" s="195"/>
      <c r="D13" s="195"/>
      <c r="E13" s="195"/>
      <c r="F13" s="196"/>
    </row>
    <row r="14" spans="2:6" ht="26.25" customHeight="1">
      <c r="B14" s="194" t="s">
        <v>10</v>
      </c>
      <c r="C14" s="195"/>
      <c r="D14" s="195"/>
      <c r="E14" s="195"/>
      <c r="F14" s="196"/>
    </row>
    <row r="15" spans="2:6" ht="22.5" customHeight="1">
      <c r="B15" s="194" t="s">
        <v>11</v>
      </c>
      <c r="C15" s="195"/>
      <c r="D15" s="195"/>
      <c r="E15" s="195"/>
      <c r="F15" s="196"/>
    </row>
    <row r="16" spans="2:6" ht="33" customHeight="1">
      <c r="B16" s="194" t="s">
        <v>12</v>
      </c>
      <c r="C16" s="195"/>
      <c r="D16" s="195"/>
      <c r="E16" s="195"/>
      <c r="F16" s="196"/>
    </row>
    <row r="17" spans="2:6" ht="36.75" customHeight="1">
      <c r="B17" s="194" t="s">
        <v>13</v>
      </c>
      <c r="C17" s="195"/>
      <c r="D17" s="195"/>
      <c r="E17" s="195"/>
      <c r="F17" s="196"/>
    </row>
    <row r="18" spans="2:6" ht="26.25" customHeight="1">
      <c r="B18" s="194" t="s">
        <v>14</v>
      </c>
      <c r="C18" s="195"/>
      <c r="D18" s="195"/>
      <c r="E18" s="195"/>
      <c r="F18" s="196"/>
    </row>
    <row r="19" spans="2:6" ht="27" customHeight="1">
      <c r="B19" s="213" t="s">
        <v>15</v>
      </c>
      <c r="C19" s="214"/>
      <c r="D19" s="214"/>
      <c r="E19" s="214"/>
      <c r="F19" s="215"/>
    </row>
    <row r="20" spans="2:6" ht="14.25" customHeight="1">
      <c r="B20" s="6"/>
    </row>
    <row r="21" spans="2:6">
      <c r="B21" s="7"/>
    </row>
    <row r="22" spans="2:6" ht="17.25" customHeight="1">
      <c r="B22" s="212"/>
      <c r="C22" s="212"/>
      <c r="D22" s="212"/>
      <c r="E22" s="212"/>
      <c r="F22" s="212"/>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9"/>
  <sheetViews>
    <sheetView showGridLines="0" zoomScale="80" zoomScaleNormal="80" zoomScalePageLayoutView="85" workbookViewId="0">
      <selection activeCell="B55" sqref="B55"/>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43"/>
      <c r="C2" s="147" t="s">
        <v>16</v>
      </c>
      <c r="D2" s="148"/>
      <c r="E2" s="149"/>
      <c r="F2" s="210" t="s">
        <v>1</v>
      </c>
    </row>
    <row r="3" spans="2:6" ht="51" customHeight="1">
      <c r="B3" s="143"/>
      <c r="C3" s="150"/>
      <c r="D3" s="151"/>
      <c r="E3" s="152"/>
      <c r="F3" s="211"/>
    </row>
    <row r="4" spans="2:6" ht="54" customHeight="1">
      <c r="B4" s="143"/>
      <c r="C4" s="153"/>
      <c r="D4" s="154"/>
      <c r="E4" s="155"/>
      <c r="F4" s="205"/>
    </row>
    <row r="5" spans="2:6" ht="24.75" customHeight="1" thickBot="1">
      <c r="B5" s="11"/>
      <c r="C5" s="12"/>
      <c r="D5" s="12"/>
      <c r="E5" s="12"/>
      <c r="F5" s="12"/>
    </row>
    <row r="6" spans="2:6" ht="18" customHeight="1" thickBot="1">
      <c r="B6" s="220" t="s">
        <v>17</v>
      </c>
      <c r="C6" s="221"/>
      <c r="D6" s="221"/>
      <c r="E6" s="221"/>
      <c r="F6" s="222"/>
    </row>
    <row r="7" spans="2:6" ht="42.75" customHeight="1">
      <c r="B7" s="223" t="s">
        <v>18</v>
      </c>
      <c r="C7" s="224"/>
      <c r="D7" s="224"/>
      <c r="E7" s="224"/>
      <c r="F7" s="224"/>
    </row>
    <row r="8" spans="2:6" ht="63" customHeight="1">
      <c r="B8" s="225"/>
      <c r="C8" s="226"/>
      <c r="D8" s="226"/>
      <c r="E8" s="226"/>
      <c r="F8" s="226"/>
    </row>
    <row r="9" spans="2:6" ht="37.5" customHeight="1">
      <c r="B9" s="225"/>
      <c r="C9" s="226"/>
      <c r="D9" s="226"/>
      <c r="E9" s="226"/>
      <c r="F9" s="226"/>
    </row>
    <row r="10" spans="2:6" ht="43.5" customHeight="1">
      <c r="B10" s="225"/>
      <c r="C10" s="226"/>
      <c r="D10" s="226"/>
      <c r="E10" s="226"/>
      <c r="F10" s="226"/>
    </row>
    <row r="11" spans="2:6" ht="58.5" customHeight="1">
      <c r="B11" s="225"/>
      <c r="C11" s="226"/>
      <c r="D11" s="226"/>
      <c r="E11" s="226"/>
      <c r="F11" s="226"/>
    </row>
    <row r="12" spans="2:6" ht="46.5" customHeight="1">
      <c r="B12" s="225"/>
      <c r="C12" s="226"/>
      <c r="D12" s="226"/>
      <c r="E12" s="226"/>
      <c r="F12" s="226"/>
    </row>
    <row r="13" spans="2:6" ht="47.25" customHeight="1">
      <c r="B13" s="225"/>
      <c r="C13" s="226"/>
      <c r="D13" s="226"/>
      <c r="E13" s="226"/>
      <c r="F13" s="226"/>
    </row>
    <row r="14" spans="2:6" ht="22.5" customHeight="1">
      <c r="B14" s="225"/>
      <c r="C14" s="226"/>
      <c r="D14" s="226"/>
      <c r="E14" s="226"/>
      <c r="F14" s="226"/>
    </row>
    <row r="15" spans="2:6" ht="16.5" customHeight="1">
      <c r="B15" s="219" t="s">
        <v>19</v>
      </c>
      <c r="C15" s="219"/>
      <c r="D15" s="219"/>
      <c r="E15" s="219"/>
      <c r="F15" s="219"/>
    </row>
    <row r="16" spans="2:6" ht="127.5" customHeight="1">
      <c r="B16" s="227" t="s">
        <v>20</v>
      </c>
      <c r="C16" s="227"/>
      <c r="D16" s="227"/>
      <c r="E16" s="227"/>
      <c r="F16" s="227"/>
    </row>
    <row r="17" spans="2:6" ht="19.5" customHeight="1">
      <c r="B17" s="113"/>
      <c r="C17" s="114" t="s">
        <v>21</v>
      </c>
      <c r="D17" s="218" t="s">
        <v>22</v>
      </c>
      <c r="E17" s="218" t="s">
        <v>23</v>
      </c>
      <c r="F17" s="218" t="s">
        <v>24</v>
      </c>
    </row>
    <row r="18" spans="2:6" ht="21" customHeight="1">
      <c r="B18" s="113"/>
      <c r="C18" s="114" t="s">
        <v>25</v>
      </c>
      <c r="D18" s="218"/>
      <c r="E18" s="218"/>
      <c r="F18" s="218"/>
    </row>
    <row r="19" spans="2:6" ht="18.75" customHeight="1">
      <c r="B19" s="115" t="s">
        <v>26</v>
      </c>
      <c r="C19" s="115"/>
      <c r="D19" s="34" t="s">
        <v>27</v>
      </c>
      <c r="E19" s="116" t="s">
        <v>28</v>
      </c>
      <c r="F19" s="117" t="s">
        <v>29</v>
      </c>
    </row>
    <row r="20" spans="2:6" ht="18.75" customHeight="1">
      <c r="B20" s="115" t="s">
        <v>30</v>
      </c>
      <c r="C20" s="115"/>
      <c r="D20" s="34" t="s">
        <v>31</v>
      </c>
      <c r="E20" s="116" t="s">
        <v>28</v>
      </c>
      <c r="F20" s="117" t="s">
        <v>29</v>
      </c>
    </row>
    <row r="21" spans="2:6" ht="24" customHeight="1">
      <c r="B21" s="113"/>
      <c r="C21" s="114" t="s">
        <v>32</v>
      </c>
      <c r="D21" s="34"/>
      <c r="E21" s="34"/>
      <c r="F21" s="117"/>
    </row>
    <row r="22" spans="2:6" ht="24" customHeight="1">
      <c r="B22" s="216" t="s">
        <v>33</v>
      </c>
      <c r="C22" s="216"/>
      <c r="D22" s="34" t="s">
        <v>27</v>
      </c>
      <c r="E22" s="116" t="s">
        <v>28</v>
      </c>
      <c r="F22" s="117" t="s">
        <v>34</v>
      </c>
    </row>
    <row r="23" spans="2:6" ht="19.5" customHeight="1">
      <c r="B23" s="115" t="s">
        <v>35</v>
      </c>
      <c r="C23" s="115"/>
      <c r="D23" s="34" t="s">
        <v>27</v>
      </c>
      <c r="E23" s="116" t="s">
        <v>28</v>
      </c>
      <c r="F23" s="117" t="s">
        <v>29</v>
      </c>
    </row>
    <row r="24" spans="2:6" ht="19.5" customHeight="1">
      <c r="B24" s="217" t="s">
        <v>36</v>
      </c>
      <c r="C24" s="217"/>
      <c r="D24" s="34" t="s">
        <v>27</v>
      </c>
      <c r="E24" s="116" t="s">
        <v>28</v>
      </c>
      <c r="F24" s="117" t="s">
        <v>29</v>
      </c>
    </row>
    <row r="25" spans="2:6" ht="19.5" customHeight="1">
      <c r="B25" s="217" t="s">
        <v>37</v>
      </c>
      <c r="C25" s="217"/>
      <c r="D25" s="34" t="s">
        <v>27</v>
      </c>
      <c r="E25" s="116" t="s">
        <v>28</v>
      </c>
      <c r="F25" s="117" t="s">
        <v>29</v>
      </c>
    </row>
    <row r="26" spans="2:6" ht="19.5" customHeight="1">
      <c r="B26" s="115" t="s">
        <v>38</v>
      </c>
      <c r="C26" s="115"/>
      <c r="D26" s="34" t="s">
        <v>27</v>
      </c>
      <c r="E26" s="116" t="s">
        <v>28</v>
      </c>
      <c r="F26" s="117" t="s">
        <v>29</v>
      </c>
    </row>
    <row r="27" spans="2:6" ht="19.5" customHeight="1">
      <c r="B27" s="216" t="s">
        <v>39</v>
      </c>
      <c r="C27" s="216"/>
      <c r="D27" s="34" t="s">
        <v>27</v>
      </c>
      <c r="E27" s="116" t="s">
        <v>40</v>
      </c>
      <c r="F27" s="117" t="s">
        <v>29</v>
      </c>
    </row>
    <row r="28" spans="2:6" ht="19.5" customHeight="1">
      <c r="B28" s="216" t="s">
        <v>41</v>
      </c>
      <c r="C28" s="216"/>
      <c r="D28" s="34" t="s">
        <v>27</v>
      </c>
      <c r="E28" s="116" t="s">
        <v>40</v>
      </c>
      <c r="F28" s="117" t="s">
        <v>29</v>
      </c>
    </row>
    <row r="29" spans="2:6" ht="19.5" customHeight="1">
      <c r="B29" s="216" t="s">
        <v>42</v>
      </c>
      <c r="C29" s="216"/>
      <c r="D29" s="34" t="s">
        <v>27</v>
      </c>
      <c r="E29" s="116" t="s">
        <v>40</v>
      </c>
      <c r="F29" s="117" t="s">
        <v>29</v>
      </c>
    </row>
    <row r="30" spans="2:6" ht="23.25" customHeight="1">
      <c r="B30" s="113"/>
      <c r="C30" s="114" t="s">
        <v>43</v>
      </c>
      <c r="D30" s="34"/>
      <c r="E30" s="34"/>
      <c r="F30" s="117"/>
    </row>
    <row r="31" spans="2:6" ht="19.5" customHeight="1">
      <c r="B31" s="217" t="s">
        <v>44</v>
      </c>
      <c r="C31" s="217"/>
      <c r="D31" s="34" t="s">
        <v>27</v>
      </c>
      <c r="E31" s="116" t="s">
        <v>40</v>
      </c>
      <c r="F31" s="117" t="s">
        <v>29</v>
      </c>
    </row>
    <row r="32" spans="2:6" ht="19.5" customHeight="1">
      <c r="B32" s="66" t="s">
        <v>45</v>
      </c>
      <c r="C32" s="217"/>
      <c r="D32" s="217"/>
      <c r="E32" s="116" t="s">
        <v>28</v>
      </c>
      <c r="F32" s="117" t="s">
        <v>29</v>
      </c>
    </row>
    <row r="33" spans="2:6" ht="19.5" customHeight="1">
      <c r="B33" s="217" t="s">
        <v>46</v>
      </c>
      <c r="C33" s="217"/>
      <c r="D33" s="34" t="s">
        <v>27</v>
      </c>
      <c r="E33" s="116" t="s">
        <v>28</v>
      </c>
      <c r="F33" s="117" t="s">
        <v>29</v>
      </c>
    </row>
    <row r="34" spans="2:6" ht="19.5" customHeight="1">
      <c r="B34" s="115" t="s">
        <v>47</v>
      </c>
      <c r="C34" s="115"/>
      <c r="D34" s="34" t="s">
        <v>27</v>
      </c>
      <c r="E34" s="116" t="s">
        <v>40</v>
      </c>
      <c r="F34" s="117" t="s">
        <v>29</v>
      </c>
    </row>
    <row r="35" spans="2:6" ht="23.25" customHeight="1">
      <c r="B35" s="113"/>
      <c r="C35" s="114" t="s">
        <v>48</v>
      </c>
      <c r="D35" s="118"/>
      <c r="E35" s="118"/>
      <c r="F35" s="119"/>
    </row>
    <row r="36" spans="2:6" ht="19.5" customHeight="1">
      <c r="B36" s="217" t="s">
        <v>49</v>
      </c>
      <c r="C36" s="217"/>
      <c r="D36" s="34" t="s">
        <v>27</v>
      </c>
      <c r="E36" s="116" t="s">
        <v>40</v>
      </c>
      <c r="F36" s="119" t="s">
        <v>50</v>
      </c>
    </row>
    <row r="37" spans="2:6" ht="19.5" customHeight="1">
      <c r="B37" s="217" t="s">
        <v>51</v>
      </c>
      <c r="C37" s="217"/>
      <c r="D37" s="34" t="s">
        <v>27</v>
      </c>
      <c r="E37" s="116" t="s">
        <v>40</v>
      </c>
      <c r="F37" s="119" t="s">
        <v>50</v>
      </c>
    </row>
    <row r="38" spans="2:6" ht="19.5" customHeight="1">
      <c r="B38" s="217" t="s">
        <v>52</v>
      </c>
      <c r="C38" s="217"/>
      <c r="D38" s="34" t="s">
        <v>27</v>
      </c>
      <c r="E38" s="116" t="s">
        <v>40</v>
      </c>
      <c r="F38" s="119" t="s">
        <v>50</v>
      </c>
    </row>
    <row r="39" spans="2:6" ht="19.5" customHeight="1">
      <c r="B39" s="217" t="s">
        <v>53</v>
      </c>
      <c r="C39" s="217"/>
      <c r="D39" s="34" t="s">
        <v>27</v>
      </c>
      <c r="E39" s="116" t="s">
        <v>40</v>
      </c>
      <c r="F39" s="119" t="s">
        <v>50</v>
      </c>
    </row>
    <row r="40" spans="2:6" ht="19.5" customHeight="1">
      <c r="B40" s="217" t="s">
        <v>54</v>
      </c>
      <c r="C40" s="217"/>
      <c r="D40" s="34" t="s">
        <v>55</v>
      </c>
      <c r="E40" s="116" t="s">
        <v>40</v>
      </c>
      <c r="F40" s="119" t="s">
        <v>56</v>
      </c>
    </row>
    <row r="41" spans="2:6" ht="19.5" customHeight="1">
      <c r="B41" s="217" t="s">
        <v>57</v>
      </c>
      <c r="C41" s="217"/>
      <c r="D41" s="34" t="s">
        <v>27</v>
      </c>
      <c r="E41" s="116" t="s">
        <v>40</v>
      </c>
      <c r="F41" s="119" t="s">
        <v>50</v>
      </c>
    </row>
    <row r="42" spans="2:6" ht="19.5" customHeight="1">
      <c r="B42" s="115" t="s">
        <v>58</v>
      </c>
      <c r="C42" s="115"/>
      <c r="D42" s="34" t="s">
        <v>27</v>
      </c>
      <c r="E42" s="116" t="s">
        <v>40</v>
      </c>
      <c r="F42" s="119" t="s">
        <v>50</v>
      </c>
    </row>
    <row r="43" spans="2:6" ht="21" customHeight="1">
      <c r="B43" s="115" t="s">
        <v>59</v>
      </c>
      <c r="C43" s="115"/>
      <c r="D43" s="34" t="s">
        <v>27</v>
      </c>
      <c r="E43" s="116" t="s">
        <v>40</v>
      </c>
      <c r="F43" s="119" t="s">
        <v>50</v>
      </c>
    </row>
    <row r="44" spans="2:6" ht="19.5" customHeight="1">
      <c r="B44" s="217" t="s">
        <v>60</v>
      </c>
      <c r="C44" s="217"/>
      <c r="D44" s="34" t="s">
        <v>27</v>
      </c>
      <c r="E44" s="116" t="s">
        <v>28</v>
      </c>
      <c r="F44" s="119" t="s">
        <v>50</v>
      </c>
    </row>
    <row r="45" spans="2:6" ht="19.5" customHeight="1">
      <c r="B45" s="217" t="s">
        <v>61</v>
      </c>
      <c r="C45" s="217"/>
      <c r="D45" s="34" t="s">
        <v>31</v>
      </c>
      <c r="E45" s="116" t="s">
        <v>40</v>
      </c>
      <c r="F45" s="119" t="s">
        <v>29</v>
      </c>
    </row>
    <row r="46" spans="2:6" ht="19.5" customHeight="1">
      <c r="B46" s="217" t="s">
        <v>62</v>
      </c>
      <c r="C46" s="217"/>
      <c r="D46" s="34" t="s">
        <v>31</v>
      </c>
      <c r="E46" s="116" t="s">
        <v>40</v>
      </c>
      <c r="F46" s="119" t="s">
        <v>29</v>
      </c>
    </row>
    <row r="47" spans="2:6" ht="19.5" customHeight="1">
      <c r="B47" s="217" t="s">
        <v>63</v>
      </c>
      <c r="C47" s="217"/>
      <c r="D47" s="34" t="s">
        <v>55</v>
      </c>
      <c r="E47" s="116" t="s">
        <v>40</v>
      </c>
      <c r="F47" s="119" t="s">
        <v>29</v>
      </c>
    </row>
    <row r="48" spans="2:6" ht="19.5" customHeight="1">
      <c r="B48" s="217" t="s">
        <v>64</v>
      </c>
      <c r="C48" s="217"/>
      <c r="D48" s="34" t="s">
        <v>27</v>
      </c>
      <c r="E48" s="116" t="s">
        <v>40</v>
      </c>
      <c r="F48" s="119" t="s">
        <v>34</v>
      </c>
    </row>
    <row r="49" spans="2:6" ht="19.5" customHeight="1">
      <c r="B49" s="217" t="s">
        <v>65</v>
      </c>
      <c r="C49" s="217"/>
      <c r="D49" s="34" t="s">
        <v>27</v>
      </c>
      <c r="E49" s="116" t="s">
        <v>40</v>
      </c>
      <c r="F49" s="119" t="s">
        <v>34</v>
      </c>
    </row>
    <row r="50" spans="2:6" ht="19.5" customHeight="1">
      <c r="B50" s="115" t="s">
        <v>66</v>
      </c>
      <c r="C50" s="115"/>
      <c r="D50" s="34" t="s">
        <v>27</v>
      </c>
      <c r="E50" s="116" t="s">
        <v>40</v>
      </c>
      <c r="F50" s="119" t="s">
        <v>34</v>
      </c>
    </row>
    <row r="51" spans="2:6" ht="19.5" customHeight="1">
      <c r="B51" s="217" t="s">
        <v>67</v>
      </c>
      <c r="C51" s="217"/>
      <c r="D51" s="34" t="s">
        <v>27</v>
      </c>
      <c r="E51" s="116" t="s">
        <v>40</v>
      </c>
      <c r="F51" s="119" t="s">
        <v>68</v>
      </c>
    </row>
    <row r="52" spans="2:6" ht="19.5" customHeight="1">
      <c r="B52" s="217" t="s">
        <v>69</v>
      </c>
      <c r="C52" s="217"/>
      <c r="D52" s="118" t="s">
        <v>27</v>
      </c>
      <c r="E52" s="116" t="s">
        <v>40</v>
      </c>
      <c r="F52" s="119" t="s">
        <v>68</v>
      </c>
    </row>
    <row r="53" spans="2:6" ht="19.5" customHeight="1">
      <c r="B53" s="217" t="s">
        <v>70</v>
      </c>
      <c r="C53" s="217"/>
      <c r="D53" s="118" t="s">
        <v>27</v>
      </c>
      <c r="E53" s="116" t="s">
        <v>40</v>
      </c>
      <c r="F53" s="119" t="s">
        <v>29</v>
      </c>
    </row>
    <row r="54" spans="2:6" ht="19.5" customHeight="1">
      <c r="B54" s="217" t="s">
        <v>71</v>
      </c>
      <c r="C54" s="217"/>
      <c r="D54" s="118" t="s">
        <v>27</v>
      </c>
      <c r="E54" s="116" t="s">
        <v>28</v>
      </c>
      <c r="F54" s="119" t="s">
        <v>29</v>
      </c>
    </row>
    <row r="55" spans="2:6" ht="19.5" customHeight="1">
      <c r="B55" s="115" t="s">
        <v>72</v>
      </c>
      <c r="C55" s="115"/>
      <c r="D55" s="118" t="s">
        <v>31</v>
      </c>
      <c r="E55" s="116" t="s">
        <v>40</v>
      </c>
      <c r="F55" s="119" t="s">
        <v>29</v>
      </c>
    </row>
    <row r="56" spans="2:6" ht="19.5" customHeight="1">
      <c r="B56" s="123" t="s">
        <v>73</v>
      </c>
      <c r="C56" s="115"/>
      <c r="D56" s="118" t="s">
        <v>31</v>
      </c>
      <c r="E56" s="116" t="s">
        <v>40</v>
      </c>
      <c r="F56" s="119" t="s">
        <v>29</v>
      </c>
    </row>
    <row r="57" spans="2:6" ht="19.5" customHeight="1">
      <c r="B57" s="217" t="s">
        <v>67</v>
      </c>
      <c r="C57" s="217"/>
      <c r="D57" s="118" t="s">
        <v>27</v>
      </c>
      <c r="E57" s="116" t="s">
        <v>40</v>
      </c>
      <c r="F57" s="119" t="s">
        <v>68</v>
      </c>
    </row>
    <row r="58" spans="2:6" ht="19.5" customHeight="1">
      <c r="B58" s="217" t="s">
        <v>69</v>
      </c>
      <c r="C58" s="217"/>
      <c r="D58" s="34" t="s">
        <v>27</v>
      </c>
      <c r="E58" s="116" t="s">
        <v>40</v>
      </c>
      <c r="F58" s="117" t="s">
        <v>68</v>
      </c>
    </row>
    <row r="59" spans="2:6" ht="19.5" customHeight="1">
      <c r="B59" s="115" t="s">
        <v>74</v>
      </c>
      <c r="C59" s="115"/>
      <c r="D59" s="34" t="s">
        <v>27</v>
      </c>
      <c r="E59" s="116" t="s">
        <v>40</v>
      </c>
      <c r="F59" s="119" t="s">
        <v>75</v>
      </c>
    </row>
    <row r="64" spans="2:6" hidden="1">
      <c r="B64" s="6" t="s">
        <v>27</v>
      </c>
    </row>
    <row r="65" spans="2:2" hidden="1">
      <c r="B65" s="7" t="s">
        <v>55</v>
      </c>
    </row>
    <row r="66" spans="2:2" hidden="1">
      <c r="B66" s="7" t="s">
        <v>31</v>
      </c>
    </row>
    <row r="67" spans="2:2" hidden="1"/>
    <row r="68" spans="2:2" hidden="1">
      <c r="B68" t="s">
        <v>28</v>
      </c>
    </row>
    <row r="69" spans="2:2" hidden="1">
      <c r="B69" t="s">
        <v>40</v>
      </c>
    </row>
  </sheetData>
  <mergeCells count="37">
    <mergeCell ref="B52:C52"/>
    <mergeCell ref="B53:C53"/>
    <mergeCell ref="B58:C58"/>
    <mergeCell ref="B38:C38"/>
    <mergeCell ref="B40:C40"/>
    <mergeCell ref="B41:C41"/>
    <mergeCell ref="B44:C44"/>
    <mergeCell ref="B45:C45"/>
    <mergeCell ref="B46:C46"/>
    <mergeCell ref="B47:C47"/>
    <mergeCell ref="B48:C48"/>
    <mergeCell ref="B49:C49"/>
    <mergeCell ref="B51:C51"/>
    <mergeCell ref="B57:C57"/>
    <mergeCell ref="B39:C39"/>
    <mergeCell ref="B54:C54"/>
    <mergeCell ref="C2:E4"/>
    <mergeCell ref="F2:F4"/>
    <mergeCell ref="B2:B4"/>
    <mergeCell ref="F17:F18"/>
    <mergeCell ref="E17:E18"/>
    <mergeCell ref="D17:D18"/>
    <mergeCell ref="B15:F15"/>
    <mergeCell ref="B6:F6"/>
    <mergeCell ref="B7:F14"/>
    <mergeCell ref="B16:F16"/>
    <mergeCell ref="B22:C22"/>
    <mergeCell ref="C32:D32"/>
    <mergeCell ref="B37:C37"/>
    <mergeCell ref="B36:C36"/>
    <mergeCell ref="B33:C33"/>
    <mergeCell ref="B31:C31"/>
    <mergeCell ref="B24:C24"/>
    <mergeCell ref="B25:C25"/>
    <mergeCell ref="B28:C28"/>
    <mergeCell ref="B29:C29"/>
    <mergeCell ref="B27:C27"/>
  </mergeCells>
  <phoneticPr fontId="1" type="noConversion"/>
  <dataValidations disablePrompts="1" count="4">
    <dataValidation type="list" allowBlank="1" showInputMessage="1" showErrorMessage="1" sqref="D23:D29 D36:D59 D31:D34 D19:D20" xr:uid="{00000000-0002-0000-0100-000000000000}">
      <formula1>$B$64:$B$66</formula1>
    </dataValidation>
    <dataValidation type="list" allowBlank="1" showInputMessage="1" showErrorMessage="1" sqref="E23:E29 E36:E59 E31:E34 E19:E20" xr:uid="{00000000-0002-0000-0100-000001000000}">
      <formula1>$B$68:$B$69</formula1>
    </dataValidation>
    <dataValidation type="list" allowBlank="1" showInputMessage="1" showErrorMessage="1" sqref="E22" xr:uid="{1134A83C-4C55-421D-938B-02A114634FD2}">
      <formula1>$B$62:$B$63</formula1>
    </dataValidation>
    <dataValidation type="list" allowBlank="1" showInputMessage="1" showErrorMessage="1" sqref="D22" xr:uid="{9E839A4D-E9CA-4579-95D7-8EF3B46B8A06}">
      <formula1>$B$59:$B$60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76"/>
  <sheetViews>
    <sheetView showGridLines="0" topLeftCell="B12" zoomScale="90" zoomScaleNormal="90" zoomScalePageLayoutView="70" workbookViewId="0">
      <selection activeCell="D13" sqref="D13"/>
    </sheetView>
  </sheetViews>
  <sheetFormatPr defaultColWidth="11.42578125" defaultRowHeight="72" customHeight="1"/>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72" customHeight="1">
      <c r="B2" s="143"/>
      <c r="C2" s="147" t="s">
        <v>16</v>
      </c>
      <c r="D2" s="148"/>
      <c r="E2" s="148"/>
      <c r="F2" s="148"/>
      <c r="G2" s="148"/>
      <c r="H2" s="148"/>
      <c r="I2" s="148"/>
      <c r="J2" s="148"/>
      <c r="K2" s="148"/>
      <c r="L2" s="148"/>
      <c r="M2" s="148"/>
      <c r="N2" s="148"/>
      <c r="O2" s="148"/>
      <c r="P2" s="149"/>
      <c r="Q2" s="156" t="s">
        <v>1</v>
      </c>
      <c r="R2" s="157"/>
    </row>
    <row r="3" spans="2:26" ht="72" customHeight="1">
      <c r="B3" s="143"/>
      <c r="C3" s="150"/>
      <c r="D3" s="151"/>
      <c r="E3" s="151"/>
      <c r="F3" s="151"/>
      <c r="G3" s="151"/>
      <c r="H3" s="151"/>
      <c r="I3" s="151"/>
      <c r="J3" s="151"/>
      <c r="K3" s="151"/>
      <c r="L3" s="151"/>
      <c r="M3" s="151"/>
      <c r="N3" s="151"/>
      <c r="O3" s="151"/>
      <c r="P3" s="152"/>
      <c r="Q3" s="158"/>
      <c r="R3" s="159"/>
    </row>
    <row r="4" spans="2:26" ht="72" customHeight="1">
      <c r="B4" s="143"/>
      <c r="C4" s="153"/>
      <c r="D4" s="154"/>
      <c r="E4" s="154"/>
      <c r="F4" s="154"/>
      <c r="G4" s="154"/>
      <c r="H4" s="154"/>
      <c r="I4" s="154"/>
      <c r="J4" s="154"/>
      <c r="K4" s="154"/>
      <c r="L4" s="154"/>
      <c r="M4" s="154"/>
      <c r="N4" s="154"/>
      <c r="O4" s="154"/>
      <c r="P4" s="155"/>
      <c r="Q4" s="160"/>
      <c r="R4" s="161"/>
    </row>
    <row r="5" spans="2:26" ht="72" customHeight="1" thickBot="1"/>
    <row r="6" spans="2:26" ht="72" customHeight="1" thickBot="1">
      <c r="B6" s="232" t="str">
        <f>+EVALUACION!B6</f>
        <v>Objeto Contractual: “COMPRAR, INSTALAR Y PONER EN FUNCIONAMIENTO UN SISTEMA INTEGRAL DE GRADERÍA RETRÁCTIL PARA LA DOTACIÓN DEL AUDITORIO DE LA CASA DE LA CULTURA DE SUBA”</v>
      </c>
      <c r="C6" s="233"/>
      <c r="D6" s="233"/>
      <c r="E6" s="233"/>
      <c r="F6" s="233"/>
      <c r="G6" s="233"/>
      <c r="H6" s="233"/>
      <c r="I6" s="233"/>
      <c r="J6" s="233"/>
      <c r="K6" s="233"/>
      <c r="L6" s="233"/>
      <c r="M6" s="233"/>
      <c r="N6" s="233"/>
      <c r="O6" s="233"/>
      <c r="P6" s="233"/>
      <c r="Q6" s="233"/>
      <c r="R6" s="234"/>
      <c r="S6" s="1"/>
      <c r="T6" s="1"/>
      <c r="U6" s="1"/>
      <c r="V6" s="1"/>
      <c r="W6" s="1"/>
      <c r="X6" s="1"/>
      <c r="Y6" s="1"/>
      <c r="Z6" s="1"/>
    </row>
    <row r="7" spans="2:26" ht="72" customHeight="1">
      <c r="B7" s="235" t="s">
        <v>19</v>
      </c>
      <c r="C7" s="236"/>
      <c r="D7" s="236"/>
      <c r="E7" s="236"/>
      <c r="F7" s="236"/>
      <c r="G7" s="236"/>
      <c r="H7" s="236"/>
      <c r="I7" s="236"/>
      <c r="J7" s="236"/>
      <c r="K7" s="236"/>
      <c r="L7" s="236"/>
      <c r="M7" s="236"/>
      <c r="N7" s="236"/>
      <c r="O7" s="236"/>
      <c r="P7" s="236"/>
      <c r="Q7" s="236"/>
      <c r="R7" s="237"/>
    </row>
    <row r="8" spans="2:26" ht="72" customHeight="1">
      <c r="B8" s="322" t="s">
        <v>76</v>
      </c>
      <c r="C8" s="323"/>
      <c r="D8" s="323"/>
      <c r="E8" s="323"/>
      <c r="F8" s="323"/>
      <c r="G8" s="323"/>
      <c r="H8" s="323"/>
      <c r="I8" s="323"/>
      <c r="J8" s="323"/>
      <c r="K8" s="323"/>
      <c r="L8" s="323"/>
      <c r="M8" s="323"/>
      <c r="N8" s="323"/>
      <c r="O8" s="323"/>
      <c r="P8" s="323"/>
      <c r="Q8" s="323"/>
      <c r="R8" s="323"/>
    </row>
    <row r="9" spans="2:26" ht="72" customHeight="1">
      <c r="B9" s="317" t="s">
        <v>77</v>
      </c>
      <c r="C9" s="318"/>
      <c r="D9" s="318"/>
      <c r="E9" s="318"/>
      <c r="F9" s="318"/>
      <c r="G9" s="318"/>
      <c r="H9" s="318"/>
      <c r="I9" s="318"/>
      <c r="J9" s="318"/>
      <c r="K9" s="318"/>
      <c r="L9" s="318"/>
      <c r="M9" s="318"/>
      <c r="N9" s="318"/>
      <c r="O9" s="318"/>
      <c r="P9" s="318"/>
      <c r="Q9" s="318"/>
      <c r="R9" s="318"/>
    </row>
    <row r="10" spans="2:26" ht="72" customHeight="1">
      <c r="B10" s="322" t="s">
        <v>78</v>
      </c>
      <c r="C10" s="323"/>
      <c r="D10" s="323"/>
      <c r="E10" s="323"/>
      <c r="F10" s="323"/>
      <c r="G10" s="323"/>
      <c r="H10" s="323"/>
      <c r="I10" s="323"/>
      <c r="J10" s="323"/>
      <c r="K10" s="323"/>
      <c r="L10" s="323"/>
      <c r="M10" s="323"/>
      <c r="N10" s="323"/>
      <c r="O10" s="323"/>
      <c r="P10" s="323"/>
      <c r="Q10" s="323"/>
      <c r="R10" s="323"/>
    </row>
    <row r="11" spans="2:26" ht="72" customHeight="1">
      <c r="B11" s="319"/>
      <c r="C11" s="320"/>
      <c r="D11" s="320"/>
      <c r="E11" s="320"/>
      <c r="F11" s="320"/>
      <c r="G11" s="320"/>
      <c r="H11" s="320"/>
      <c r="I11" s="320"/>
      <c r="J11" s="320"/>
      <c r="K11" s="320"/>
      <c r="L11" s="320"/>
      <c r="M11" s="320"/>
      <c r="N11" s="320"/>
      <c r="O11" s="320"/>
      <c r="P11" s="320"/>
      <c r="Q11" s="320"/>
      <c r="R11" s="321"/>
    </row>
    <row r="12" spans="2:26" ht="72" customHeight="1">
      <c r="B12" s="8"/>
      <c r="R12" s="3"/>
    </row>
    <row r="13" spans="2:26" ht="72" customHeight="1">
      <c r="B13" s="8"/>
      <c r="R13" s="3"/>
    </row>
    <row r="14" spans="2:26" ht="72" customHeight="1" thickBot="1">
      <c r="B14" s="2"/>
      <c r="R14" s="3"/>
    </row>
    <row r="15" spans="2:26" ht="72" customHeight="1">
      <c r="B15" s="120" t="s">
        <v>79</v>
      </c>
      <c r="C15" s="239" t="s">
        <v>80</v>
      </c>
      <c r="D15" s="239"/>
      <c r="E15" s="239"/>
      <c r="F15" s="239"/>
      <c r="G15" s="238" t="s">
        <v>81</v>
      </c>
      <c r="H15" s="238"/>
      <c r="I15" s="121" t="s">
        <v>82</v>
      </c>
      <c r="J15" s="121" t="s">
        <v>83</v>
      </c>
      <c r="K15" s="121" t="s">
        <v>84</v>
      </c>
      <c r="L15" s="121" t="s">
        <v>85</v>
      </c>
      <c r="M15" s="121" t="s">
        <v>86</v>
      </c>
      <c r="N15" s="121" t="s">
        <v>87</v>
      </c>
      <c r="O15" s="121" t="s">
        <v>88</v>
      </c>
      <c r="P15" s="121" t="s">
        <v>89</v>
      </c>
      <c r="Q15" s="121" t="s">
        <v>90</v>
      </c>
      <c r="R15" s="122" t="s">
        <v>91</v>
      </c>
    </row>
    <row r="16" spans="2:26" s="21" customFormat="1" ht="72" customHeight="1">
      <c r="B16" s="47" t="str">
        <f>+EVALUACION!B17</f>
        <v>PLANEACIÓN</v>
      </c>
      <c r="C16" s="231" t="str">
        <f>+EVALUACION!C17</f>
        <v>Inadecuada escogencia de la tipología de contratación</v>
      </c>
      <c r="D16" s="231"/>
      <c r="E16" s="231"/>
      <c r="F16" s="231"/>
      <c r="G16" s="175" t="s">
        <v>92</v>
      </c>
      <c r="H16" s="175"/>
      <c r="I16" s="47">
        <f>+EVALUACION!I17</f>
        <v>1</v>
      </c>
      <c r="J16" s="47">
        <f>+EVALUACION!J17</f>
        <v>3</v>
      </c>
      <c r="K16" s="47">
        <f>+I16+J16</f>
        <v>4</v>
      </c>
      <c r="L16" s="47" t="str">
        <f>IF(K16&lt;=4,"BAJO",IF(K16=5,"MEDIO",IF(K16=6,"ALTO",IF(K16=7,"ALTO","EXTREMO"))))</f>
        <v>BAJO</v>
      </c>
      <c r="M16" s="47" t="s">
        <v>93</v>
      </c>
      <c r="N16" s="67" t="s">
        <v>94</v>
      </c>
      <c r="O16" s="67" t="s">
        <v>95</v>
      </c>
      <c r="P16" s="67" t="s">
        <v>96</v>
      </c>
      <c r="Q16" s="67" t="s">
        <v>97</v>
      </c>
      <c r="R16" s="67" t="s">
        <v>98</v>
      </c>
    </row>
    <row r="17" spans="2:18" s="21" customFormat="1" ht="72" customHeight="1">
      <c r="B17" s="47" t="str">
        <f>+EVALUACION!B18</f>
        <v>PLANEACIÓN</v>
      </c>
      <c r="C17" s="231" t="str">
        <f>+EVALUACION!C18</f>
        <v xml:space="preserve">Requisitos ponderantes inapropiados para el proceso de selección </v>
      </c>
      <c r="D17" s="231"/>
      <c r="E17" s="231"/>
      <c r="F17" s="231"/>
      <c r="G17" s="175" t="s">
        <v>99</v>
      </c>
      <c r="H17" s="175"/>
      <c r="I17" s="47">
        <f>+EVALUACION!I18</f>
        <v>1</v>
      </c>
      <c r="J17" s="47">
        <f>+EVALUACION!J18</f>
        <v>3</v>
      </c>
      <c r="K17" s="47">
        <f>+I17+J17</f>
        <v>4</v>
      </c>
      <c r="L17" s="47" t="str">
        <f>IF(K17&lt;=4,"BAJO",IF(K17=5,"MEDIO",IF(K17=6,"ALTO",IF(K17=7,"ALTO","EXTREMO"))))</f>
        <v>BAJO</v>
      </c>
      <c r="M17" s="47" t="s">
        <v>93</v>
      </c>
      <c r="N17" s="67" t="s">
        <v>100</v>
      </c>
      <c r="O17" s="67" t="s">
        <v>95</v>
      </c>
      <c r="P17" s="67" t="s">
        <v>96</v>
      </c>
      <c r="Q17" s="67" t="s">
        <v>97</v>
      </c>
      <c r="R17" s="67" t="s">
        <v>98</v>
      </c>
    </row>
    <row r="18" spans="2:18" s="21" customFormat="1" ht="72" customHeight="1">
      <c r="B18" s="47" t="str">
        <f>+EVALUACION!B19</f>
        <v>SELECCIÓN</v>
      </c>
      <c r="C18" s="231" t="str">
        <f>+EVALUACION!C19</f>
        <v>Suspensión del Proceso de selección</v>
      </c>
      <c r="D18" s="231"/>
      <c r="E18" s="231"/>
      <c r="F18" s="231"/>
      <c r="G18" s="175" t="s">
        <v>101</v>
      </c>
      <c r="H18" s="175"/>
      <c r="I18" s="47">
        <f>+EVALUACION!I19</f>
        <v>1</v>
      </c>
      <c r="J18" s="47">
        <f>+EVALUACION!J19</f>
        <v>5</v>
      </c>
      <c r="K18" s="47">
        <f t="shared" ref="K18:K28" si="0">+I18+J18</f>
        <v>6</v>
      </c>
      <c r="L18" s="47" t="str">
        <f t="shared" ref="L18:L55" si="1">IF(K18&lt;=4,"BAJO",IF(K18=5,"MEDIO",IF(K18=6,"ALTO",IF(K18=7,"ALTO","EXTREMO"))))</f>
        <v>ALTO</v>
      </c>
      <c r="M18" s="47" t="s">
        <v>93</v>
      </c>
      <c r="N18" s="67" t="s">
        <v>102</v>
      </c>
      <c r="O18" s="67" t="s">
        <v>95</v>
      </c>
      <c r="P18" s="67" t="s">
        <v>103</v>
      </c>
      <c r="Q18" s="97" t="s">
        <v>104</v>
      </c>
      <c r="R18" s="97" t="s">
        <v>105</v>
      </c>
    </row>
    <row r="19" spans="2:18" s="21" customFormat="1" ht="72" customHeight="1">
      <c r="B19" s="47" t="str">
        <f>+EVALUACION!B20</f>
        <v>SELECCIÓN</v>
      </c>
      <c r="C19" s="231" t="str">
        <f>+EVALUACION!C20</f>
        <v>Inadecuada evaluación de las ofertas y/o verificación de requisitos habilitantes</v>
      </c>
      <c r="D19" s="231"/>
      <c r="E19" s="231"/>
      <c r="F19" s="231"/>
      <c r="G19" s="175" t="s">
        <v>106</v>
      </c>
      <c r="H19" s="175"/>
      <c r="I19" s="47">
        <f>+EVALUACION!I20</f>
        <v>1</v>
      </c>
      <c r="J19" s="47">
        <f>+EVALUACION!J20</f>
        <v>4</v>
      </c>
      <c r="K19" s="47">
        <f t="shared" si="0"/>
        <v>5</v>
      </c>
      <c r="L19" s="47" t="str">
        <f t="shared" si="1"/>
        <v>MEDIO</v>
      </c>
      <c r="M19" s="47" t="s">
        <v>93</v>
      </c>
      <c r="N19" s="67" t="s">
        <v>107</v>
      </c>
      <c r="O19" s="67" t="s">
        <v>103</v>
      </c>
      <c r="P19" s="67" t="s">
        <v>96</v>
      </c>
      <c r="Q19" s="67" t="s">
        <v>108</v>
      </c>
      <c r="R19" s="97" t="s">
        <v>109</v>
      </c>
    </row>
    <row r="20" spans="2:18" s="21" customFormat="1" ht="72" customHeight="1">
      <c r="B20" s="47" t="str">
        <f>+EVALUACION!B21</f>
        <v>SELECCIÓN</v>
      </c>
      <c r="C20" s="231" t="str">
        <f>+EVALUACION!C21</f>
        <v>Inadecuado manejo administrativo del proceso contractual</v>
      </c>
      <c r="D20" s="231"/>
      <c r="E20" s="231"/>
      <c r="F20" s="231"/>
      <c r="G20" s="175" t="s">
        <v>110</v>
      </c>
      <c r="H20" s="175"/>
      <c r="I20" s="47">
        <f>+EVALUACION!I21</f>
        <v>2</v>
      </c>
      <c r="J20" s="47">
        <f>+EVALUACION!J21</f>
        <v>4</v>
      </c>
      <c r="K20" s="47">
        <f t="shared" si="0"/>
        <v>6</v>
      </c>
      <c r="L20" s="47" t="str">
        <f t="shared" si="1"/>
        <v>ALTO</v>
      </c>
      <c r="M20" s="47" t="s">
        <v>93</v>
      </c>
      <c r="N20" s="67" t="s">
        <v>111</v>
      </c>
      <c r="O20" s="67" t="s">
        <v>103</v>
      </c>
      <c r="P20" s="67" t="s">
        <v>96</v>
      </c>
      <c r="Q20" s="67" t="s">
        <v>112</v>
      </c>
      <c r="R20" s="97" t="s">
        <v>113</v>
      </c>
    </row>
    <row r="21" spans="2:18" s="21" customFormat="1" ht="72" customHeight="1">
      <c r="B21" s="47" t="str">
        <f>+EVALUACION!B22</f>
        <v>SELECCIÓN</v>
      </c>
      <c r="C21" s="231" t="str">
        <f>+EVALUACION!C22</f>
        <v>Falta de claridad en la elaboración de los actos administrativos</v>
      </c>
      <c r="D21" s="231"/>
      <c r="E21" s="231"/>
      <c r="F21" s="231"/>
      <c r="G21" s="175" t="s">
        <v>114</v>
      </c>
      <c r="H21" s="175"/>
      <c r="I21" s="47">
        <f>+EVALUACION!I22</f>
        <v>2</v>
      </c>
      <c r="J21" s="47">
        <f>+EVALUACION!J22</f>
        <v>3</v>
      </c>
      <c r="K21" s="47">
        <f t="shared" si="0"/>
        <v>5</v>
      </c>
      <c r="L21" s="47" t="str">
        <f t="shared" si="1"/>
        <v>MEDIO</v>
      </c>
      <c r="M21" s="47" t="s">
        <v>93</v>
      </c>
      <c r="N21" s="67" t="s">
        <v>111</v>
      </c>
      <c r="O21" s="67" t="s">
        <v>103</v>
      </c>
      <c r="P21" s="67" t="s">
        <v>96</v>
      </c>
      <c r="Q21" s="67" t="s">
        <v>115</v>
      </c>
      <c r="R21" s="97" t="s">
        <v>116</v>
      </c>
    </row>
    <row r="22" spans="2:18" s="21" customFormat="1" ht="72" customHeight="1">
      <c r="B22" s="47" t="str">
        <f>+EVALUACION!B23</f>
        <v>SELECCIÓN</v>
      </c>
      <c r="C22" s="231" t="str">
        <f>+EVALUACION!C23</f>
        <v>Contestación inoportuna a todas las observaciones formuladas a los documentos de la contratación</v>
      </c>
      <c r="D22" s="231"/>
      <c r="E22" s="231"/>
      <c r="F22" s="231"/>
      <c r="G22" s="175" t="s">
        <v>117</v>
      </c>
      <c r="H22" s="175"/>
      <c r="I22" s="47">
        <f>+EVALUACION!I23</f>
        <v>1</v>
      </c>
      <c r="J22" s="47">
        <f>+EVALUACION!J23</f>
        <v>3</v>
      </c>
      <c r="K22" s="47">
        <f t="shared" si="0"/>
        <v>4</v>
      </c>
      <c r="L22" s="47" t="str">
        <f t="shared" si="1"/>
        <v>BAJO</v>
      </c>
      <c r="M22" s="47" t="s">
        <v>93</v>
      </c>
      <c r="N22" s="67" t="s">
        <v>118</v>
      </c>
      <c r="O22" s="67" t="s">
        <v>103</v>
      </c>
      <c r="P22" s="67" t="s">
        <v>96</v>
      </c>
      <c r="Q22" s="67" t="s">
        <v>119</v>
      </c>
      <c r="R22" s="97" t="s">
        <v>120</v>
      </c>
    </row>
    <row r="23" spans="2:18" s="21" customFormat="1" ht="72" customHeight="1">
      <c r="B23" s="47" t="str">
        <f>+EVALUACION!B24</f>
        <v>SELECCIÓN</v>
      </c>
      <c r="C23" s="231" t="str">
        <f>+EVALUACION!C24</f>
        <v>Declaratoria de desierta del Proceso de selección</v>
      </c>
      <c r="D23" s="231"/>
      <c r="E23" s="231"/>
      <c r="F23" s="231"/>
      <c r="G23" s="175" t="s">
        <v>121</v>
      </c>
      <c r="H23" s="175"/>
      <c r="I23" s="47">
        <f>+EVALUACION!I24</f>
        <v>1</v>
      </c>
      <c r="J23" s="47">
        <f>+EVALUACION!J24</f>
        <v>4</v>
      </c>
      <c r="K23" s="47">
        <f t="shared" si="0"/>
        <v>5</v>
      </c>
      <c r="L23" s="47" t="str">
        <f t="shared" si="1"/>
        <v>MEDIO</v>
      </c>
      <c r="M23" s="47" t="s">
        <v>122</v>
      </c>
      <c r="N23" s="67" t="s">
        <v>123</v>
      </c>
      <c r="O23" s="97" t="s">
        <v>124</v>
      </c>
      <c r="P23" s="97" t="s">
        <v>125</v>
      </c>
      <c r="Q23" s="97" t="s">
        <v>126</v>
      </c>
      <c r="R23" s="97" t="s">
        <v>127</v>
      </c>
    </row>
    <row r="24" spans="2:18" s="21" customFormat="1" ht="72" customHeight="1">
      <c r="B24" s="47" t="str">
        <f>+EVALUACION!B25</f>
        <v>SELECCIÓN</v>
      </c>
      <c r="C24" s="231" t="str">
        <f>+EVALUACION!C25</f>
        <v>Selección de contratista que no cuente con la capacidad financiera y/o técnica y/o jurídicas necesarias para la ejecución del contrato.</v>
      </c>
      <c r="D24" s="231"/>
      <c r="E24" s="231"/>
      <c r="F24" s="231"/>
      <c r="G24" s="175" t="s">
        <v>128</v>
      </c>
      <c r="H24" s="175"/>
      <c r="I24" s="47">
        <f>+EVALUACION!I25</f>
        <v>2</v>
      </c>
      <c r="J24" s="47">
        <f>+EVALUACION!J25</f>
        <v>4</v>
      </c>
      <c r="K24" s="47">
        <f t="shared" si="0"/>
        <v>6</v>
      </c>
      <c r="L24" s="47" t="str">
        <f t="shared" si="1"/>
        <v>ALTO</v>
      </c>
      <c r="M24" s="47" t="s">
        <v>122</v>
      </c>
      <c r="N24" s="67" t="s">
        <v>129</v>
      </c>
      <c r="O24" s="97" t="s">
        <v>130</v>
      </c>
      <c r="P24" s="97" t="s">
        <v>131</v>
      </c>
      <c r="Q24" s="97" t="s">
        <v>132</v>
      </c>
      <c r="R24" s="97" t="s">
        <v>133</v>
      </c>
    </row>
    <row r="25" spans="2:18" s="21" customFormat="1" ht="72" customHeight="1">
      <c r="B25" s="47" t="str">
        <f>+EVALUACION!B26</f>
        <v>SELECCIÓN</v>
      </c>
      <c r="C25" s="231" t="str">
        <f>+EVALUACION!C26</f>
        <v>Aceptación viciada por error</v>
      </c>
      <c r="D25" s="231"/>
      <c r="E25" s="231"/>
      <c r="F25" s="231"/>
      <c r="G25" s="175" t="s">
        <v>134</v>
      </c>
      <c r="H25" s="175"/>
      <c r="I25" s="47">
        <f>+EVALUACION!I26</f>
        <v>1</v>
      </c>
      <c r="J25" s="47">
        <f>+EVALUACION!J26</f>
        <v>1</v>
      </c>
      <c r="K25" s="47">
        <f t="shared" si="0"/>
        <v>2</v>
      </c>
      <c r="L25" s="47" t="str">
        <f t="shared" si="1"/>
        <v>BAJO</v>
      </c>
      <c r="M25" s="47" t="s">
        <v>122</v>
      </c>
      <c r="N25" s="67" t="s">
        <v>129</v>
      </c>
      <c r="O25" s="97" t="s">
        <v>135</v>
      </c>
      <c r="P25" s="97" t="s">
        <v>136</v>
      </c>
      <c r="Q25" s="97" t="s">
        <v>137</v>
      </c>
      <c r="R25" s="97" t="s">
        <v>138</v>
      </c>
    </row>
    <row r="26" spans="2:18" s="21" customFormat="1" ht="72" customHeight="1">
      <c r="B26" s="47" t="str">
        <f>+EVALUACION!B27</f>
        <v>CONTRATACIÓN</v>
      </c>
      <c r="C26" s="231" t="str">
        <f>+EVALUACION!C27</f>
        <v xml:space="preserve">Riesgo de que no se firme el contrato. </v>
      </c>
      <c r="D26" s="231"/>
      <c r="E26" s="231"/>
      <c r="F26" s="231"/>
      <c r="G26" s="175" t="s">
        <v>139</v>
      </c>
      <c r="H26" s="175"/>
      <c r="I26" s="47">
        <f>+EVALUACION!I27</f>
        <v>1</v>
      </c>
      <c r="J26" s="47">
        <f>+EVALUACION!J27</f>
        <v>3</v>
      </c>
      <c r="K26" s="47">
        <f t="shared" si="0"/>
        <v>4</v>
      </c>
      <c r="L26" s="47" t="str">
        <f t="shared" si="1"/>
        <v>BAJO</v>
      </c>
      <c r="M26" s="47" t="s">
        <v>122</v>
      </c>
      <c r="N26" s="67" t="s">
        <v>140</v>
      </c>
      <c r="O26" s="67" t="s">
        <v>103</v>
      </c>
      <c r="P26" s="67" t="s">
        <v>141</v>
      </c>
      <c r="Q26" s="67" t="s">
        <v>142</v>
      </c>
      <c r="R26" s="97" t="s">
        <v>143</v>
      </c>
    </row>
    <row r="27" spans="2:18" s="21" customFormat="1" ht="72" customHeight="1">
      <c r="B27" s="47" t="str">
        <f>+EVALUACION!B28</f>
        <v>CONTRATACIÓN</v>
      </c>
      <c r="C27" s="231" t="str">
        <f>+EVALUACION!C28</f>
        <v>Falta de constitución o constitución tardía de la garantía única. Aceptación de garantías que no se ajustan a lo contemplado en el contrato</v>
      </c>
      <c r="D27" s="231"/>
      <c r="E27" s="231"/>
      <c r="F27" s="231"/>
      <c r="G27" s="175" t="s">
        <v>144</v>
      </c>
      <c r="H27" s="175"/>
      <c r="I27" s="47">
        <f>+EVALUACION!I28</f>
        <v>1</v>
      </c>
      <c r="J27" s="47">
        <f>+EVALUACION!J28</f>
        <v>4</v>
      </c>
      <c r="K27" s="47">
        <f t="shared" si="0"/>
        <v>5</v>
      </c>
      <c r="L27" s="47" t="str">
        <f t="shared" si="1"/>
        <v>MEDIO</v>
      </c>
      <c r="M27" s="47" t="s">
        <v>122</v>
      </c>
      <c r="N27" s="67" t="s">
        <v>145</v>
      </c>
      <c r="O27" s="67" t="s">
        <v>103</v>
      </c>
      <c r="P27" s="67" t="s">
        <v>141</v>
      </c>
      <c r="Q27" s="67" t="s">
        <v>146</v>
      </c>
      <c r="R27" s="97" t="s">
        <v>143</v>
      </c>
    </row>
    <row r="28" spans="2:18" s="21" customFormat="1" ht="72" customHeight="1">
      <c r="B28" s="47" t="str">
        <f>+EVALUACION!B29</f>
        <v>CONTRATACIÓN</v>
      </c>
      <c r="C28" s="231" t="str">
        <f>+EVALUACION!C29</f>
        <v>Falta de solicitud o solicitud tardía del registro  presupuestal</v>
      </c>
      <c r="D28" s="231"/>
      <c r="E28" s="231"/>
      <c r="F28" s="231"/>
      <c r="G28" s="175" t="s">
        <v>147</v>
      </c>
      <c r="H28" s="175"/>
      <c r="I28" s="47">
        <f>+EVALUACION!I29</f>
        <v>1</v>
      </c>
      <c r="J28" s="47">
        <f>+EVALUACION!J29</f>
        <v>2</v>
      </c>
      <c r="K28" s="47">
        <f t="shared" si="0"/>
        <v>3</v>
      </c>
      <c r="L28" s="47" t="str">
        <f t="shared" si="1"/>
        <v>BAJO</v>
      </c>
      <c r="M28" s="47" t="s">
        <v>122</v>
      </c>
      <c r="N28" s="67" t="s">
        <v>148</v>
      </c>
      <c r="O28" s="67" t="s">
        <v>103</v>
      </c>
      <c r="P28" s="67" t="s">
        <v>141</v>
      </c>
      <c r="Q28" s="67" t="s">
        <v>149</v>
      </c>
      <c r="R28" s="97" t="s">
        <v>143</v>
      </c>
    </row>
    <row r="29" spans="2:18" s="21" customFormat="1" ht="72" customHeight="1">
      <c r="B29" s="47" t="str">
        <f>+EVALUACION!B30</f>
        <v>CONTRATACIÓN</v>
      </c>
      <c r="C29" s="231" t="str">
        <f>+EVALUACION!C30</f>
        <v>Presentación de reclamos de terceros sobre la selección del oferente que retrasen el perfeccionamiento del contrato.</v>
      </c>
      <c r="D29" s="231"/>
      <c r="E29" s="231"/>
      <c r="F29" s="231"/>
      <c r="G29" s="175" t="s">
        <v>150</v>
      </c>
      <c r="H29" s="175"/>
      <c r="I29" s="47">
        <f>+EVALUACION!I30</f>
        <v>4</v>
      </c>
      <c r="J29" s="47">
        <f>+EVALUACION!J30</f>
        <v>3</v>
      </c>
      <c r="K29" s="47">
        <f t="shared" ref="K29:K55" si="2">+I29+J29</f>
        <v>7</v>
      </c>
      <c r="L29" s="47" t="str">
        <f t="shared" si="1"/>
        <v>ALTO</v>
      </c>
      <c r="M29" s="47" t="s">
        <v>93</v>
      </c>
      <c r="N29" s="67" t="s">
        <v>151</v>
      </c>
      <c r="O29" s="67" t="s">
        <v>103</v>
      </c>
      <c r="P29" s="67" t="s">
        <v>141</v>
      </c>
      <c r="Q29" s="67" t="s">
        <v>152</v>
      </c>
      <c r="R29" s="97" t="s">
        <v>143</v>
      </c>
    </row>
    <row r="30" spans="2:18" s="21" customFormat="1" ht="72" customHeight="1">
      <c r="B30" s="47" t="str">
        <f>+EVALUACION!B31</f>
        <v>EJECUCIÓN</v>
      </c>
      <c r="C30" s="231" t="str">
        <f>+EVALUACION!C31</f>
        <v>Fluctuaciones del valor de la moneda</v>
      </c>
      <c r="D30" s="231"/>
      <c r="E30" s="231"/>
      <c r="F30" s="231"/>
      <c r="G30" s="175" t="s">
        <v>153</v>
      </c>
      <c r="H30" s="175"/>
      <c r="I30" s="47">
        <f>+EVALUACION!I31</f>
        <v>3</v>
      </c>
      <c r="J30" s="47">
        <f>+EVALUACION!J31</f>
        <v>3</v>
      </c>
      <c r="K30" s="47">
        <f t="shared" si="2"/>
        <v>6</v>
      </c>
      <c r="L30" s="47" t="str">
        <f t="shared" si="1"/>
        <v>ALTO</v>
      </c>
      <c r="M30" s="47" t="s">
        <v>122</v>
      </c>
      <c r="N30" s="67" t="s">
        <v>154</v>
      </c>
      <c r="O30" s="67" t="s">
        <v>155</v>
      </c>
      <c r="P30" s="67" t="s">
        <v>156</v>
      </c>
      <c r="Q30" s="67" t="s">
        <v>157</v>
      </c>
      <c r="R30" s="67" t="s">
        <v>113</v>
      </c>
    </row>
    <row r="31" spans="2:18" s="21" customFormat="1" ht="72" customHeight="1">
      <c r="B31" s="47" t="str">
        <f>+EVALUACION!B32</f>
        <v>EJECUCIÓN</v>
      </c>
      <c r="C31" s="231" t="str">
        <f>+EVALUACION!C32</f>
        <v>Cambio de precios en factores de producción.</v>
      </c>
      <c r="D31" s="231"/>
      <c r="E31" s="231"/>
      <c r="F31" s="231"/>
      <c r="G31" s="175" t="s">
        <v>158</v>
      </c>
      <c r="H31" s="175"/>
      <c r="I31" s="47">
        <f>+EVALUACION!I32</f>
        <v>1</v>
      </c>
      <c r="J31" s="47">
        <f>+EVALUACION!J32</f>
        <v>4</v>
      </c>
      <c r="K31" s="47">
        <f t="shared" si="2"/>
        <v>5</v>
      </c>
      <c r="L31" s="47" t="str">
        <f t="shared" si="1"/>
        <v>MEDIO</v>
      </c>
      <c r="M31" s="47" t="s">
        <v>122</v>
      </c>
      <c r="N31" s="67" t="s">
        <v>154</v>
      </c>
      <c r="O31" s="67" t="s">
        <v>159</v>
      </c>
      <c r="P31" s="67" t="s">
        <v>160</v>
      </c>
      <c r="Q31" s="67" t="s">
        <v>161</v>
      </c>
      <c r="R31" s="67" t="s">
        <v>116</v>
      </c>
    </row>
    <row r="32" spans="2:18" s="21" customFormat="1" ht="72" customHeight="1">
      <c r="B32" s="47" t="str">
        <f>+EVALUACION!B33</f>
        <v>EJECUCIÓN</v>
      </c>
      <c r="C32" s="231" t="str">
        <f>+EVALUACION!C33</f>
        <v>Variación de los precios del mercado</v>
      </c>
      <c r="D32" s="231"/>
      <c r="E32" s="231"/>
      <c r="F32" s="231"/>
      <c r="G32" s="175" t="s">
        <v>162</v>
      </c>
      <c r="H32" s="175"/>
      <c r="I32" s="47">
        <f>+EVALUACION!I33</f>
        <v>2</v>
      </c>
      <c r="J32" s="47">
        <f>+EVALUACION!J33</f>
        <v>4</v>
      </c>
      <c r="K32" s="47">
        <f t="shared" si="2"/>
        <v>6</v>
      </c>
      <c r="L32" s="47" t="str">
        <f t="shared" si="1"/>
        <v>ALTO</v>
      </c>
      <c r="M32" s="47" t="s">
        <v>122</v>
      </c>
      <c r="N32" s="67" t="s">
        <v>163</v>
      </c>
      <c r="O32" s="67" t="s">
        <v>159</v>
      </c>
      <c r="P32" s="67" t="s">
        <v>160</v>
      </c>
      <c r="Q32" s="67" t="s">
        <v>164</v>
      </c>
      <c r="R32" s="67" t="s">
        <v>165</v>
      </c>
    </row>
    <row r="33" spans="2:18" s="21" customFormat="1" ht="72" customHeight="1">
      <c r="B33" s="47" t="str">
        <f>+EVALUACION!B35</f>
        <v>EJECUCIÓN</v>
      </c>
      <c r="C33" s="228" t="s">
        <v>166</v>
      </c>
      <c r="D33" s="229"/>
      <c r="E33" s="229"/>
      <c r="F33" s="230"/>
      <c r="G33" s="175" t="s">
        <v>167</v>
      </c>
      <c r="H33" s="175"/>
      <c r="I33" s="47">
        <f>+EVALUACION!I35</f>
        <v>3</v>
      </c>
      <c r="J33" s="47">
        <f>+EVALUACION!J35</f>
        <v>3</v>
      </c>
      <c r="K33" s="47">
        <f t="shared" ref="K33" si="3">+I33+J33</f>
        <v>6</v>
      </c>
      <c r="L33" s="47" t="str">
        <f t="shared" si="1"/>
        <v>ALTO</v>
      </c>
      <c r="M33" s="47" t="s">
        <v>122</v>
      </c>
      <c r="N33" s="67" t="s">
        <v>163</v>
      </c>
      <c r="O33" s="67" t="s">
        <v>159</v>
      </c>
      <c r="P33" s="67" t="s">
        <v>160</v>
      </c>
      <c r="Q33" s="67" t="s">
        <v>164</v>
      </c>
      <c r="R33" s="67" t="s">
        <v>165</v>
      </c>
    </row>
    <row r="34" spans="2:18" s="21" customFormat="1" ht="72" customHeight="1">
      <c r="B34" s="47" t="str">
        <f>+EVALUACION!B35</f>
        <v>EJECUCIÓN</v>
      </c>
      <c r="C34" s="228" t="str">
        <f>+EVALUACION!C35</f>
        <v>Factores políticos o macroeconómicos.</v>
      </c>
      <c r="D34" s="229"/>
      <c r="E34" s="229"/>
      <c r="F34" s="230"/>
      <c r="G34" s="175" t="s">
        <v>168</v>
      </c>
      <c r="H34" s="175"/>
      <c r="I34" s="47">
        <f>+EVALUACION!I35</f>
        <v>3</v>
      </c>
      <c r="J34" s="47">
        <f>+EVALUACION!J35</f>
        <v>3</v>
      </c>
      <c r="K34" s="47">
        <f t="shared" si="2"/>
        <v>6</v>
      </c>
      <c r="L34" s="47" t="str">
        <f t="shared" si="1"/>
        <v>ALTO</v>
      </c>
      <c r="M34" s="47" t="s">
        <v>93</v>
      </c>
      <c r="N34" s="67" t="s">
        <v>154</v>
      </c>
      <c r="O34" s="67" t="s">
        <v>159</v>
      </c>
      <c r="P34" s="67" t="s">
        <v>160</v>
      </c>
      <c r="Q34" s="67" t="s">
        <v>169</v>
      </c>
      <c r="R34" s="67" t="s">
        <v>113</v>
      </c>
    </row>
    <row r="35" spans="2:18" s="21" customFormat="1" ht="72" customHeight="1">
      <c r="B35" s="47" t="str">
        <f>+EVALUACION!B36</f>
        <v>EJECUCIÓN</v>
      </c>
      <c r="C35" s="231" t="str">
        <f>+EVALUACION!C36</f>
        <v>Incumplimiento del objeto o de las obligaciones contractuales</v>
      </c>
      <c r="D35" s="231"/>
      <c r="E35" s="231"/>
      <c r="F35" s="231"/>
      <c r="G35" s="175" t="s">
        <v>170</v>
      </c>
      <c r="H35" s="175"/>
      <c r="I35" s="47">
        <f>+EVALUACION!I36</f>
        <v>2</v>
      </c>
      <c r="J35" s="47">
        <f>+EVALUACION!J36</f>
        <v>4</v>
      </c>
      <c r="K35" s="47">
        <f t="shared" si="2"/>
        <v>6</v>
      </c>
      <c r="L35" s="47" t="str">
        <f t="shared" si="1"/>
        <v>ALTO</v>
      </c>
      <c r="M35" s="47" t="s">
        <v>122</v>
      </c>
      <c r="N35" s="67" t="s">
        <v>171</v>
      </c>
      <c r="O35" s="67" t="s">
        <v>172</v>
      </c>
      <c r="P35" s="67" t="s">
        <v>173</v>
      </c>
      <c r="Q35" s="67" t="s">
        <v>174</v>
      </c>
      <c r="R35" s="67" t="s">
        <v>113</v>
      </c>
    </row>
    <row r="36" spans="2:18" s="21" customFormat="1" ht="72" customHeight="1">
      <c r="B36" s="47" t="str">
        <f>+EVALUACION!B37</f>
        <v>EJECUCIÓN</v>
      </c>
      <c r="C36" s="231" t="str">
        <f>+EVALUACION!C37</f>
        <v>Variación en la disponibilidad o en el costo de los insumos necesarios para prestar los servicios.</v>
      </c>
      <c r="D36" s="231"/>
      <c r="E36" s="231"/>
      <c r="F36" s="231"/>
      <c r="G36" s="175" t="s">
        <v>175</v>
      </c>
      <c r="H36" s="175"/>
      <c r="I36" s="47">
        <f>+EVALUACION!I37</f>
        <v>1</v>
      </c>
      <c r="J36" s="47">
        <f>+EVALUACION!J37</f>
        <v>3</v>
      </c>
      <c r="K36" s="47">
        <f t="shared" si="2"/>
        <v>4</v>
      </c>
      <c r="L36" s="47" t="str">
        <f t="shared" si="1"/>
        <v>BAJO</v>
      </c>
      <c r="M36" s="47" t="s">
        <v>122</v>
      </c>
      <c r="N36" s="67" t="s">
        <v>154</v>
      </c>
      <c r="O36" s="67" t="s">
        <v>172</v>
      </c>
      <c r="P36" s="67" t="s">
        <v>173</v>
      </c>
      <c r="Q36" s="67" t="s">
        <v>174</v>
      </c>
      <c r="R36" s="67" t="s">
        <v>116</v>
      </c>
    </row>
    <row r="37" spans="2:18" s="21" customFormat="1" ht="72" customHeight="1">
      <c r="B37" s="47" t="str">
        <f>+EVALUACION!B38</f>
        <v>EJECUCIÓN</v>
      </c>
      <c r="C37" s="231" t="str">
        <f>+EVALUACION!C38</f>
        <v>Incumplimiento de compromisos adquiridos por el contratista seleccionado con sus subcontratistas, suministradores de bienes y servicios.</v>
      </c>
      <c r="D37" s="231"/>
      <c r="E37" s="231"/>
      <c r="F37" s="231"/>
      <c r="G37" s="175" t="s">
        <v>176</v>
      </c>
      <c r="H37" s="175"/>
      <c r="I37" s="47">
        <f>+EVALUACION!I38</f>
        <v>2</v>
      </c>
      <c r="J37" s="47">
        <f>+EVALUACION!J38</f>
        <v>4</v>
      </c>
      <c r="K37" s="47">
        <f t="shared" si="2"/>
        <v>6</v>
      </c>
      <c r="L37" s="47" t="str">
        <f t="shared" si="1"/>
        <v>ALTO</v>
      </c>
      <c r="M37" s="47" t="s">
        <v>122</v>
      </c>
      <c r="N37" s="67" t="s">
        <v>171</v>
      </c>
      <c r="O37" s="67" t="s">
        <v>172</v>
      </c>
      <c r="P37" s="67" t="s">
        <v>173</v>
      </c>
      <c r="Q37" s="67" t="s">
        <v>177</v>
      </c>
      <c r="R37" s="67" t="s">
        <v>113</v>
      </c>
    </row>
    <row r="38" spans="2:18" s="21" customFormat="1" ht="72" customHeight="1">
      <c r="B38" s="47" t="str">
        <f>+EVALUACION!B39</f>
        <v>EJECUCIÓN</v>
      </c>
      <c r="C38" s="231" t="str">
        <f>+EVALUACION!C39</f>
        <v>Incumplimiento de la administración en los pagos.</v>
      </c>
      <c r="D38" s="231"/>
      <c r="E38" s="231"/>
      <c r="F38" s="231"/>
      <c r="G38" s="175" t="s">
        <v>178</v>
      </c>
      <c r="H38" s="175"/>
      <c r="I38" s="47">
        <f>+EVALUACION!I39</f>
        <v>2</v>
      </c>
      <c r="J38" s="47">
        <f>+EVALUACION!J39</f>
        <v>3</v>
      </c>
      <c r="K38" s="47">
        <f t="shared" si="2"/>
        <v>5</v>
      </c>
      <c r="L38" s="47" t="str">
        <f t="shared" si="1"/>
        <v>MEDIO</v>
      </c>
      <c r="M38" s="47" t="s">
        <v>122</v>
      </c>
      <c r="N38" s="67" t="s">
        <v>179</v>
      </c>
      <c r="O38" s="67" t="s">
        <v>172</v>
      </c>
      <c r="P38" s="67" t="s">
        <v>173</v>
      </c>
      <c r="Q38" s="67" t="s">
        <v>177</v>
      </c>
      <c r="R38" s="67" t="s">
        <v>116</v>
      </c>
    </row>
    <row r="39" spans="2:18" s="21" customFormat="1" ht="72" customHeight="1">
      <c r="B39" s="47" t="str">
        <f>+EVALUACION!B40</f>
        <v>EJECUCIÓN</v>
      </c>
      <c r="C39" s="231" t="str">
        <f>+EVALUACION!C40</f>
        <v>Defecto en la instalación de equipos</v>
      </c>
      <c r="D39" s="231"/>
      <c r="E39" s="231"/>
      <c r="F39" s="231"/>
      <c r="G39" s="175" t="s">
        <v>180</v>
      </c>
      <c r="H39" s="175"/>
      <c r="I39" s="47">
        <f>+EVALUACION!I40</f>
        <v>2</v>
      </c>
      <c r="J39" s="47">
        <f>+EVALUACION!J40</f>
        <v>3</v>
      </c>
      <c r="K39" s="47">
        <f t="shared" si="2"/>
        <v>5</v>
      </c>
      <c r="L39" s="47" t="str">
        <f t="shared" si="1"/>
        <v>MEDIO</v>
      </c>
      <c r="M39" s="47" t="s">
        <v>93</v>
      </c>
      <c r="N39" s="67" t="s">
        <v>171</v>
      </c>
      <c r="O39" s="67" t="s">
        <v>172</v>
      </c>
      <c r="P39" s="67" t="s">
        <v>173</v>
      </c>
      <c r="Q39" s="67" t="s">
        <v>174</v>
      </c>
      <c r="R39" s="67" t="s">
        <v>116</v>
      </c>
    </row>
    <row r="40" spans="2:18" s="21" customFormat="1" ht="72" customHeight="1">
      <c r="B40" s="47" t="str">
        <f>+EVALUACION!B41</f>
        <v>EJECUCIÓN</v>
      </c>
      <c r="C40" s="231" t="str">
        <f>+EVALUACION!C41</f>
        <v>Defectos en los equipos.</v>
      </c>
      <c r="D40" s="231"/>
      <c r="E40" s="231"/>
      <c r="F40" s="231"/>
      <c r="G40" s="175" t="s">
        <v>181</v>
      </c>
      <c r="H40" s="175"/>
      <c r="I40" s="47">
        <f>+EVALUACION!I41</f>
        <v>2</v>
      </c>
      <c r="J40" s="47">
        <f>+EVALUACION!J41</f>
        <v>3</v>
      </c>
      <c r="K40" s="47">
        <f t="shared" si="2"/>
        <v>5</v>
      </c>
      <c r="L40" s="47" t="str">
        <f t="shared" si="1"/>
        <v>MEDIO</v>
      </c>
      <c r="M40" s="47" t="s">
        <v>93</v>
      </c>
      <c r="N40" s="67" t="s">
        <v>171</v>
      </c>
      <c r="O40" s="67" t="s">
        <v>172</v>
      </c>
      <c r="P40" s="67" t="s">
        <v>173</v>
      </c>
      <c r="Q40" s="67" t="s">
        <v>174</v>
      </c>
      <c r="R40" s="67" t="s">
        <v>116</v>
      </c>
    </row>
    <row r="41" spans="2:18" s="21" customFormat="1" ht="72" customHeight="1">
      <c r="B41" s="47" t="str">
        <f>+EVALUACION!B42</f>
        <v>EJECUCIÓN</v>
      </c>
      <c r="C41" s="231" t="str">
        <f>+EVALUACION!C42</f>
        <v>Daños a los equipos objeto de mantenimiento y/o otros bienes</v>
      </c>
      <c r="D41" s="231"/>
      <c r="E41" s="231"/>
      <c r="F41" s="231"/>
      <c r="G41" s="175" t="s">
        <v>182</v>
      </c>
      <c r="H41" s="175"/>
      <c r="I41" s="47">
        <f>+EVALUACION!I42</f>
        <v>2</v>
      </c>
      <c r="J41" s="47">
        <f>+EVALUACION!J42</f>
        <v>3</v>
      </c>
      <c r="K41" s="47">
        <f t="shared" si="2"/>
        <v>5</v>
      </c>
      <c r="L41" s="47" t="str">
        <f t="shared" si="1"/>
        <v>MEDIO</v>
      </c>
      <c r="M41" s="47" t="s">
        <v>93</v>
      </c>
      <c r="N41" s="67" t="s">
        <v>171</v>
      </c>
      <c r="O41" s="67" t="s">
        <v>172</v>
      </c>
      <c r="P41" s="67" t="s">
        <v>173</v>
      </c>
      <c r="Q41" s="67" t="s">
        <v>174</v>
      </c>
      <c r="R41" s="67" t="s">
        <v>116</v>
      </c>
    </row>
    <row r="42" spans="2:18" s="21" customFormat="1" ht="72" customHeight="1">
      <c r="B42" s="47" t="str">
        <f>+EVALUACION!B43</f>
        <v>EJECUCIÓN</v>
      </c>
      <c r="C42" s="231" t="str">
        <f>+EVALUACION!C43</f>
        <v>Desequilibrio económico del contrato</v>
      </c>
      <c r="D42" s="231"/>
      <c r="E42" s="231"/>
      <c r="F42" s="231"/>
      <c r="G42" s="175" t="s">
        <v>183</v>
      </c>
      <c r="H42" s="175"/>
      <c r="I42" s="47">
        <f>+EVALUACION!I43</f>
        <v>3</v>
      </c>
      <c r="J42" s="47">
        <f>+EVALUACION!J43</f>
        <v>5</v>
      </c>
      <c r="K42" s="47">
        <f t="shared" si="2"/>
        <v>8</v>
      </c>
      <c r="L42" s="47" t="str">
        <f t="shared" si="1"/>
        <v>EXTREMO</v>
      </c>
      <c r="M42" s="47" t="s">
        <v>122</v>
      </c>
      <c r="N42" s="67" t="s">
        <v>171</v>
      </c>
      <c r="O42" s="67" t="s">
        <v>172</v>
      </c>
      <c r="P42" s="67" t="s">
        <v>173</v>
      </c>
      <c r="Q42" s="67" t="s">
        <v>184</v>
      </c>
      <c r="R42" s="67" t="s">
        <v>116</v>
      </c>
    </row>
    <row r="43" spans="2:18" s="21" customFormat="1" ht="72" customHeight="1">
      <c r="B43" s="47" t="str">
        <f>+EVALUACION!B44</f>
        <v>EJECUCIÓN</v>
      </c>
      <c r="C43" s="231" t="str">
        <f>+EVALUACION!C44</f>
        <v>Imposición de nuevos tributos</v>
      </c>
      <c r="D43" s="231"/>
      <c r="E43" s="231"/>
      <c r="F43" s="231"/>
      <c r="G43" s="175" t="s">
        <v>185</v>
      </c>
      <c r="H43" s="175"/>
      <c r="I43" s="47">
        <f>+EVALUACION!I44</f>
        <v>3</v>
      </c>
      <c r="J43" s="47">
        <f>+EVALUACION!J44</f>
        <v>3</v>
      </c>
      <c r="K43" s="47">
        <f t="shared" si="2"/>
        <v>6</v>
      </c>
      <c r="L43" s="47" t="str">
        <f t="shared" si="1"/>
        <v>ALTO</v>
      </c>
      <c r="M43" s="47" t="s">
        <v>122</v>
      </c>
      <c r="N43" s="67" t="s">
        <v>186</v>
      </c>
      <c r="O43" s="67" t="s">
        <v>172</v>
      </c>
      <c r="P43" s="67" t="s">
        <v>173</v>
      </c>
      <c r="Q43" s="67" t="s">
        <v>174</v>
      </c>
      <c r="R43" s="67" t="s">
        <v>116</v>
      </c>
    </row>
    <row r="44" spans="2:18" s="21" customFormat="1" ht="72" customHeight="1">
      <c r="B44" s="47" t="str">
        <f>+EVALUACION!B45</f>
        <v>EJECUCIÓN</v>
      </c>
      <c r="C44" s="231" t="str">
        <f>+EVALUACION!C45</f>
        <v>Imposición de nuevos trámites o permisos</v>
      </c>
      <c r="D44" s="231"/>
      <c r="E44" s="231"/>
      <c r="F44" s="231"/>
      <c r="G44" s="175" t="s">
        <v>187</v>
      </c>
      <c r="H44" s="175"/>
      <c r="I44" s="47">
        <f>+EVALUACION!I45</f>
        <v>3</v>
      </c>
      <c r="J44" s="47">
        <f>+EVALUACION!J45</f>
        <v>3</v>
      </c>
      <c r="K44" s="47">
        <f t="shared" si="2"/>
        <v>6</v>
      </c>
      <c r="L44" s="47" t="str">
        <f t="shared" si="1"/>
        <v>ALTO</v>
      </c>
      <c r="M44" s="47" t="s">
        <v>122</v>
      </c>
      <c r="N44" s="67" t="s">
        <v>188</v>
      </c>
      <c r="O44" s="67" t="s">
        <v>172</v>
      </c>
      <c r="P44" s="67" t="s">
        <v>173</v>
      </c>
      <c r="Q44" s="67" t="s">
        <v>174</v>
      </c>
      <c r="R44" s="67" t="s">
        <v>116</v>
      </c>
    </row>
    <row r="45" spans="2:18" s="21" customFormat="1" ht="72" customHeight="1">
      <c r="B45" s="47" t="str">
        <f>+EVALUACION!B46</f>
        <v>EJECUCIÓN</v>
      </c>
      <c r="C45" s="231" t="str">
        <f>+EVALUACION!C46</f>
        <v>Cambios en el marco regulatorio o normatividad aplicable al proyecto.</v>
      </c>
      <c r="D45" s="231"/>
      <c r="E45" s="231"/>
      <c r="F45" s="231"/>
      <c r="G45" s="175" t="s">
        <v>189</v>
      </c>
      <c r="H45" s="175"/>
      <c r="I45" s="47">
        <f>+EVALUACION!I46</f>
        <v>1</v>
      </c>
      <c r="J45" s="47">
        <f>+EVALUACION!J46</f>
        <v>3</v>
      </c>
      <c r="K45" s="47">
        <f t="shared" si="2"/>
        <v>4</v>
      </c>
      <c r="L45" s="47" t="str">
        <f t="shared" si="1"/>
        <v>BAJO</v>
      </c>
      <c r="M45" s="47" t="s">
        <v>93</v>
      </c>
      <c r="N45" s="67" t="s">
        <v>186</v>
      </c>
      <c r="O45" s="67" t="s">
        <v>172</v>
      </c>
      <c r="P45" s="67" t="s">
        <v>173</v>
      </c>
      <c r="Q45" s="67" t="s">
        <v>174</v>
      </c>
      <c r="R45" s="67" t="s">
        <v>116</v>
      </c>
    </row>
    <row r="46" spans="2:18" s="21" customFormat="1" ht="72" customHeight="1">
      <c r="B46" s="47" t="str">
        <f>+EVALUACION!B47</f>
        <v>EJECUCIÓN</v>
      </c>
      <c r="C46" s="231" t="str">
        <f>+EVALUACION!C47</f>
        <v>Variación de tasas o tarifas</v>
      </c>
      <c r="D46" s="231"/>
      <c r="E46" s="231"/>
      <c r="F46" s="231"/>
      <c r="G46" s="175" t="s">
        <v>190</v>
      </c>
      <c r="H46" s="175"/>
      <c r="I46" s="47">
        <f>+EVALUACION!I47</f>
        <v>3</v>
      </c>
      <c r="J46" s="47">
        <f>+EVALUACION!J47</f>
        <v>4</v>
      </c>
      <c r="K46" s="47">
        <f t="shared" si="2"/>
        <v>7</v>
      </c>
      <c r="L46" s="47" t="str">
        <f t="shared" si="1"/>
        <v>ALTO</v>
      </c>
      <c r="M46" s="47" t="s">
        <v>122</v>
      </c>
      <c r="N46" s="67" t="s">
        <v>154</v>
      </c>
      <c r="O46" s="67" t="s">
        <v>172</v>
      </c>
      <c r="P46" s="67" t="s">
        <v>173</v>
      </c>
      <c r="Q46" s="67" t="s">
        <v>174</v>
      </c>
      <c r="R46" s="67" t="s">
        <v>116</v>
      </c>
    </row>
    <row r="47" spans="2:18" s="21" customFormat="1" ht="72" customHeight="1">
      <c r="B47" s="47" t="str">
        <f>+EVALUACION!B48</f>
        <v>EJECUCIÓN</v>
      </c>
      <c r="C47" s="231" t="str">
        <f>+EVALUACION!C48</f>
        <v>Ejecución en tiempos distintos a los inicialmente programados por circunstancias no imputables a las partes.</v>
      </c>
      <c r="D47" s="231"/>
      <c r="E47" s="231"/>
      <c r="F47" s="231"/>
      <c r="G47" s="175" t="s">
        <v>191</v>
      </c>
      <c r="H47" s="175"/>
      <c r="I47" s="47">
        <f>+EVALUACION!I48</f>
        <v>3</v>
      </c>
      <c r="J47" s="47">
        <f>+EVALUACION!J48</f>
        <v>4</v>
      </c>
      <c r="K47" s="47">
        <f t="shared" si="2"/>
        <v>7</v>
      </c>
      <c r="L47" s="47" t="str">
        <f t="shared" si="1"/>
        <v>ALTO</v>
      </c>
      <c r="M47" s="47" t="s">
        <v>122</v>
      </c>
      <c r="N47" s="67" t="s">
        <v>163</v>
      </c>
      <c r="O47" s="67" t="s">
        <v>172</v>
      </c>
      <c r="P47" s="67" t="s">
        <v>173</v>
      </c>
      <c r="Q47" s="67" t="s">
        <v>192</v>
      </c>
      <c r="R47" s="67" t="s">
        <v>113</v>
      </c>
    </row>
    <row r="48" spans="2:18" s="21" customFormat="1" ht="72" customHeight="1">
      <c r="B48" s="47" t="str">
        <f>+EVALUACION!B49</f>
        <v>EJECUCIÓN</v>
      </c>
      <c r="C48" s="231" t="s">
        <v>193</v>
      </c>
      <c r="D48" s="231"/>
      <c r="E48" s="231"/>
      <c r="F48" s="231"/>
      <c r="G48" s="175" t="s">
        <v>194</v>
      </c>
      <c r="H48" s="175"/>
      <c r="I48" s="47">
        <f>+EVALUACION!I49</f>
        <v>2</v>
      </c>
      <c r="J48" s="47">
        <f>+EVALUACION!J49</f>
        <v>5</v>
      </c>
      <c r="K48" s="47">
        <f t="shared" si="2"/>
        <v>7</v>
      </c>
      <c r="L48" s="47" t="str">
        <f t="shared" si="1"/>
        <v>ALTO</v>
      </c>
      <c r="M48" s="47" t="s">
        <v>93</v>
      </c>
      <c r="N48" s="67" t="s">
        <v>171</v>
      </c>
      <c r="O48" s="67" t="s">
        <v>172</v>
      </c>
      <c r="P48" s="67" t="s">
        <v>173</v>
      </c>
      <c r="Q48" s="67" t="s">
        <v>195</v>
      </c>
      <c r="R48" s="67" t="s">
        <v>116</v>
      </c>
    </row>
    <row r="49" spans="2:23" s="21" customFormat="1" ht="72" customHeight="1">
      <c r="B49" s="47" t="str">
        <f>+EVALUACION!B53</f>
        <v>EJECUCIÓN</v>
      </c>
      <c r="C49" s="231" t="str">
        <f>+EVALUACION!C53</f>
        <v>Incumplimiento derivado del trámite de los permisos con autoridades ambientales, la obtención de los mismos, paz y salvos</v>
      </c>
      <c r="D49" s="231"/>
      <c r="E49" s="231"/>
      <c r="F49" s="231"/>
      <c r="G49" s="175" t="s">
        <v>196</v>
      </c>
      <c r="H49" s="175"/>
      <c r="I49" s="47">
        <f>+EVALUACION!I53</f>
        <v>2</v>
      </c>
      <c r="J49" s="47">
        <f>+EVALUACION!J53</f>
        <v>3</v>
      </c>
      <c r="K49" s="47">
        <f t="shared" si="2"/>
        <v>5</v>
      </c>
      <c r="L49" s="47" t="str">
        <f t="shared" si="1"/>
        <v>MEDIO</v>
      </c>
      <c r="M49" s="47" t="s">
        <v>122</v>
      </c>
      <c r="N49" s="67" t="s">
        <v>186</v>
      </c>
      <c r="O49" s="67" t="s">
        <v>172</v>
      </c>
      <c r="P49" s="67" t="s">
        <v>173</v>
      </c>
      <c r="Q49" s="67" t="s">
        <v>174</v>
      </c>
      <c r="R49" s="67" t="s">
        <v>113</v>
      </c>
    </row>
    <row r="50" spans="2:23" s="21" customFormat="1" ht="72" customHeight="1">
      <c r="B50" s="47" t="str">
        <f>+EVALUACION!B54</f>
        <v>EJECUCIÓN</v>
      </c>
      <c r="C50" s="228" t="s">
        <v>197</v>
      </c>
      <c r="D50" s="229"/>
      <c r="E50" s="229"/>
      <c r="F50" s="230"/>
      <c r="G50" s="166" t="s">
        <v>198</v>
      </c>
      <c r="H50" s="167"/>
      <c r="I50" s="47">
        <f>+EVALUACION!I54</f>
        <v>2</v>
      </c>
      <c r="J50" s="47">
        <f>+EVALUACION!J54</f>
        <v>4</v>
      </c>
      <c r="K50" s="47">
        <f t="shared" ref="K50" si="4">+I50+J50</f>
        <v>6</v>
      </c>
      <c r="L50" s="47" t="str">
        <f t="shared" ref="L50" si="5">IF(K50&lt;=4,"BAJO",IF(K50=5,"MEDIO",IF(K50=6,"ALTO",IF(K50=7,"ALTO","EXTREMO"))))</f>
        <v>ALTO</v>
      </c>
      <c r="M50" s="47" t="s">
        <v>122</v>
      </c>
      <c r="N50" s="67" t="s">
        <v>186</v>
      </c>
      <c r="O50" s="67" t="s">
        <v>172</v>
      </c>
      <c r="P50" s="67" t="s">
        <v>173</v>
      </c>
      <c r="Q50" s="67" t="s">
        <v>174</v>
      </c>
      <c r="R50" s="67" t="s">
        <v>113</v>
      </c>
    </row>
    <row r="51" spans="2:23" s="21" customFormat="1" ht="72" customHeight="1">
      <c r="B51" s="47" t="str">
        <f>+EVALUACION!B55</f>
        <v>EJECUCIÓN</v>
      </c>
      <c r="C51" s="228" t="s">
        <v>199</v>
      </c>
      <c r="D51" s="229"/>
      <c r="E51" s="229"/>
      <c r="F51" s="230"/>
      <c r="G51" s="166" t="s">
        <v>200</v>
      </c>
      <c r="H51" s="167"/>
      <c r="I51" s="47">
        <f>+EVALUACION!I55</f>
        <v>3</v>
      </c>
      <c r="J51" s="47">
        <f>+EVALUACION!J55</f>
        <v>4</v>
      </c>
      <c r="K51" s="47">
        <f t="shared" ref="K51" si="6">+I51+J51</f>
        <v>7</v>
      </c>
      <c r="L51" s="47" t="str">
        <f t="shared" ref="L51" si="7">IF(K51&lt;=4,"BAJO",IF(K51=5,"MEDIO",IF(K51=6,"ALTO",IF(K51=7,"ALTO","EXTREMO"))))</f>
        <v>ALTO</v>
      </c>
      <c r="M51" s="47" t="s">
        <v>122</v>
      </c>
      <c r="N51" s="67" t="s">
        <v>186</v>
      </c>
      <c r="O51" s="67" t="s">
        <v>172</v>
      </c>
      <c r="P51" s="67" t="s">
        <v>173</v>
      </c>
      <c r="Q51" s="67" t="s">
        <v>174</v>
      </c>
      <c r="R51" s="67" t="s">
        <v>113</v>
      </c>
    </row>
    <row r="52" spans="2:23" s="21" customFormat="1" ht="72" customHeight="1">
      <c r="B52" s="47" t="str">
        <f>+EVALUACION!B56</f>
        <v>EJECUCIÓN</v>
      </c>
      <c r="C52" s="228" t="s">
        <v>201</v>
      </c>
      <c r="D52" s="229"/>
      <c r="E52" s="229"/>
      <c r="F52" s="230"/>
      <c r="G52" s="166" t="s">
        <v>200</v>
      </c>
      <c r="H52" s="167"/>
      <c r="I52" s="47">
        <f>+EVALUACION!I56</f>
        <v>3</v>
      </c>
      <c r="J52" s="47">
        <f>+EVALUACION!J56</f>
        <v>2</v>
      </c>
      <c r="K52" s="47">
        <f t="shared" ref="K52" si="8">+I52+J52</f>
        <v>5</v>
      </c>
      <c r="L52" s="47" t="str">
        <f t="shared" ref="L52" si="9">IF(K52&lt;=4,"BAJO",IF(K52=5,"MEDIO",IF(K52=6,"ALTO",IF(K52=7,"ALTO","EXTREMO"))))</f>
        <v>MEDIO</v>
      </c>
      <c r="M52" s="47" t="s">
        <v>122</v>
      </c>
      <c r="N52" s="67" t="s">
        <v>186</v>
      </c>
      <c r="O52" s="67" t="s">
        <v>172</v>
      </c>
      <c r="P52" s="67" t="s">
        <v>173</v>
      </c>
      <c r="Q52" s="67" t="s">
        <v>174</v>
      </c>
      <c r="R52" s="67" t="s">
        <v>113</v>
      </c>
    </row>
    <row r="53" spans="2:23" s="21" customFormat="1" ht="72" customHeight="1">
      <c r="B53" s="47" t="str">
        <f>+EVALUACION!B54</f>
        <v>EJECUCIÓN</v>
      </c>
      <c r="C53" s="231" t="str">
        <f>+EVALUACION!C54</f>
        <v>Insolvencia del contratista</v>
      </c>
      <c r="D53" s="231"/>
      <c r="E53" s="231"/>
      <c r="F53" s="231"/>
      <c r="G53" s="175" t="s">
        <v>202</v>
      </c>
      <c r="H53" s="175"/>
      <c r="I53" s="47">
        <f>+EVALUACION!I54</f>
        <v>2</v>
      </c>
      <c r="J53" s="47">
        <f>+EVALUACION!J54</f>
        <v>4</v>
      </c>
      <c r="K53" s="47">
        <f t="shared" si="2"/>
        <v>6</v>
      </c>
      <c r="L53" s="47" t="str">
        <f t="shared" si="1"/>
        <v>ALTO</v>
      </c>
      <c r="M53" s="47" t="s">
        <v>122</v>
      </c>
      <c r="N53" s="67" t="s">
        <v>203</v>
      </c>
      <c r="O53" s="67" t="s">
        <v>172</v>
      </c>
      <c r="P53" s="67" t="s">
        <v>173</v>
      </c>
      <c r="Q53" s="67" t="s">
        <v>204</v>
      </c>
      <c r="R53" s="67" t="s">
        <v>116</v>
      </c>
    </row>
    <row r="54" spans="2:23" s="21" customFormat="1" ht="72" customHeight="1">
      <c r="B54" s="47" t="str">
        <f>+EVALUACION!B55</f>
        <v>EJECUCIÓN</v>
      </c>
      <c r="C54" s="231" t="str">
        <f>+EVALUACION!C55</f>
        <v>Eventos naturales tales como lluvias, inundaciones y sequias entre otros</v>
      </c>
      <c r="D54" s="231"/>
      <c r="E54" s="231"/>
      <c r="F54" s="231"/>
      <c r="G54" s="175" t="s">
        <v>205</v>
      </c>
      <c r="H54" s="175"/>
      <c r="I54" s="47">
        <f>+EVALUACION!I55</f>
        <v>3</v>
      </c>
      <c r="J54" s="47">
        <f>+EVALUACION!J55</f>
        <v>4</v>
      </c>
      <c r="K54" s="47">
        <f t="shared" si="2"/>
        <v>7</v>
      </c>
      <c r="L54" s="47" t="str">
        <f t="shared" si="1"/>
        <v>ALTO</v>
      </c>
      <c r="M54" s="47" t="s">
        <v>122</v>
      </c>
      <c r="N54" s="67" t="s">
        <v>203</v>
      </c>
      <c r="O54" s="67" t="s">
        <v>172</v>
      </c>
      <c r="P54" s="67" t="s">
        <v>173</v>
      </c>
      <c r="Q54" s="67" t="s">
        <v>206</v>
      </c>
      <c r="R54" s="67" t="s">
        <v>165</v>
      </c>
    </row>
    <row r="55" spans="2:23" s="21" customFormat="1" ht="72" customHeight="1">
      <c r="B55" s="47" t="str">
        <f>+EVALUACION!B56</f>
        <v>EJECUCIÓN</v>
      </c>
      <c r="C55" s="231" t="str">
        <f>+EVALUACION!C56</f>
        <v>Deterioro de las condiciones de seguridad y orden público que impidan el transporte de los funcionarios o el aplazamiento de recorridos</v>
      </c>
      <c r="D55" s="231"/>
      <c r="E55" s="231"/>
      <c r="F55" s="231"/>
      <c r="G55" s="175" t="s">
        <v>207</v>
      </c>
      <c r="H55" s="175"/>
      <c r="I55" s="47">
        <f>+EVALUACION!I56</f>
        <v>3</v>
      </c>
      <c r="J55" s="47">
        <f>+EVALUACION!J56</f>
        <v>2</v>
      </c>
      <c r="K55" s="47">
        <f t="shared" si="2"/>
        <v>5</v>
      </c>
      <c r="L55" s="47" t="str">
        <f t="shared" si="1"/>
        <v>MEDIO</v>
      </c>
      <c r="M55" s="47" t="s">
        <v>122</v>
      </c>
      <c r="N55" s="67" t="s">
        <v>203</v>
      </c>
      <c r="O55" s="67" t="s">
        <v>172</v>
      </c>
      <c r="P55" s="67" t="s">
        <v>173</v>
      </c>
      <c r="Q55" s="67" t="s">
        <v>206</v>
      </c>
      <c r="R55" s="67" t="s">
        <v>165</v>
      </c>
    </row>
    <row r="56" spans="2:23" s="21" customFormat="1" ht="72" customHeight="1">
      <c r="B56" s="106"/>
      <c r="C56" s="98"/>
      <c r="D56" s="98"/>
      <c r="E56" s="98"/>
      <c r="F56" s="98"/>
      <c r="G56" s="62"/>
      <c r="H56" s="62"/>
      <c r="I56" s="101"/>
      <c r="J56" s="101"/>
      <c r="K56" s="101"/>
      <c r="L56" s="101"/>
      <c r="M56" s="101"/>
      <c r="N56" s="107"/>
      <c r="O56" s="107"/>
      <c r="P56" s="107"/>
      <c r="Q56" s="107"/>
      <c r="R56" s="108"/>
    </row>
    <row r="57" spans="2:23" ht="72" customHeight="1">
      <c r="B57" s="37"/>
      <c r="C57" s="38"/>
      <c r="D57" s="38"/>
      <c r="E57" s="38"/>
      <c r="F57" s="38"/>
      <c r="G57" s="324"/>
      <c r="H57" s="38"/>
      <c r="I57" s="38"/>
      <c r="J57" s="38"/>
      <c r="K57" s="38"/>
      <c r="L57" s="38"/>
      <c r="M57" s="38"/>
      <c r="N57" s="38"/>
      <c r="O57" s="38"/>
      <c r="P57" s="38"/>
      <c r="Q57" s="38"/>
      <c r="R57" s="3"/>
    </row>
    <row r="58" spans="2:23" ht="72" customHeight="1">
      <c r="B58" s="37"/>
      <c r="C58" s="190" t="s">
        <v>208</v>
      </c>
      <c r="D58" s="190"/>
      <c r="E58" s="190"/>
      <c r="F58" s="190"/>
      <c r="G58" s="38"/>
      <c r="H58" s="177" t="s">
        <v>209</v>
      </c>
      <c r="I58" s="177"/>
      <c r="J58" s="177"/>
      <c r="K58" s="177"/>
      <c r="L58" s="74"/>
      <c r="M58" s="74"/>
      <c r="N58" s="74"/>
      <c r="O58" s="74"/>
      <c r="P58" s="74"/>
      <c r="Q58" s="74"/>
      <c r="R58" s="3"/>
    </row>
    <row r="59" spans="2:23" ht="72" customHeight="1">
      <c r="B59" s="172" t="s">
        <v>210</v>
      </c>
      <c r="C59" s="173" t="s">
        <v>211</v>
      </c>
      <c r="D59" s="253"/>
      <c r="E59" s="174"/>
      <c r="F59" s="59" t="s">
        <v>212</v>
      </c>
      <c r="G59" s="38"/>
      <c r="H59" s="173" t="s">
        <v>213</v>
      </c>
      <c r="I59" s="174"/>
      <c r="J59" s="173" t="s">
        <v>212</v>
      </c>
      <c r="K59" s="174"/>
      <c r="L59" s="62"/>
      <c r="M59" s="62"/>
      <c r="N59" s="177" t="s">
        <v>208</v>
      </c>
      <c r="O59" s="177"/>
      <c r="P59" s="177"/>
      <c r="Q59" s="62"/>
      <c r="R59" s="3"/>
    </row>
    <row r="60" spans="2:23" ht="72" customHeight="1">
      <c r="B60" s="172"/>
      <c r="C60" s="166" t="s">
        <v>214</v>
      </c>
      <c r="D60" s="248"/>
      <c r="E60" s="167"/>
      <c r="F60" s="69">
        <v>1</v>
      </c>
      <c r="G60" s="38"/>
      <c r="H60" s="166" t="s">
        <v>215</v>
      </c>
      <c r="I60" s="167"/>
      <c r="J60" s="166">
        <v>1</v>
      </c>
      <c r="K60" s="167"/>
      <c r="L60" s="62"/>
      <c r="M60" s="62"/>
      <c r="N60" s="240" t="s">
        <v>216</v>
      </c>
      <c r="O60" s="241"/>
      <c r="P60" s="65" t="s">
        <v>217</v>
      </c>
      <c r="Q60" s="62"/>
      <c r="R60" s="3"/>
    </row>
    <row r="61" spans="2:23" ht="72" customHeight="1">
      <c r="B61" s="172"/>
      <c r="C61" s="166" t="s">
        <v>218</v>
      </c>
      <c r="D61" s="248"/>
      <c r="E61" s="167"/>
      <c r="F61" s="69">
        <v>2</v>
      </c>
      <c r="G61" s="38"/>
      <c r="H61" s="166" t="s">
        <v>219</v>
      </c>
      <c r="I61" s="167"/>
      <c r="J61" s="166">
        <v>2</v>
      </c>
      <c r="K61" s="167"/>
      <c r="L61" s="62"/>
      <c r="M61" s="62"/>
      <c r="N61" s="244" t="s">
        <v>220</v>
      </c>
      <c r="O61" s="245"/>
      <c r="P61" s="66" t="s">
        <v>221</v>
      </c>
      <c r="Q61" s="62"/>
      <c r="R61" s="3"/>
      <c r="T61" s="5"/>
      <c r="U61" s="5"/>
      <c r="V61" s="5"/>
      <c r="W61" s="5"/>
    </row>
    <row r="62" spans="2:23" ht="72" customHeight="1">
      <c r="B62" s="172"/>
      <c r="C62" s="166" t="s">
        <v>222</v>
      </c>
      <c r="D62" s="248"/>
      <c r="E62" s="167"/>
      <c r="F62" s="69">
        <v>3</v>
      </c>
      <c r="G62" s="38"/>
      <c r="H62" s="166" t="s">
        <v>223</v>
      </c>
      <c r="I62" s="167"/>
      <c r="J62" s="166">
        <v>3</v>
      </c>
      <c r="K62" s="167"/>
      <c r="L62" s="62"/>
      <c r="M62" s="62"/>
      <c r="N62" s="182" t="s">
        <v>224</v>
      </c>
      <c r="O62" s="243"/>
      <c r="P62" s="66" t="s">
        <v>225</v>
      </c>
      <c r="Q62" s="62"/>
      <c r="R62" s="3"/>
    </row>
    <row r="63" spans="2:23" ht="72" customHeight="1">
      <c r="B63" s="172"/>
      <c r="C63" s="166" t="s">
        <v>226</v>
      </c>
      <c r="D63" s="248"/>
      <c r="E63" s="167"/>
      <c r="F63" s="69">
        <v>4</v>
      </c>
      <c r="G63" s="38"/>
      <c r="H63" s="166" t="s">
        <v>227</v>
      </c>
      <c r="I63" s="167"/>
      <c r="J63" s="166">
        <v>4</v>
      </c>
      <c r="K63" s="167"/>
      <c r="L63" s="62"/>
      <c r="M63" s="62"/>
      <c r="N63" s="249">
        <v>5</v>
      </c>
      <c r="O63" s="250"/>
      <c r="P63" s="66" t="s">
        <v>228</v>
      </c>
      <c r="Q63" s="62"/>
      <c r="R63" s="3"/>
    </row>
    <row r="64" spans="2:23" ht="72" customHeight="1">
      <c r="B64" s="172"/>
      <c r="C64" s="166" t="s">
        <v>229</v>
      </c>
      <c r="D64" s="248"/>
      <c r="E64" s="167"/>
      <c r="F64" s="69">
        <v>5</v>
      </c>
      <c r="G64" s="38"/>
      <c r="H64" s="166" t="s">
        <v>230</v>
      </c>
      <c r="I64" s="167"/>
      <c r="J64" s="166">
        <v>5</v>
      </c>
      <c r="K64" s="167"/>
      <c r="L64" s="62"/>
      <c r="M64" s="62"/>
      <c r="N64" s="251" t="s">
        <v>231</v>
      </c>
      <c r="O64" s="252"/>
      <c r="P64" s="68" t="s">
        <v>232</v>
      </c>
      <c r="Q64" s="62"/>
      <c r="R64" s="3"/>
    </row>
    <row r="65" spans="2:18" ht="72" customHeight="1">
      <c r="B65" s="37"/>
      <c r="C65" s="38"/>
      <c r="D65" s="38"/>
      <c r="E65" s="38"/>
      <c r="F65" s="38"/>
      <c r="G65" s="38"/>
      <c r="H65" s="38"/>
      <c r="I65" s="38"/>
      <c r="J65" s="38"/>
      <c r="K65" s="38"/>
      <c r="L65" s="38"/>
      <c r="M65" s="38"/>
      <c r="N65" s="38"/>
      <c r="O65" s="38"/>
      <c r="P65" s="38"/>
      <c r="Q65" s="38"/>
      <c r="R65" s="3"/>
    </row>
    <row r="66" spans="2:18" ht="72" customHeight="1">
      <c r="B66" s="37"/>
      <c r="C66" s="177" t="s">
        <v>216</v>
      </c>
      <c r="D66" s="177"/>
      <c r="E66" s="177"/>
      <c r="F66" s="177"/>
      <c r="G66" s="177"/>
      <c r="H66" s="177"/>
      <c r="I66" s="177"/>
      <c r="J66" s="177"/>
      <c r="K66" s="177"/>
      <c r="L66" s="177"/>
      <c r="M66" s="177"/>
      <c r="N66" s="177"/>
      <c r="O66" s="177"/>
      <c r="P66" s="177"/>
      <c r="Q66" s="177"/>
      <c r="R66" s="3"/>
    </row>
    <row r="67" spans="2:18" ht="72" customHeight="1">
      <c r="B67" s="37"/>
      <c r="C67" s="166" t="s">
        <v>233</v>
      </c>
      <c r="D67" s="248"/>
      <c r="E67" s="248"/>
      <c r="F67" s="167"/>
      <c r="G67" s="166" t="s">
        <v>234</v>
      </c>
      <c r="H67" s="167"/>
      <c r="I67" s="166" t="s">
        <v>235</v>
      </c>
      <c r="J67" s="248"/>
      <c r="K67" s="167"/>
      <c r="L67" s="166" t="s">
        <v>236</v>
      </c>
      <c r="M67" s="167"/>
      <c r="N67" s="166" t="s">
        <v>237</v>
      </c>
      <c r="O67" s="167"/>
      <c r="P67" s="166" t="s">
        <v>238</v>
      </c>
      <c r="Q67" s="167"/>
      <c r="R67" s="3"/>
    </row>
    <row r="68" spans="2:18" ht="72" customHeight="1">
      <c r="B68" s="37"/>
      <c r="C68" s="166" t="s">
        <v>239</v>
      </c>
      <c r="D68" s="248"/>
      <c r="E68" s="248"/>
      <c r="F68" s="167"/>
      <c r="G68" s="166" t="s">
        <v>240</v>
      </c>
      <c r="H68" s="167"/>
      <c r="I68" s="166" t="s">
        <v>241</v>
      </c>
      <c r="J68" s="248"/>
      <c r="K68" s="167"/>
      <c r="L68" s="166" t="s">
        <v>242</v>
      </c>
      <c r="M68" s="167"/>
      <c r="N68" s="166" t="s">
        <v>243</v>
      </c>
      <c r="O68" s="167"/>
      <c r="P68" s="166" t="s">
        <v>244</v>
      </c>
      <c r="Q68" s="167"/>
      <c r="R68" s="3"/>
    </row>
    <row r="69" spans="2:18" ht="72" customHeight="1">
      <c r="B69" s="37"/>
      <c r="C69" s="255" t="s">
        <v>211</v>
      </c>
      <c r="D69" s="256"/>
      <c r="E69" s="257"/>
      <c r="F69" s="261" t="s">
        <v>212</v>
      </c>
      <c r="G69" s="240" t="s">
        <v>215</v>
      </c>
      <c r="H69" s="241"/>
      <c r="I69" s="240" t="s">
        <v>219</v>
      </c>
      <c r="J69" s="267"/>
      <c r="K69" s="241"/>
      <c r="L69" s="240" t="s">
        <v>223</v>
      </c>
      <c r="M69" s="241"/>
      <c r="N69" s="240" t="s">
        <v>227</v>
      </c>
      <c r="O69" s="241"/>
      <c r="P69" s="173" t="s">
        <v>230</v>
      </c>
      <c r="Q69" s="174"/>
      <c r="R69" s="3"/>
    </row>
    <row r="70" spans="2:18" ht="72" customHeight="1">
      <c r="B70" s="37"/>
      <c r="C70" s="258"/>
      <c r="D70" s="259"/>
      <c r="E70" s="260"/>
      <c r="F70" s="262"/>
      <c r="G70" s="263">
        <v>1</v>
      </c>
      <c r="H70" s="264"/>
      <c r="I70" s="263">
        <v>2</v>
      </c>
      <c r="J70" s="266"/>
      <c r="K70" s="264"/>
      <c r="L70" s="263">
        <v>3</v>
      </c>
      <c r="M70" s="264"/>
      <c r="N70" s="263">
        <v>4</v>
      </c>
      <c r="O70" s="264"/>
      <c r="P70" s="263">
        <v>5</v>
      </c>
      <c r="Q70" s="264"/>
      <c r="R70" s="3"/>
    </row>
    <row r="71" spans="2:18" ht="72" customHeight="1">
      <c r="B71" s="37"/>
      <c r="C71" s="166" t="s">
        <v>214</v>
      </c>
      <c r="D71" s="248"/>
      <c r="E71" s="167"/>
      <c r="F71" s="77">
        <v>1</v>
      </c>
      <c r="G71" s="246">
        <v>2</v>
      </c>
      <c r="H71" s="247"/>
      <c r="I71" s="246">
        <v>3</v>
      </c>
      <c r="J71" s="265"/>
      <c r="K71" s="247"/>
      <c r="L71" s="246">
        <v>4</v>
      </c>
      <c r="M71" s="247"/>
      <c r="N71" s="249">
        <v>5</v>
      </c>
      <c r="O71" s="250"/>
      <c r="P71" s="182">
        <v>6</v>
      </c>
      <c r="Q71" s="243"/>
      <c r="R71" s="3"/>
    </row>
    <row r="72" spans="2:18" ht="72" customHeight="1">
      <c r="B72" s="37"/>
      <c r="C72" s="166" t="s">
        <v>218</v>
      </c>
      <c r="D72" s="248"/>
      <c r="E72" s="167"/>
      <c r="F72" s="77">
        <v>2</v>
      </c>
      <c r="G72" s="246">
        <v>3</v>
      </c>
      <c r="H72" s="247"/>
      <c r="I72" s="246">
        <v>4</v>
      </c>
      <c r="J72" s="265"/>
      <c r="K72" s="247"/>
      <c r="L72" s="249">
        <v>5</v>
      </c>
      <c r="M72" s="250"/>
      <c r="N72" s="182">
        <v>6</v>
      </c>
      <c r="O72" s="243"/>
      <c r="P72" s="182">
        <v>7</v>
      </c>
      <c r="Q72" s="243"/>
      <c r="R72" s="3"/>
    </row>
    <row r="73" spans="2:18" ht="72" customHeight="1">
      <c r="B73" s="37"/>
      <c r="C73" s="166" t="s">
        <v>222</v>
      </c>
      <c r="D73" s="248"/>
      <c r="E73" s="167"/>
      <c r="F73" s="77">
        <v>3</v>
      </c>
      <c r="G73" s="246">
        <v>4</v>
      </c>
      <c r="H73" s="247"/>
      <c r="I73" s="249">
        <v>5</v>
      </c>
      <c r="J73" s="254"/>
      <c r="K73" s="250"/>
      <c r="L73" s="182">
        <v>6</v>
      </c>
      <c r="M73" s="243"/>
      <c r="N73" s="182">
        <v>7</v>
      </c>
      <c r="O73" s="243"/>
      <c r="P73" s="244">
        <v>8</v>
      </c>
      <c r="Q73" s="245"/>
      <c r="R73" s="3"/>
    </row>
    <row r="74" spans="2:18" ht="72" customHeight="1">
      <c r="B74" s="37"/>
      <c r="C74" s="166" t="s">
        <v>226</v>
      </c>
      <c r="D74" s="248"/>
      <c r="E74" s="167"/>
      <c r="F74" s="77">
        <v>4</v>
      </c>
      <c r="G74" s="249">
        <v>5</v>
      </c>
      <c r="H74" s="250"/>
      <c r="I74" s="182">
        <v>6</v>
      </c>
      <c r="J74" s="242"/>
      <c r="K74" s="243"/>
      <c r="L74" s="182">
        <v>7</v>
      </c>
      <c r="M74" s="243"/>
      <c r="N74" s="244">
        <v>8</v>
      </c>
      <c r="O74" s="245"/>
      <c r="P74" s="244">
        <v>9</v>
      </c>
      <c r="Q74" s="245"/>
      <c r="R74" s="3"/>
    </row>
    <row r="75" spans="2:18" ht="72" customHeight="1">
      <c r="B75" s="37"/>
      <c r="C75" s="166" t="s">
        <v>229</v>
      </c>
      <c r="D75" s="248"/>
      <c r="E75" s="167"/>
      <c r="F75" s="77">
        <v>5</v>
      </c>
      <c r="G75" s="182">
        <v>6</v>
      </c>
      <c r="H75" s="243"/>
      <c r="I75" s="182">
        <v>7</v>
      </c>
      <c r="J75" s="242"/>
      <c r="K75" s="243"/>
      <c r="L75" s="244">
        <v>8</v>
      </c>
      <c r="M75" s="245"/>
      <c r="N75" s="244">
        <v>9</v>
      </c>
      <c r="O75" s="245"/>
      <c r="P75" s="244">
        <v>10</v>
      </c>
      <c r="Q75" s="245"/>
      <c r="R75" s="3"/>
    </row>
    <row r="76" spans="2:18" ht="72" customHeight="1" thickBot="1">
      <c r="B76" s="40"/>
      <c r="C76" s="41"/>
      <c r="D76" s="41"/>
      <c r="E76" s="41"/>
      <c r="F76" s="41"/>
      <c r="G76" s="41"/>
      <c r="H76" s="41"/>
      <c r="I76" s="41"/>
      <c r="J76" s="41"/>
      <c r="K76" s="41"/>
      <c r="L76" s="41"/>
      <c r="M76" s="41"/>
      <c r="N76" s="41"/>
      <c r="O76" s="41"/>
      <c r="P76" s="41"/>
      <c r="Q76" s="41"/>
      <c r="R76" s="9"/>
    </row>
  </sheetData>
  <autoFilter ref="B15:Z55" xr:uid="{00000000-0001-0000-0300-000000000000}">
    <filterColumn colId="1" showButton="0"/>
    <filterColumn colId="2" showButton="0"/>
    <filterColumn colId="3" showButton="0"/>
    <filterColumn colId="5" showButton="0"/>
  </autoFilter>
  <mergeCells count="172">
    <mergeCell ref="C54:F54"/>
    <mergeCell ref="C55:F55"/>
    <mergeCell ref="G35:H35"/>
    <mergeCell ref="G36:H36"/>
    <mergeCell ref="G37:H37"/>
    <mergeCell ref="G38:H38"/>
    <mergeCell ref="G39:H39"/>
    <mergeCell ref="G40:H40"/>
    <mergeCell ref="G41:H41"/>
    <mergeCell ref="G42:H42"/>
    <mergeCell ref="G43:H43"/>
    <mergeCell ref="G44:H44"/>
    <mergeCell ref="G45:H45"/>
    <mergeCell ref="G46:H46"/>
    <mergeCell ref="G47:H47"/>
    <mergeCell ref="G48:H48"/>
    <mergeCell ref="G49:H49"/>
    <mergeCell ref="G53:H53"/>
    <mergeCell ref="G54:H54"/>
    <mergeCell ref="G55:H55"/>
    <mergeCell ref="C42:F42"/>
    <mergeCell ref="C43:F43"/>
    <mergeCell ref="C44:F44"/>
    <mergeCell ref="C45:F45"/>
    <mergeCell ref="C46:F46"/>
    <mergeCell ref="C47:F47"/>
    <mergeCell ref="C48:F48"/>
    <mergeCell ref="C49:F49"/>
    <mergeCell ref="C53:F53"/>
    <mergeCell ref="C34:F34"/>
    <mergeCell ref="G34:H34"/>
    <mergeCell ref="I74:K74"/>
    <mergeCell ref="C66:Q66"/>
    <mergeCell ref="G69:H69"/>
    <mergeCell ref="G70:H70"/>
    <mergeCell ref="G71:H71"/>
    <mergeCell ref="P71:Q71"/>
    <mergeCell ref="P72:Q72"/>
    <mergeCell ref="I69:K69"/>
    <mergeCell ref="P70:Q70"/>
    <mergeCell ref="N69:O69"/>
    <mergeCell ref="P69:Q69"/>
    <mergeCell ref="P73:Q73"/>
    <mergeCell ref="P74:Q74"/>
    <mergeCell ref="C35:F35"/>
    <mergeCell ref="C36:F36"/>
    <mergeCell ref="C37:F37"/>
    <mergeCell ref="C38:F38"/>
    <mergeCell ref="C39:F39"/>
    <mergeCell ref="C40:F40"/>
    <mergeCell ref="C41:F41"/>
    <mergeCell ref="L75:M75"/>
    <mergeCell ref="L73:M73"/>
    <mergeCell ref="L70:M70"/>
    <mergeCell ref="G75:H75"/>
    <mergeCell ref="I72:K72"/>
    <mergeCell ref="N70:O70"/>
    <mergeCell ref="N71:O71"/>
    <mergeCell ref="N72:O72"/>
    <mergeCell ref="N73:O73"/>
    <mergeCell ref="N74:O74"/>
    <mergeCell ref="L74:M74"/>
    <mergeCell ref="L71:M71"/>
    <mergeCell ref="L72:M72"/>
    <mergeCell ref="I70:K70"/>
    <mergeCell ref="I71:K71"/>
    <mergeCell ref="C75:E75"/>
    <mergeCell ref="N59:P59"/>
    <mergeCell ref="N60:O60"/>
    <mergeCell ref="N61:O61"/>
    <mergeCell ref="C62:E62"/>
    <mergeCell ref="H62:I62"/>
    <mergeCell ref="B59:B64"/>
    <mergeCell ref="C59:E59"/>
    <mergeCell ref="H59:I59"/>
    <mergeCell ref="C71:E71"/>
    <mergeCell ref="C72:E72"/>
    <mergeCell ref="C73:E73"/>
    <mergeCell ref="C67:F67"/>
    <mergeCell ref="C68:F68"/>
    <mergeCell ref="I73:K73"/>
    <mergeCell ref="C63:E63"/>
    <mergeCell ref="C64:E64"/>
    <mergeCell ref="H64:I64"/>
    <mergeCell ref="J64:K64"/>
    <mergeCell ref="C69:E70"/>
    <mergeCell ref="J63:K63"/>
    <mergeCell ref="F69:F70"/>
    <mergeCell ref="H63:I63"/>
    <mergeCell ref="G67:H67"/>
    <mergeCell ref="G68:H68"/>
    <mergeCell ref="I67:K67"/>
    <mergeCell ref="I68:K68"/>
    <mergeCell ref="J60:K60"/>
    <mergeCell ref="C61:E61"/>
    <mergeCell ref="H61:I61"/>
    <mergeCell ref="J62:K62"/>
    <mergeCell ref="J59:K59"/>
    <mergeCell ref="C60:E60"/>
    <mergeCell ref="J61:K61"/>
    <mergeCell ref="N62:O62"/>
    <mergeCell ref="N67:O67"/>
    <mergeCell ref="N68:O68"/>
    <mergeCell ref="L67:M67"/>
    <mergeCell ref="L68:M68"/>
    <mergeCell ref="N63:O63"/>
    <mergeCell ref="N64:O64"/>
    <mergeCell ref="P67:Q67"/>
    <mergeCell ref="P68:Q68"/>
    <mergeCell ref="L69:M69"/>
    <mergeCell ref="I75:K75"/>
    <mergeCell ref="P75:Q75"/>
    <mergeCell ref="N75:O75"/>
    <mergeCell ref="G72:H72"/>
    <mergeCell ref="C24:F24"/>
    <mergeCell ref="G24:H24"/>
    <mergeCell ref="G30:H30"/>
    <mergeCell ref="C31:F31"/>
    <mergeCell ref="G31:H31"/>
    <mergeCell ref="C32:F32"/>
    <mergeCell ref="G32:H32"/>
    <mergeCell ref="C74:E74"/>
    <mergeCell ref="G73:H73"/>
    <mergeCell ref="G74:H74"/>
    <mergeCell ref="G29:H29"/>
    <mergeCell ref="C30:F30"/>
    <mergeCell ref="H60:I60"/>
    <mergeCell ref="C58:F58"/>
    <mergeCell ref="H58:K58"/>
    <mergeCell ref="C29:F29"/>
    <mergeCell ref="C26:F26"/>
    <mergeCell ref="G26:H26"/>
    <mergeCell ref="C27:F27"/>
    <mergeCell ref="G27:H27"/>
    <mergeCell ref="C28:F28"/>
    <mergeCell ref="G28:H28"/>
    <mergeCell ref="C25:F25"/>
    <mergeCell ref="G25:H25"/>
    <mergeCell ref="B2:B4"/>
    <mergeCell ref="C16:F16"/>
    <mergeCell ref="C19:F19"/>
    <mergeCell ref="G19:H19"/>
    <mergeCell ref="C17:F17"/>
    <mergeCell ref="G17:H17"/>
    <mergeCell ref="C15:F15"/>
    <mergeCell ref="C2:P4"/>
    <mergeCell ref="C23:F23"/>
    <mergeCell ref="G23:H23"/>
    <mergeCell ref="C33:F33"/>
    <mergeCell ref="G33:H33"/>
    <mergeCell ref="C50:F50"/>
    <mergeCell ref="G50:H50"/>
    <mergeCell ref="C51:F51"/>
    <mergeCell ref="G51:H51"/>
    <mergeCell ref="C52:F52"/>
    <mergeCell ref="G52:H52"/>
    <mergeCell ref="Q2:R4"/>
    <mergeCell ref="B9:R9"/>
    <mergeCell ref="B8:R8"/>
    <mergeCell ref="B10:R10"/>
    <mergeCell ref="C21:F21"/>
    <mergeCell ref="G21:H21"/>
    <mergeCell ref="C18:F18"/>
    <mergeCell ref="G18:H18"/>
    <mergeCell ref="C22:F22"/>
    <mergeCell ref="G22:H22"/>
    <mergeCell ref="B6:R6"/>
    <mergeCell ref="B7:R7"/>
    <mergeCell ref="G16:H16"/>
    <mergeCell ref="G15:H15"/>
    <mergeCell ref="C20:F20"/>
    <mergeCell ref="G20:H20"/>
  </mergeCells>
  <conditionalFormatting sqref="M16:Q17 M18:P18 M23:M25 J56:K56 M30:M32 M56:R56 K16:K32 M19:Q22 M26:Q29 K34:K49 M34:M49 M53:M55 K53:K55">
    <cfRule type="expression" dxfId="84" priority="78" stopIfTrue="1">
      <formula>"""bajo"""</formula>
    </cfRule>
  </conditionalFormatting>
  <conditionalFormatting sqref="L16:L49 L53:L56">
    <cfRule type="cellIs" dxfId="83" priority="73" stopIfTrue="1" operator="equal">
      <formula>"EXTREMO"</formula>
    </cfRule>
    <cfRule type="cellIs" dxfId="82" priority="74" stopIfTrue="1" operator="equal">
      <formula>"ALTO"</formula>
    </cfRule>
    <cfRule type="cellIs" dxfId="81" priority="75" stopIfTrue="1" operator="equal">
      <formula>"MEDIO"</formula>
    </cfRule>
    <cfRule type="cellIs" dxfId="80" priority="76" stopIfTrue="1" operator="equal">
      <formula>"BAJO"</formula>
    </cfRule>
  </conditionalFormatting>
  <conditionalFormatting sqref="R16:R17">
    <cfRule type="expression" dxfId="79" priority="49" stopIfTrue="1">
      <formula>"""bajo"""</formula>
    </cfRule>
  </conditionalFormatting>
  <conditionalFormatting sqref="Q18">
    <cfRule type="expression" dxfId="78" priority="48" stopIfTrue="1">
      <formula>"""bajo"""</formula>
    </cfRule>
  </conditionalFormatting>
  <conditionalFormatting sqref="R18:R22">
    <cfRule type="expression" dxfId="77" priority="47" stopIfTrue="1">
      <formula>"""bajo"""</formula>
    </cfRule>
  </conditionalFormatting>
  <conditionalFormatting sqref="N23:Q23">
    <cfRule type="expression" dxfId="76" priority="46" stopIfTrue="1">
      <formula>"""bajo"""</formula>
    </cfRule>
  </conditionalFormatting>
  <conditionalFormatting sqref="R23">
    <cfRule type="expression" dxfId="75" priority="45" stopIfTrue="1">
      <formula>"""bajo"""</formula>
    </cfRule>
  </conditionalFormatting>
  <conditionalFormatting sqref="N24:Q24">
    <cfRule type="expression" dxfId="74" priority="44" stopIfTrue="1">
      <formula>"""bajo"""</formula>
    </cfRule>
  </conditionalFormatting>
  <conditionalFormatting sqref="R24">
    <cfRule type="expression" dxfId="73" priority="43" stopIfTrue="1">
      <formula>"""bajo"""</formula>
    </cfRule>
  </conditionalFormatting>
  <conditionalFormatting sqref="N25:R25">
    <cfRule type="expression" dxfId="72" priority="40" stopIfTrue="1">
      <formula>"""bajo"""</formula>
    </cfRule>
  </conditionalFormatting>
  <conditionalFormatting sqref="N34:N49 N53:N55">
    <cfRule type="expression" dxfId="71" priority="37" stopIfTrue="1">
      <formula>"""bajo"""</formula>
    </cfRule>
  </conditionalFormatting>
  <conditionalFormatting sqref="O34:R46 O47:P47 R47 O48:R49 O53:R55">
    <cfRule type="expression" dxfId="70" priority="36" stopIfTrue="1">
      <formula>"""bajo"""</formula>
    </cfRule>
  </conditionalFormatting>
  <conditionalFormatting sqref="N32">
    <cfRule type="expression" dxfId="69" priority="35" stopIfTrue="1">
      <formula>"""bajo"""</formula>
    </cfRule>
  </conditionalFormatting>
  <conditionalFormatting sqref="O32:P32 R32">
    <cfRule type="expression" dxfId="68" priority="34" stopIfTrue="1">
      <formula>"""bajo"""</formula>
    </cfRule>
  </conditionalFormatting>
  <conditionalFormatting sqref="Q32">
    <cfRule type="expression" dxfId="67" priority="33" stopIfTrue="1">
      <formula>"""bajo"""</formula>
    </cfRule>
  </conditionalFormatting>
  <conditionalFormatting sqref="N31">
    <cfRule type="expression" dxfId="66" priority="32" stopIfTrue="1">
      <formula>"""bajo"""</formula>
    </cfRule>
  </conditionalFormatting>
  <conditionalFormatting sqref="O31:R31">
    <cfRule type="expression" dxfId="65" priority="31" stopIfTrue="1">
      <formula>"""bajo"""</formula>
    </cfRule>
  </conditionalFormatting>
  <conditionalFormatting sqref="N30">
    <cfRule type="expression" dxfId="64" priority="30" stopIfTrue="1">
      <formula>"""bajo"""</formula>
    </cfRule>
  </conditionalFormatting>
  <conditionalFormatting sqref="O30:R30">
    <cfRule type="expression" dxfId="63" priority="29" stopIfTrue="1">
      <formula>"""bajo"""</formula>
    </cfRule>
  </conditionalFormatting>
  <conditionalFormatting sqref="R26:R29">
    <cfRule type="expression" dxfId="62" priority="28" stopIfTrue="1">
      <formula>"""bajo"""</formula>
    </cfRule>
  </conditionalFormatting>
  <conditionalFormatting sqref="Q47">
    <cfRule type="expression" dxfId="61" priority="27" stopIfTrue="1">
      <formula>"""bajo"""</formula>
    </cfRule>
  </conditionalFormatting>
  <conditionalFormatting sqref="K33">
    <cfRule type="expression" dxfId="60" priority="26" stopIfTrue="1">
      <formula>"""bajo"""</formula>
    </cfRule>
  </conditionalFormatting>
  <conditionalFormatting sqref="M33">
    <cfRule type="expression" dxfId="59" priority="25" stopIfTrue="1">
      <formula>"""bajo"""</formula>
    </cfRule>
  </conditionalFormatting>
  <conditionalFormatting sqref="N33">
    <cfRule type="expression" dxfId="58" priority="24" stopIfTrue="1">
      <formula>"""bajo"""</formula>
    </cfRule>
  </conditionalFormatting>
  <conditionalFormatting sqref="O33:P33 R33">
    <cfRule type="expression" dxfId="57" priority="23" stopIfTrue="1">
      <formula>"""bajo"""</formula>
    </cfRule>
  </conditionalFormatting>
  <conditionalFormatting sqref="Q33">
    <cfRule type="expression" dxfId="56" priority="22" stopIfTrue="1">
      <formula>"""bajo"""</formula>
    </cfRule>
  </conditionalFormatting>
  <conditionalFormatting sqref="K50 M50">
    <cfRule type="expression" dxfId="55" priority="21" stopIfTrue="1">
      <formula>"""bajo"""</formula>
    </cfRule>
  </conditionalFormatting>
  <conditionalFormatting sqref="L50">
    <cfRule type="cellIs" dxfId="54" priority="17" stopIfTrue="1" operator="equal">
      <formula>"EXTREMO"</formula>
    </cfRule>
    <cfRule type="cellIs" dxfId="53" priority="18" stopIfTrue="1" operator="equal">
      <formula>"ALTO"</formula>
    </cfRule>
    <cfRule type="cellIs" dxfId="52" priority="19" stopIfTrue="1" operator="equal">
      <formula>"MEDIO"</formula>
    </cfRule>
    <cfRule type="cellIs" dxfId="51" priority="20" stopIfTrue="1" operator="equal">
      <formula>"BAJO"</formula>
    </cfRule>
  </conditionalFormatting>
  <conditionalFormatting sqref="N50">
    <cfRule type="expression" dxfId="50" priority="16" stopIfTrue="1">
      <formula>"""bajo"""</formula>
    </cfRule>
  </conditionalFormatting>
  <conditionalFormatting sqref="O50:R50">
    <cfRule type="expression" dxfId="49" priority="15" stopIfTrue="1">
      <formula>"""bajo"""</formula>
    </cfRule>
  </conditionalFormatting>
  <conditionalFormatting sqref="K51 M51">
    <cfRule type="expression" dxfId="48" priority="14" stopIfTrue="1">
      <formula>"""bajo"""</formula>
    </cfRule>
  </conditionalFormatting>
  <conditionalFormatting sqref="L51">
    <cfRule type="cellIs" dxfId="47" priority="10" stopIfTrue="1" operator="equal">
      <formula>"EXTREMO"</formula>
    </cfRule>
    <cfRule type="cellIs" dxfId="46" priority="11" stopIfTrue="1" operator="equal">
      <formula>"ALTO"</formula>
    </cfRule>
    <cfRule type="cellIs" dxfId="45" priority="12" stopIfTrue="1" operator="equal">
      <formula>"MEDIO"</formula>
    </cfRule>
    <cfRule type="cellIs" dxfId="44" priority="13" stopIfTrue="1" operator="equal">
      <formula>"BAJO"</formula>
    </cfRule>
  </conditionalFormatting>
  <conditionalFormatting sqref="N51">
    <cfRule type="expression" dxfId="43" priority="9" stopIfTrue="1">
      <formula>"""bajo"""</formula>
    </cfRule>
  </conditionalFormatting>
  <conditionalFormatting sqref="O51:R51">
    <cfRule type="expression" dxfId="42" priority="8" stopIfTrue="1">
      <formula>"""bajo"""</formula>
    </cfRule>
  </conditionalFormatting>
  <conditionalFormatting sqref="K52 M52">
    <cfRule type="expression" dxfId="41" priority="7" stopIfTrue="1">
      <formula>"""bajo"""</formula>
    </cfRule>
  </conditionalFormatting>
  <conditionalFormatting sqref="L52">
    <cfRule type="cellIs" dxfId="40" priority="3" stopIfTrue="1" operator="equal">
      <formula>"EXTREMO"</formula>
    </cfRule>
    <cfRule type="cellIs" dxfId="39" priority="4" stopIfTrue="1" operator="equal">
      <formula>"ALTO"</formula>
    </cfRule>
    <cfRule type="cellIs" dxfId="38" priority="5" stopIfTrue="1" operator="equal">
      <formula>"MEDIO"</formula>
    </cfRule>
    <cfRule type="cellIs" dxfId="37" priority="6" stopIfTrue="1" operator="equal">
      <formula>"BAJO"</formula>
    </cfRule>
  </conditionalFormatting>
  <conditionalFormatting sqref="N52">
    <cfRule type="expression" dxfId="36" priority="2" stopIfTrue="1">
      <formula>"""bajo"""</formula>
    </cfRule>
  </conditionalFormatting>
  <conditionalFormatting sqref="O52:R52">
    <cfRule type="expression" dxfId="35"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88"/>
  <sheetViews>
    <sheetView showGridLines="0" zoomScale="90" zoomScaleNormal="90" zoomScalePageLayoutView="70" workbookViewId="0">
      <selection activeCell="F9" sqref="F9"/>
    </sheetView>
  </sheetViews>
  <sheetFormatPr defaultColWidth="11.42578125" defaultRowHeight="48" customHeight="1"/>
  <cols>
    <col min="1" max="1" width="4.140625" customWidth="1"/>
    <col min="2" max="2" width="19"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ht="48" customHeight="1">
      <c r="H1"/>
      <c r="L1"/>
    </row>
    <row r="2" spans="2:17" ht="48" customHeight="1">
      <c r="B2" s="143"/>
      <c r="C2" s="147" t="s">
        <v>16</v>
      </c>
      <c r="D2" s="148"/>
      <c r="E2" s="148"/>
      <c r="F2" s="148"/>
      <c r="G2" s="148"/>
      <c r="H2" s="148"/>
      <c r="I2" s="148"/>
      <c r="J2" s="149"/>
      <c r="K2" s="156" t="s">
        <v>1</v>
      </c>
      <c r="L2" s="157"/>
    </row>
    <row r="3" spans="2:17" ht="48" customHeight="1">
      <c r="B3" s="143"/>
      <c r="C3" s="150"/>
      <c r="D3" s="151"/>
      <c r="E3" s="151"/>
      <c r="F3" s="151"/>
      <c r="G3" s="151"/>
      <c r="H3" s="151"/>
      <c r="I3" s="151"/>
      <c r="J3" s="152"/>
      <c r="K3" s="158"/>
      <c r="L3" s="159"/>
    </row>
    <row r="4" spans="2:17" ht="48" customHeight="1">
      <c r="B4" s="143"/>
      <c r="C4" s="153"/>
      <c r="D4" s="154"/>
      <c r="E4" s="154"/>
      <c r="F4" s="154"/>
      <c r="G4" s="154"/>
      <c r="H4" s="154"/>
      <c r="I4" s="154"/>
      <c r="J4" s="155"/>
      <c r="K4" s="160"/>
      <c r="L4" s="161"/>
    </row>
    <row r="5" spans="2:17" ht="48" customHeight="1" thickBot="1">
      <c r="C5" s="11"/>
      <c r="D5" s="12"/>
      <c r="E5" s="12"/>
      <c r="F5" s="12"/>
      <c r="G5" s="12"/>
      <c r="H5"/>
      <c r="L5"/>
    </row>
    <row r="6" spans="2:17" ht="48" customHeight="1">
      <c r="B6" s="128" t="s">
        <v>245</v>
      </c>
      <c r="C6" s="129"/>
      <c r="D6" s="129"/>
      <c r="E6" s="129"/>
      <c r="F6" s="129"/>
      <c r="G6" s="129"/>
      <c r="H6" s="129"/>
      <c r="I6" s="129"/>
      <c r="J6" s="129"/>
      <c r="K6" s="129"/>
      <c r="L6" s="130"/>
      <c r="M6" s="1"/>
      <c r="N6" s="1"/>
      <c r="O6" s="1"/>
      <c r="P6" s="1"/>
      <c r="Q6" s="1"/>
    </row>
    <row r="7" spans="2:17" ht="48" customHeight="1">
      <c r="B7" s="144" t="s">
        <v>19</v>
      </c>
      <c r="C7" s="145"/>
      <c r="D7" s="145"/>
      <c r="E7" s="145"/>
      <c r="F7" s="145"/>
      <c r="G7" s="145"/>
      <c r="H7" s="145"/>
      <c r="I7" s="145"/>
      <c r="J7" s="145"/>
      <c r="K7" s="145"/>
      <c r="L7" s="146"/>
    </row>
    <row r="8" spans="2:17" ht="48" customHeight="1">
      <c r="B8" s="308" t="s">
        <v>246</v>
      </c>
      <c r="C8" s="309"/>
      <c r="D8" s="309"/>
      <c r="E8" s="309"/>
      <c r="F8" s="309"/>
      <c r="G8" s="309"/>
      <c r="H8" s="309"/>
      <c r="I8" s="309"/>
      <c r="J8" s="309"/>
      <c r="K8" s="309"/>
      <c r="L8" s="310"/>
    </row>
    <row r="9" spans="2:17" ht="48" customHeight="1">
      <c r="B9" s="308" t="s">
        <v>247</v>
      </c>
      <c r="C9" s="311"/>
      <c r="D9" s="311"/>
      <c r="E9" s="311"/>
      <c r="F9" s="311"/>
      <c r="G9" s="311"/>
      <c r="H9" s="311"/>
      <c r="I9" s="312"/>
      <c r="J9" s="311"/>
      <c r="K9" s="311"/>
      <c r="L9" s="313"/>
    </row>
    <row r="10" spans="2:17" ht="48" customHeight="1">
      <c r="B10" s="308" t="s">
        <v>248</v>
      </c>
      <c r="C10" s="311"/>
      <c r="D10" s="311"/>
      <c r="E10" s="311"/>
      <c r="F10" s="311"/>
      <c r="G10" s="311"/>
      <c r="H10" s="311"/>
      <c r="I10" s="311"/>
      <c r="J10" s="311"/>
      <c r="K10" s="311"/>
      <c r="L10" s="313"/>
    </row>
    <row r="11" spans="2:17" ht="48" customHeight="1">
      <c r="B11" s="308" t="s">
        <v>249</v>
      </c>
      <c r="C11" s="311"/>
      <c r="D11" s="311"/>
      <c r="E11" s="311"/>
      <c r="F11" s="311"/>
      <c r="G11" s="311"/>
      <c r="H11" s="311"/>
      <c r="I11" s="311"/>
      <c r="J11" s="311"/>
      <c r="K11" s="311"/>
      <c r="L11" s="313"/>
    </row>
    <row r="12" spans="2:17" ht="48" customHeight="1">
      <c r="B12" s="314" t="s">
        <v>250</v>
      </c>
      <c r="C12" s="315"/>
      <c r="D12" s="315"/>
      <c r="E12" s="315"/>
      <c r="F12" s="315"/>
      <c r="G12" s="315"/>
      <c r="H12" s="315"/>
      <c r="I12" s="315"/>
      <c r="J12" s="315"/>
      <c r="K12" s="315"/>
      <c r="L12" s="316"/>
    </row>
    <row r="13" spans="2:17" ht="48" customHeight="1">
      <c r="B13" s="308" t="s">
        <v>251</v>
      </c>
      <c r="C13" s="311"/>
      <c r="D13" s="311"/>
      <c r="E13" s="311"/>
      <c r="F13" s="311"/>
      <c r="G13" s="311"/>
      <c r="H13" s="311"/>
      <c r="I13" s="311"/>
      <c r="J13" s="311"/>
      <c r="K13" s="311"/>
      <c r="L13" s="313"/>
    </row>
    <row r="14" spans="2:17" ht="48" customHeight="1" thickBot="1">
      <c r="B14" s="40"/>
      <c r="C14" s="41"/>
      <c r="D14" s="41"/>
      <c r="E14" s="41"/>
      <c r="F14" s="41"/>
      <c r="G14" s="41"/>
      <c r="H14" s="41"/>
      <c r="I14" s="41"/>
      <c r="J14" s="41"/>
      <c r="K14" s="41"/>
      <c r="L14" s="42"/>
    </row>
    <row r="15" spans="2:17" ht="48" customHeight="1" thickBot="1">
      <c r="B15" s="136" t="s">
        <v>252</v>
      </c>
      <c r="C15" s="137"/>
      <c r="D15" s="137"/>
      <c r="E15" s="137"/>
      <c r="F15" s="137"/>
      <c r="G15" s="138"/>
      <c r="H15" s="133" t="s">
        <v>253</v>
      </c>
      <c r="I15" s="134"/>
      <c r="J15" s="134"/>
      <c r="K15" s="134"/>
      <c r="L15" s="135"/>
    </row>
    <row r="16" spans="2:17" ht="48" customHeight="1">
      <c r="B16" s="43" t="s">
        <v>79</v>
      </c>
      <c r="C16" s="131" t="s">
        <v>80</v>
      </c>
      <c r="D16" s="131"/>
      <c r="E16" s="131"/>
      <c r="F16" s="131"/>
      <c r="G16" s="131"/>
      <c r="H16" s="78" t="s">
        <v>254</v>
      </c>
      <c r="I16" s="78" t="s">
        <v>82</v>
      </c>
      <c r="J16" s="78" t="s">
        <v>83</v>
      </c>
      <c r="K16" s="78" t="s">
        <v>84</v>
      </c>
      <c r="L16" s="44" t="s">
        <v>85</v>
      </c>
    </row>
    <row r="17" spans="2:12" ht="48" customHeight="1">
      <c r="B17" s="45" t="s">
        <v>25</v>
      </c>
      <c r="C17" s="139" t="s">
        <v>26</v>
      </c>
      <c r="D17" s="140"/>
      <c r="E17" s="140"/>
      <c r="F17" s="140"/>
      <c r="G17" s="141"/>
      <c r="H17" s="46" t="s">
        <v>255</v>
      </c>
      <c r="I17" s="47">
        <v>1</v>
      </c>
      <c r="J17" s="48">
        <v>3</v>
      </c>
      <c r="K17" s="48">
        <f>I17+J17</f>
        <v>4</v>
      </c>
      <c r="L17" s="49" t="str">
        <f t="shared" ref="L17:L56" si="0">IF(K17&lt;=4,"BAJO",IF(K17=5,"MEDIO",IF(K17=6,"ALTO",IF(K17=7,"ALTO","EXTREMO"))))</f>
        <v>BAJO</v>
      </c>
    </row>
    <row r="18" spans="2:12" ht="48" customHeight="1">
      <c r="B18" s="45" t="s">
        <v>25</v>
      </c>
      <c r="C18" s="132" t="s">
        <v>30</v>
      </c>
      <c r="D18" s="132"/>
      <c r="E18" s="132"/>
      <c r="F18" s="132"/>
      <c r="G18" s="132"/>
      <c r="H18" s="51" t="s">
        <v>256</v>
      </c>
      <c r="I18" s="47">
        <v>1</v>
      </c>
      <c r="J18" s="48">
        <v>3</v>
      </c>
      <c r="K18" s="48">
        <f t="shared" ref="K18:K56" si="1">+I18+J18</f>
        <v>4</v>
      </c>
      <c r="L18" s="52" t="str">
        <f t="shared" si="0"/>
        <v>BAJO</v>
      </c>
    </row>
    <row r="19" spans="2:12" ht="48" customHeight="1">
      <c r="B19" s="50" t="s">
        <v>32</v>
      </c>
      <c r="C19" s="132" t="s">
        <v>33</v>
      </c>
      <c r="D19" s="132"/>
      <c r="E19" s="132"/>
      <c r="F19" s="132"/>
      <c r="G19" s="132"/>
      <c r="H19" s="88" t="s">
        <v>257</v>
      </c>
      <c r="I19" s="47">
        <v>1</v>
      </c>
      <c r="J19" s="48">
        <v>5</v>
      </c>
      <c r="K19" s="48">
        <f t="shared" si="1"/>
        <v>6</v>
      </c>
      <c r="L19" s="52" t="str">
        <f t="shared" si="0"/>
        <v>ALTO</v>
      </c>
    </row>
    <row r="20" spans="2:12" ht="48" customHeight="1">
      <c r="B20" s="50" t="s">
        <v>32</v>
      </c>
      <c r="C20" s="132" t="s">
        <v>35</v>
      </c>
      <c r="D20" s="132"/>
      <c r="E20" s="132"/>
      <c r="F20" s="132"/>
      <c r="G20" s="132"/>
      <c r="H20" s="51" t="s">
        <v>258</v>
      </c>
      <c r="I20" s="47">
        <v>1</v>
      </c>
      <c r="J20" s="48">
        <v>4</v>
      </c>
      <c r="K20" s="48">
        <f t="shared" si="1"/>
        <v>5</v>
      </c>
      <c r="L20" s="52" t="str">
        <f t="shared" si="0"/>
        <v>MEDIO</v>
      </c>
    </row>
    <row r="21" spans="2:12" ht="48" customHeight="1">
      <c r="B21" s="50" t="s">
        <v>32</v>
      </c>
      <c r="C21" s="163" t="s">
        <v>36</v>
      </c>
      <c r="D21" s="164"/>
      <c r="E21" s="164"/>
      <c r="F21" s="164"/>
      <c r="G21" s="165"/>
      <c r="H21" s="51" t="s">
        <v>259</v>
      </c>
      <c r="I21" s="47">
        <v>2</v>
      </c>
      <c r="J21" s="48">
        <v>4</v>
      </c>
      <c r="K21" s="48">
        <f t="shared" si="1"/>
        <v>6</v>
      </c>
      <c r="L21" s="52" t="str">
        <f t="shared" si="0"/>
        <v>ALTO</v>
      </c>
    </row>
    <row r="22" spans="2:12" ht="48" customHeight="1">
      <c r="B22" s="91" t="s">
        <v>32</v>
      </c>
      <c r="C22" s="124" t="s">
        <v>37</v>
      </c>
      <c r="D22" s="124"/>
      <c r="E22" s="124"/>
      <c r="F22" s="124"/>
      <c r="G22" s="124"/>
      <c r="H22" s="92" t="s">
        <v>260</v>
      </c>
      <c r="I22" s="47">
        <v>2</v>
      </c>
      <c r="J22" s="48">
        <v>3</v>
      </c>
      <c r="K22" s="48">
        <f t="shared" si="1"/>
        <v>5</v>
      </c>
      <c r="L22" s="52" t="str">
        <f t="shared" si="0"/>
        <v>MEDIO</v>
      </c>
    </row>
    <row r="23" spans="2:12" ht="48" customHeight="1">
      <c r="B23" s="91" t="s">
        <v>32</v>
      </c>
      <c r="C23" s="89" t="s">
        <v>38</v>
      </c>
      <c r="D23" s="89"/>
      <c r="E23" s="90"/>
      <c r="F23" s="90"/>
      <c r="G23" s="90"/>
      <c r="H23" s="92" t="s">
        <v>261</v>
      </c>
      <c r="I23" s="47">
        <v>1</v>
      </c>
      <c r="J23" s="48">
        <v>3</v>
      </c>
      <c r="K23" s="48">
        <f t="shared" si="1"/>
        <v>4</v>
      </c>
      <c r="L23" s="52" t="str">
        <f t="shared" si="0"/>
        <v>BAJO</v>
      </c>
    </row>
    <row r="24" spans="2:12" ht="48" customHeight="1">
      <c r="B24" s="91" t="s">
        <v>32</v>
      </c>
      <c r="C24" s="124" t="s">
        <v>39</v>
      </c>
      <c r="D24" s="124"/>
      <c r="E24" s="124"/>
      <c r="F24" s="124"/>
      <c r="G24" s="124"/>
      <c r="H24" s="88" t="s">
        <v>262</v>
      </c>
      <c r="I24" s="47">
        <v>1</v>
      </c>
      <c r="J24" s="48">
        <v>4</v>
      </c>
      <c r="K24" s="48">
        <f t="shared" si="1"/>
        <v>5</v>
      </c>
      <c r="L24" s="52" t="str">
        <f t="shared" si="0"/>
        <v>MEDIO</v>
      </c>
    </row>
    <row r="25" spans="2:12" ht="48" customHeight="1">
      <c r="B25" s="91" t="s">
        <v>32</v>
      </c>
      <c r="C25" s="124" t="s">
        <v>41</v>
      </c>
      <c r="D25" s="124"/>
      <c r="E25" s="124"/>
      <c r="F25" s="124"/>
      <c r="G25" s="124"/>
      <c r="H25" s="88" t="s">
        <v>263</v>
      </c>
      <c r="I25" s="47">
        <v>2</v>
      </c>
      <c r="J25" s="48">
        <v>4</v>
      </c>
      <c r="K25" s="48">
        <f t="shared" si="1"/>
        <v>6</v>
      </c>
      <c r="L25" s="52" t="str">
        <f t="shared" si="0"/>
        <v>ALTO</v>
      </c>
    </row>
    <row r="26" spans="2:12" ht="48" customHeight="1">
      <c r="B26" s="91" t="s">
        <v>32</v>
      </c>
      <c r="C26" s="124" t="s">
        <v>42</v>
      </c>
      <c r="D26" s="124"/>
      <c r="E26" s="124"/>
      <c r="F26" s="124"/>
      <c r="G26" s="124"/>
      <c r="H26" s="88" t="s">
        <v>264</v>
      </c>
      <c r="I26" s="47">
        <v>1</v>
      </c>
      <c r="J26" s="48">
        <v>1</v>
      </c>
      <c r="K26" s="48">
        <f t="shared" si="1"/>
        <v>2</v>
      </c>
      <c r="L26" s="52" t="str">
        <f t="shared" si="0"/>
        <v>BAJO</v>
      </c>
    </row>
    <row r="27" spans="2:12" ht="48" customHeight="1">
      <c r="B27" s="50" t="s">
        <v>43</v>
      </c>
      <c r="C27" s="169" t="s">
        <v>44</v>
      </c>
      <c r="D27" s="170"/>
      <c r="E27" s="170"/>
      <c r="F27" s="170"/>
      <c r="G27" s="171"/>
      <c r="H27" s="51" t="s">
        <v>265</v>
      </c>
      <c r="I27" s="47">
        <v>1</v>
      </c>
      <c r="J27" s="48">
        <v>3</v>
      </c>
      <c r="K27" s="48">
        <f t="shared" si="1"/>
        <v>4</v>
      </c>
      <c r="L27" s="52" t="str">
        <f t="shared" si="0"/>
        <v>BAJO</v>
      </c>
    </row>
    <row r="28" spans="2:12" ht="48" customHeight="1">
      <c r="B28" s="50" t="s">
        <v>43</v>
      </c>
      <c r="C28" s="36" t="s">
        <v>45</v>
      </c>
      <c r="D28" s="35"/>
      <c r="E28" s="88"/>
      <c r="F28" s="88"/>
      <c r="G28" s="88"/>
      <c r="H28" s="51" t="s">
        <v>266</v>
      </c>
      <c r="I28" s="47">
        <v>1</v>
      </c>
      <c r="J28" s="48">
        <v>4</v>
      </c>
      <c r="K28" s="48">
        <f t="shared" si="1"/>
        <v>5</v>
      </c>
      <c r="L28" s="52" t="str">
        <f t="shared" si="0"/>
        <v>MEDIO</v>
      </c>
    </row>
    <row r="29" spans="2:12" ht="48" customHeight="1">
      <c r="B29" s="50" t="s">
        <v>43</v>
      </c>
      <c r="C29" s="125" t="s">
        <v>46</v>
      </c>
      <c r="D29" s="126"/>
      <c r="E29" s="126"/>
      <c r="F29" s="126"/>
      <c r="G29" s="127"/>
      <c r="H29" s="51" t="s">
        <v>267</v>
      </c>
      <c r="I29" s="47">
        <v>1</v>
      </c>
      <c r="J29" s="48">
        <v>2</v>
      </c>
      <c r="K29" s="48">
        <f t="shared" si="1"/>
        <v>3</v>
      </c>
      <c r="L29" s="52" t="str">
        <f t="shared" si="0"/>
        <v>BAJO</v>
      </c>
    </row>
    <row r="30" spans="2:12" ht="48" customHeight="1">
      <c r="B30" s="50" t="s">
        <v>43</v>
      </c>
      <c r="C30" s="95" t="s">
        <v>47</v>
      </c>
      <c r="D30" s="96"/>
      <c r="E30" s="93"/>
      <c r="F30" s="93"/>
      <c r="G30" s="93"/>
      <c r="H30" s="93" t="s">
        <v>268</v>
      </c>
      <c r="I30" s="47">
        <v>4</v>
      </c>
      <c r="J30" s="48">
        <v>3</v>
      </c>
      <c r="K30" s="48">
        <f t="shared" si="1"/>
        <v>7</v>
      </c>
      <c r="L30" s="52" t="str">
        <f t="shared" si="0"/>
        <v>ALTO</v>
      </c>
    </row>
    <row r="31" spans="2:12" ht="48" customHeight="1">
      <c r="B31" s="91" t="s">
        <v>48</v>
      </c>
      <c r="C31" s="142" t="s">
        <v>49</v>
      </c>
      <c r="D31" s="142"/>
      <c r="E31" s="142"/>
      <c r="F31" s="142"/>
      <c r="G31" s="142"/>
      <c r="H31" s="109" t="s">
        <v>269</v>
      </c>
      <c r="I31" s="99">
        <v>3</v>
      </c>
      <c r="J31" s="48">
        <v>3</v>
      </c>
      <c r="K31" s="48">
        <f t="shared" ref="K31:K35" si="2">+I31+J31</f>
        <v>6</v>
      </c>
      <c r="L31" s="52" t="str">
        <f t="shared" ref="L31:L35" si="3">IF(K31&lt;=4,"BAJO",IF(K31=5,"MEDIO",IF(K31=6,"ALTO",IF(K31=7,"ALTO","EXTREMO"))))</f>
        <v>ALTO</v>
      </c>
    </row>
    <row r="32" spans="2:12" ht="48" customHeight="1">
      <c r="B32" s="91" t="s">
        <v>48</v>
      </c>
      <c r="C32" s="124" t="s">
        <v>51</v>
      </c>
      <c r="D32" s="124"/>
      <c r="E32" s="124"/>
      <c r="F32" s="124"/>
      <c r="G32" s="124"/>
      <c r="H32" s="111" t="s">
        <v>270</v>
      </c>
      <c r="I32" s="104">
        <v>1</v>
      </c>
      <c r="J32" s="48">
        <v>4</v>
      </c>
      <c r="K32" s="48">
        <f t="shared" si="2"/>
        <v>5</v>
      </c>
      <c r="L32" s="52" t="str">
        <f t="shared" si="3"/>
        <v>MEDIO</v>
      </c>
    </row>
    <row r="33" spans="2:12" ht="48" customHeight="1">
      <c r="B33" s="91" t="s">
        <v>48</v>
      </c>
      <c r="C33" s="124" t="s">
        <v>52</v>
      </c>
      <c r="D33" s="124"/>
      <c r="E33" s="124"/>
      <c r="F33" s="124"/>
      <c r="G33" s="124"/>
      <c r="H33" s="109" t="s">
        <v>271</v>
      </c>
      <c r="I33" s="102">
        <v>2</v>
      </c>
      <c r="J33" s="103">
        <v>4</v>
      </c>
      <c r="K33" s="48">
        <f t="shared" si="2"/>
        <v>6</v>
      </c>
      <c r="L33" s="52" t="str">
        <f t="shared" si="3"/>
        <v>ALTO</v>
      </c>
    </row>
    <row r="34" spans="2:12" ht="48" customHeight="1">
      <c r="B34" s="91" t="s">
        <v>48</v>
      </c>
      <c r="C34" s="124" t="s">
        <v>272</v>
      </c>
      <c r="D34" s="124"/>
      <c r="E34" s="124"/>
      <c r="F34" s="124"/>
      <c r="G34" s="124"/>
      <c r="H34" s="109" t="s">
        <v>273</v>
      </c>
      <c r="I34" s="102">
        <v>2</v>
      </c>
      <c r="J34" s="103">
        <v>4</v>
      </c>
      <c r="K34" s="48">
        <f t="shared" ref="K34" si="4">+I34+J34</f>
        <v>6</v>
      </c>
      <c r="L34" s="52" t="str">
        <f t="shared" ref="L34" si="5">IF(K34&lt;=4,"BAJO",IF(K34=5,"MEDIO",IF(K34=6,"ALTO",IF(K34=7,"ALTO","EXTREMO"))))</f>
        <v>ALTO</v>
      </c>
    </row>
    <row r="35" spans="2:12" ht="48" customHeight="1">
      <c r="B35" s="91" t="s">
        <v>48</v>
      </c>
      <c r="C35" s="124" t="s">
        <v>54</v>
      </c>
      <c r="D35" s="124"/>
      <c r="E35" s="124"/>
      <c r="F35" s="124"/>
      <c r="G35" s="124"/>
      <c r="H35" s="109" t="s">
        <v>274</v>
      </c>
      <c r="I35" s="102">
        <v>3</v>
      </c>
      <c r="J35" s="103">
        <v>3</v>
      </c>
      <c r="K35" s="48">
        <f t="shared" si="2"/>
        <v>6</v>
      </c>
      <c r="L35" s="52" t="str">
        <f t="shared" si="3"/>
        <v>ALTO</v>
      </c>
    </row>
    <row r="36" spans="2:12" ht="48" customHeight="1">
      <c r="B36" s="91" t="s">
        <v>48</v>
      </c>
      <c r="C36" s="124" t="s">
        <v>275</v>
      </c>
      <c r="D36" s="124"/>
      <c r="E36" s="124"/>
      <c r="F36" s="124"/>
      <c r="G36" s="124"/>
      <c r="H36" s="100" t="s">
        <v>276</v>
      </c>
      <c r="I36" s="105">
        <v>2</v>
      </c>
      <c r="J36" s="48">
        <v>4</v>
      </c>
      <c r="K36" s="48">
        <f t="shared" ref="K36:K53" si="6">+I36+J36</f>
        <v>6</v>
      </c>
      <c r="L36" s="52" t="str">
        <f t="shared" ref="L36:L53" si="7">IF(K36&lt;=4,"BAJO",IF(K36=5,"MEDIO",IF(K36=6,"ALTO",IF(K36=7,"ALTO","EXTREMO"))))</f>
        <v>ALTO</v>
      </c>
    </row>
    <row r="37" spans="2:12" ht="48" customHeight="1">
      <c r="B37" s="91" t="s">
        <v>48</v>
      </c>
      <c r="C37" s="110" t="s">
        <v>58</v>
      </c>
      <c r="D37" s="89"/>
      <c r="E37" s="89"/>
      <c r="F37" s="89"/>
      <c r="G37" s="89"/>
      <c r="H37" s="100" t="s">
        <v>277</v>
      </c>
      <c r="I37" s="47">
        <v>1</v>
      </c>
      <c r="J37" s="48">
        <v>3</v>
      </c>
      <c r="K37" s="48">
        <f t="shared" si="6"/>
        <v>4</v>
      </c>
      <c r="L37" s="52" t="str">
        <f t="shared" si="7"/>
        <v>BAJO</v>
      </c>
    </row>
    <row r="38" spans="2:12" ht="48" customHeight="1">
      <c r="B38" s="91" t="s">
        <v>48</v>
      </c>
      <c r="C38" s="110" t="s">
        <v>59</v>
      </c>
      <c r="D38" s="89"/>
      <c r="E38" s="89"/>
      <c r="F38" s="89"/>
      <c r="G38" s="89"/>
      <c r="H38" s="100" t="s">
        <v>278</v>
      </c>
      <c r="I38" s="47">
        <v>2</v>
      </c>
      <c r="J38" s="48">
        <v>4</v>
      </c>
      <c r="K38" s="48">
        <f t="shared" ref="K38" si="8">+I38+J38</f>
        <v>6</v>
      </c>
      <c r="L38" s="52" t="str">
        <f t="shared" ref="L38" si="9">IF(K38&lt;=4,"BAJO",IF(K38=5,"MEDIO",IF(K38=6,"ALTO",IF(K38=7,"ALTO","EXTREMO"))))</f>
        <v>ALTO</v>
      </c>
    </row>
    <row r="39" spans="2:12" ht="48" customHeight="1">
      <c r="B39" s="91" t="s">
        <v>48</v>
      </c>
      <c r="C39" s="124" t="s">
        <v>60</v>
      </c>
      <c r="D39" s="124"/>
      <c r="E39" s="124"/>
      <c r="F39" s="124"/>
      <c r="G39" s="124"/>
      <c r="H39" s="100" t="s">
        <v>279</v>
      </c>
      <c r="I39" s="47">
        <v>2</v>
      </c>
      <c r="J39" s="48">
        <v>3</v>
      </c>
      <c r="K39" s="48">
        <f t="shared" ref="K39:K41" si="10">+I39+J39</f>
        <v>5</v>
      </c>
      <c r="L39" s="52" t="str">
        <f t="shared" ref="L39:L41" si="11">IF(K39&lt;=4,"BAJO",IF(K39=5,"MEDIO",IF(K39=6,"ALTO",IF(K39=7,"ALTO","EXTREMO"))))</f>
        <v>MEDIO</v>
      </c>
    </row>
    <row r="40" spans="2:12" ht="48" customHeight="1">
      <c r="B40" s="91" t="s">
        <v>48</v>
      </c>
      <c r="C40" s="124" t="s">
        <v>61</v>
      </c>
      <c r="D40" s="124"/>
      <c r="E40" s="124"/>
      <c r="F40" s="124"/>
      <c r="G40" s="124"/>
      <c r="H40" s="100" t="s">
        <v>280</v>
      </c>
      <c r="I40" s="47">
        <v>2</v>
      </c>
      <c r="J40" s="48">
        <v>3</v>
      </c>
      <c r="K40" s="48">
        <f t="shared" si="10"/>
        <v>5</v>
      </c>
      <c r="L40" s="52" t="str">
        <f t="shared" si="11"/>
        <v>MEDIO</v>
      </c>
    </row>
    <row r="41" spans="2:12" ht="48" customHeight="1">
      <c r="B41" s="91" t="s">
        <v>48</v>
      </c>
      <c r="C41" s="124" t="s">
        <v>62</v>
      </c>
      <c r="D41" s="124"/>
      <c r="E41" s="124"/>
      <c r="F41" s="124"/>
      <c r="G41" s="124"/>
      <c r="H41" s="100" t="s">
        <v>281</v>
      </c>
      <c r="I41" s="47">
        <v>2</v>
      </c>
      <c r="J41" s="48">
        <v>3</v>
      </c>
      <c r="K41" s="48">
        <f t="shared" si="10"/>
        <v>5</v>
      </c>
      <c r="L41" s="52" t="str">
        <f t="shared" si="11"/>
        <v>MEDIO</v>
      </c>
    </row>
    <row r="42" spans="2:12" ht="48" customHeight="1">
      <c r="B42" s="91" t="s">
        <v>48</v>
      </c>
      <c r="C42" s="191" t="s">
        <v>63</v>
      </c>
      <c r="D42" s="192"/>
      <c r="E42" s="192"/>
      <c r="F42" s="192"/>
      <c r="G42" s="193"/>
      <c r="H42" s="100" t="s">
        <v>282</v>
      </c>
      <c r="I42" s="47">
        <v>2</v>
      </c>
      <c r="J42" s="48">
        <v>3</v>
      </c>
      <c r="K42" s="48">
        <f t="shared" ref="K42" si="12">+I42+J42</f>
        <v>5</v>
      </c>
      <c r="L42" s="52" t="str">
        <f t="shared" ref="L42" si="13">IF(K42&lt;=4,"BAJO",IF(K42=5,"MEDIO",IF(K42=6,"ALTO",IF(K42=7,"ALTO","EXTREMO"))))</f>
        <v>MEDIO</v>
      </c>
    </row>
    <row r="43" spans="2:12" ht="48" customHeight="1">
      <c r="B43" s="91" t="s">
        <v>48</v>
      </c>
      <c r="C43" s="124" t="s">
        <v>69</v>
      </c>
      <c r="D43" s="124"/>
      <c r="E43" s="124"/>
      <c r="F43" s="124"/>
      <c r="G43" s="124"/>
      <c r="H43" s="92" t="s">
        <v>283</v>
      </c>
      <c r="I43" s="47">
        <v>3</v>
      </c>
      <c r="J43" s="48">
        <v>5</v>
      </c>
      <c r="K43" s="48">
        <f t="shared" si="6"/>
        <v>8</v>
      </c>
      <c r="L43" s="52" t="str">
        <f t="shared" si="7"/>
        <v>EXTREMO</v>
      </c>
    </row>
    <row r="44" spans="2:12" ht="48" customHeight="1">
      <c r="B44" s="91" t="s">
        <v>48</v>
      </c>
      <c r="C44" s="124" t="s">
        <v>64</v>
      </c>
      <c r="D44" s="124"/>
      <c r="E44" s="124"/>
      <c r="F44" s="124"/>
      <c r="G44" s="124"/>
      <c r="H44" s="92" t="s">
        <v>284</v>
      </c>
      <c r="I44" s="47">
        <v>3</v>
      </c>
      <c r="J44" s="48">
        <v>3</v>
      </c>
      <c r="K44" s="48">
        <f t="shared" si="6"/>
        <v>6</v>
      </c>
      <c r="L44" s="52" t="str">
        <f t="shared" si="7"/>
        <v>ALTO</v>
      </c>
    </row>
    <row r="45" spans="2:12" ht="48" customHeight="1">
      <c r="B45" s="91" t="s">
        <v>48</v>
      </c>
      <c r="C45" s="124" t="s">
        <v>65</v>
      </c>
      <c r="D45" s="124"/>
      <c r="E45" s="124"/>
      <c r="F45" s="124"/>
      <c r="G45" s="124"/>
      <c r="H45" s="92" t="s">
        <v>285</v>
      </c>
      <c r="I45" s="47">
        <v>3</v>
      </c>
      <c r="J45" s="48">
        <v>3</v>
      </c>
      <c r="K45" s="48">
        <f t="shared" si="6"/>
        <v>6</v>
      </c>
      <c r="L45" s="52" t="str">
        <f t="shared" si="7"/>
        <v>ALTO</v>
      </c>
    </row>
    <row r="46" spans="2:12" ht="48" customHeight="1">
      <c r="B46" s="91" t="s">
        <v>48</v>
      </c>
      <c r="C46" s="110" t="s">
        <v>66</v>
      </c>
      <c r="D46" s="110"/>
      <c r="E46" s="89"/>
      <c r="F46" s="89"/>
      <c r="G46" s="89"/>
      <c r="H46" s="92" t="s">
        <v>286</v>
      </c>
      <c r="I46" s="47">
        <v>1</v>
      </c>
      <c r="J46" s="48">
        <v>3</v>
      </c>
      <c r="K46" s="48">
        <f t="shared" si="6"/>
        <v>4</v>
      </c>
      <c r="L46" s="52" t="str">
        <f t="shared" si="7"/>
        <v>BAJO</v>
      </c>
    </row>
    <row r="47" spans="2:12" ht="48" customHeight="1">
      <c r="B47" s="91" t="s">
        <v>48</v>
      </c>
      <c r="C47" s="124" t="s">
        <v>67</v>
      </c>
      <c r="D47" s="124"/>
      <c r="E47" s="124"/>
      <c r="F47" s="124"/>
      <c r="G47" s="124"/>
      <c r="H47" s="92" t="s">
        <v>287</v>
      </c>
      <c r="I47" s="47">
        <v>3</v>
      </c>
      <c r="J47" s="48">
        <v>4</v>
      </c>
      <c r="K47" s="48">
        <f t="shared" si="6"/>
        <v>7</v>
      </c>
      <c r="L47" s="52" t="str">
        <f t="shared" si="7"/>
        <v>ALTO</v>
      </c>
    </row>
    <row r="48" spans="2:12" ht="48" customHeight="1">
      <c r="B48" s="91" t="s">
        <v>48</v>
      </c>
      <c r="C48" s="89" t="s">
        <v>73</v>
      </c>
      <c r="D48" s="89"/>
      <c r="E48" s="89"/>
      <c r="F48" s="89"/>
      <c r="G48" s="89"/>
      <c r="H48" s="92" t="s">
        <v>288</v>
      </c>
      <c r="I48" s="47">
        <v>3</v>
      </c>
      <c r="J48" s="48">
        <v>4</v>
      </c>
      <c r="K48" s="48">
        <f t="shared" si="6"/>
        <v>7</v>
      </c>
      <c r="L48" s="52" t="str">
        <f t="shared" si="7"/>
        <v>ALTO</v>
      </c>
    </row>
    <row r="49" spans="2:14" ht="48" customHeight="1">
      <c r="B49" s="91" t="s">
        <v>48</v>
      </c>
      <c r="C49" s="124" t="s">
        <v>289</v>
      </c>
      <c r="D49" s="124"/>
      <c r="E49" s="124"/>
      <c r="F49" s="124"/>
      <c r="G49" s="124"/>
      <c r="H49" s="92" t="s">
        <v>290</v>
      </c>
      <c r="I49" s="47">
        <v>2</v>
      </c>
      <c r="J49" s="48">
        <v>5</v>
      </c>
      <c r="K49" s="48">
        <f t="shared" si="6"/>
        <v>7</v>
      </c>
      <c r="L49" s="52" t="str">
        <f t="shared" si="7"/>
        <v>ALTO</v>
      </c>
    </row>
    <row r="50" spans="2:14" ht="48" customHeight="1">
      <c r="B50" s="91" t="s">
        <v>48</v>
      </c>
      <c r="C50" s="124" t="s">
        <v>71</v>
      </c>
      <c r="D50" s="124"/>
      <c r="E50" s="124"/>
      <c r="F50" s="124"/>
      <c r="G50" s="124"/>
      <c r="H50" s="92" t="s">
        <v>291</v>
      </c>
      <c r="I50" s="47">
        <v>3</v>
      </c>
      <c r="J50" s="48">
        <v>3</v>
      </c>
      <c r="K50" s="48">
        <f t="shared" si="6"/>
        <v>6</v>
      </c>
      <c r="L50" s="52" t="str">
        <f t="shared" si="7"/>
        <v>ALTO</v>
      </c>
    </row>
    <row r="51" spans="2:14" ht="48" customHeight="1">
      <c r="B51" s="91" t="s">
        <v>48</v>
      </c>
      <c r="C51" s="124" t="s">
        <v>72</v>
      </c>
      <c r="D51" s="124"/>
      <c r="E51" s="124"/>
      <c r="F51" s="124"/>
      <c r="G51" s="124"/>
      <c r="H51" s="92" t="s">
        <v>292</v>
      </c>
      <c r="I51" s="47">
        <v>3</v>
      </c>
      <c r="J51" s="48">
        <v>4</v>
      </c>
      <c r="K51" s="48">
        <f t="shared" si="6"/>
        <v>7</v>
      </c>
      <c r="L51" s="52" t="str">
        <f t="shared" si="7"/>
        <v>ALTO</v>
      </c>
    </row>
    <row r="52" spans="2:14" ht="48" customHeight="1">
      <c r="B52" s="91" t="s">
        <v>48</v>
      </c>
      <c r="C52" s="124" t="s">
        <v>73</v>
      </c>
      <c r="D52" s="124"/>
      <c r="E52" s="124"/>
      <c r="F52" s="124"/>
      <c r="G52" s="124"/>
      <c r="H52" s="92" t="s">
        <v>292</v>
      </c>
      <c r="I52" s="47">
        <v>2</v>
      </c>
      <c r="J52" s="48">
        <v>3</v>
      </c>
      <c r="K52" s="48">
        <f t="shared" si="6"/>
        <v>5</v>
      </c>
      <c r="L52" s="52" t="str">
        <f t="shared" si="7"/>
        <v>MEDIO</v>
      </c>
    </row>
    <row r="53" spans="2:14" ht="48" customHeight="1">
      <c r="B53" s="91" t="s">
        <v>48</v>
      </c>
      <c r="C53" s="124" t="s">
        <v>74</v>
      </c>
      <c r="D53" s="124"/>
      <c r="E53" s="124"/>
      <c r="F53" s="124"/>
      <c r="G53" s="124"/>
      <c r="H53" s="92" t="s">
        <v>293</v>
      </c>
      <c r="I53" s="47">
        <v>2</v>
      </c>
      <c r="J53" s="48">
        <v>3</v>
      </c>
      <c r="K53" s="48">
        <f t="shared" si="6"/>
        <v>5</v>
      </c>
      <c r="L53" s="52" t="str">
        <f t="shared" si="7"/>
        <v>MEDIO</v>
      </c>
    </row>
    <row r="54" spans="2:14" ht="48" customHeight="1">
      <c r="B54" s="91" t="s">
        <v>48</v>
      </c>
      <c r="C54" s="124" t="s">
        <v>294</v>
      </c>
      <c r="D54" s="124"/>
      <c r="E54" s="124"/>
      <c r="F54" s="124"/>
      <c r="G54" s="124"/>
      <c r="H54" s="92" t="s">
        <v>295</v>
      </c>
      <c r="I54" s="47">
        <v>2</v>
      </c>
      <c r="J54" s="48">
        <v>4</v>
      </c>
      <c r="K54" s="48">
        <f t="shared" si="1"/>
        <v>6</v>
      </c>
      <c r="L54" s="52" t="str">
        <f t="shared" si="0"/>
        <v>ALTO</v>
      </c>
    </row>
    <row r="55" spans="2:14" ht="48" customHeight="1">
      <c r="B55" s="91" t="s">
        <v>48</v>
      </c>
      <c r="C55" s="124" t="s">
        <v>296</v>
      </c>
      <c r="D55" s="124"/>
      <c r="E55" s="124"/>
      <c r="F55" s="124"/>
      <c r="G55" s="124"/>
      <c r="H55" s="92" t="s">
        <v>297</v>
      </c>
      <c r="I55" s="47">
        <v>3</v>
      </c>
      <c r="J55" s="48">
        <v>4</v>
      </c>
      <c r="K55" s="48">
        <f>+I55+J55</f>
        <v>7</v>
      </c>
      <c r="L55" s="52" t="str">
        <f>IF(K55&lt;=4,"BAJO",IF(K55=5,"MEDIO",IF(K55=6,"ALTO",IF(K55=7,"ALTO","EXTREMO"))))</f>
        <v>ALTO</v>
      </c>
    </row>
    <row r="56" spans="2:14" ht="48" customHeight="1">
      <c r="B56" s="91" t="s">
        <v>48</v>
      </c>
      <c r="C56" s="89" t="s">
        <v>298</v>
      </c>
      <c r="D56" s="89"/>
      <c r="E56" s="89"/>
      <c r="F56" s="89"/>
      <c r="G56" s="89"/>
      <c r="H56" s="94" t="s">
        <v>299</v>
      </c>
      <c r="I56" s="53">
        <v>3</v>
      </c>
      <c r="J56" s="54">
        <v>2</v>
      </c>
      <c r="K56" s="54">
        <f t="shared" si="1"/>
        <v>5</v>
      </c>
      <c r="L56" s="55" t="str">
        <f t="shared" si="0"/>
        <v>MEDIO</v>
      </c>
    </row>
    <row r="57" spans="2:14" ht="48" customHeight="1">
      <c r="B57" s="56"/>
      <c r="C57" s="38"/>
      <c r="D57" s="38"/>
      <c r="E57" s="38"/>
      <c r="F57" s="38"/>
      <c r="G57" s="38"/>
      <c r="H57" s="57"/>
      <c r="I57" s="57"/>
      <c r="J57" s="57"/>
      <c r="K57" s="57"/>
      <c r="L57" s="58"/>
    </row>
    <row r="58" spans="2:14" ht="48" customHeight="1">
      <c r="B58" s="37"/>
      <c r="C58" s="190"/>
      <c r="D58" s="190"/>
      <c r="E58" s="190"/>
      <c r="F58" s="38"/>
      <c r="G58" s="38"/>
      <c r="H58" s="177"/>
      <c r="I58" s="177"/>
      <c r="J58" s="38"/>
      <c r="K58" s="38"/>
      <c r="L58" s="39"/>
    </row>
    <row r="59" spans="2:14" ht="48" customHeight="1">
      <c r="B59" s="172" t="s">
        <v>210</v>
      </c>
      <c r="C59" s="173" t="s">
        <v>211</v>
      </c>
      <c r="D59" s="174"/>
      <c r="E59" s="59" t="s">
        <v>212</v>
      </c>
      <c r="F59" s="38"/>
      <c r="G59" s="168" t="s">
        <v>83</v>
      </c>
      <c r="H59" s="70" t="s">
        <v>213</v>
      </c>
      <c r="I59" s="70" t="s">
        <v>212</v>
      </c>
      <c r="J59" s="38"/>
      <c r="K59" s="38"/>
      <c r="L59" s="39"/>
    </row>
    <row r="60" spans="2:14" ht="48" customHeight="1">
      <c r="B60" s="172"/>
      <c r="C60" s="166" t="s">
        <v>214</v>
      </c>
      <c r="D60" s="167"/>
      <c r="E60" s="69">
        <v>1</v>
      </c>
      <c r="F60" s="38"/>
      <c r="G60" s="168"/>
      <c r="H60" s="69" t="s">
        <v>215</v>
      </c>
      <c r="I60" s="60">
        <v>1</v>
      </c>
      <c r="J60" s="38"/>
      <c r="K60" s="38"/>
      <c r="L60" s="39"/>
    </row>
    <row r="61" spans="2:14" ht="48" customHeight="1">
      <c r="B61" s="172"/>
      <c r="C61" s="166" t="s">
        <v>218</v>
      </c>
      <c r="D61" s="167"/>
      <c r="E61" s="69">
        <v>2</v>
      </c>
      <c r="F61" s="38"/>
      <c r="G61" s="168"/>
      <c r="H61" s="69" t="s">
        <v>219</v>
      </c>
      <c r="I61" s="60">
        <v>2</v>
      </c>
      <c r="J61" s="38"/>
      <c r="K61" s="38"/>
      <c r="L61" s="39"/>
      <c r="N61" s="5"/>
    </row>
    <row r="62" spans="2:14" ht="48" customHeight="1">
      <c r="B62" s="172"/>
      <c r="C62" s="166" t="s">
        <v>222</v>
      </c>
      <c r="D62" s="167"/>
      <c r="E62" s="69">
        <v>3</v>
      </c>
      <c r="F62" s="38"/>
      <c r="G62" s="168"/>
      <c r="H62" s="69" t="s">
        <v>223</v>
      </c>
      <c r="I62" s="60">
        <v>3</v>
      </c>
      <c r="J62" s="38"/>
      <c r="K62" s="38"/>
      <c r="L62" s="39"/>
    </row>
    <row r="63" spans="2:14" ht="48" customHeight="1">
      <c r="B63" s="172"/>
      <c r="C63" s="166" t="s">
        <v>226</v>
      </c>
      <c r="D63" s="167"/>
      <c r="E63" s="69">
        <v>4</v>
      </c>
      <c r="F63" s="38"/>
      <c r="G63" s="168"/>
      <c r="H63" s="69" t="s">
        <v>227</v>
      </c>
      <c r="I63" s="60">
        <v>4</v>
      </c>
      <c r="J63" s="38"/>
      <c r="K63" s="38"/>
      <c r="L63" s="39"/>
    </row>
    <row r="64" spans="2:14" ht="48" customHeight="1">
      <c r="B64" s="172"/>
      <c r="C64" s="166" t="s">
        <v>229</v>
      </c>
      <c r="D64" s="167"/>
      <c r="E64" s="69">
        <v>5</v>
      </c>
      <c r="F64" s="38"/>
      <c r="G64" s="168"/>
      <c r="H64" s="69" t="s">
        <v>230</v>
      </c>
      <c r="I64" s="60">
        <v>5</v>
      </c>
      <c r="J64" s="38"/>
      <c r="K64" s="38"/>
      <c r="L64" s="39"/>
    </row>
    <row r="65" spans="2:12" ht="48" customHeight="1">
      <c r="B65" s="61"/>
      <c r="C65" s="62"/>
      <c r="D65" s="62"/>
      <c r="E65" s="62"/>
      <c r="F65" s="38"/>
      <c r="G65" s="62"/>
      <c r="H65" s="62"/>
      <c r="I65" s="62"/>
      <c r="J65" s="62"/>
      <c r="K65" s="62"/>
      <c r="L65" s="39"/>
    </row>
    <row r="66" spans="2:12" ht="48" customHeight="1">
      <c r="B66" s="61"/>
      <c r="C66" s="177" t="s">
        <v>216</v>
      </c>
      <c r="D66" s="177"/>
      <c r="E66" s="177"/>
      <c r="F66" s="177"/>
      <c r="G66" s="177"/>
      <c r="H66" s="186"/>
      <c r="I66" s="186"/>
      <c r="J66" s="186"/>
      <c r="K66" s="186"/>
      <c r="L66" s="39"/>
    </row>
    <row r="67" spans="2:12" ht="48" customHeight="1">
      <c r="B67" s="61"/>
      <c r="C67" s="175" t="s">
        <v>233</v>
      </c>
      <c r="D67" s="175"/>
      <c r="E67" s="175"/>
      <c r="F67" s="69" t="s">
        <v>234</v>
      </c>
      <c r="G67" s="69" t="s">
        <v>235</v>
      </c>
      <c r="H67" s="69" t="s">
        <v>236</v>
      </c>
      <c r="I67" s="175" t="s">
        <v>237</v>
      </c>
      <c r="J67" s="175"/>
      <c r="K67" s="175" t="s">
        <v>238</v>
      </c>
      <c r="L67" s="178"/>
    </row>
    <row r="68" spans="2:12" ht="48" customHeight="1">
      <c r="B68" s="61"/>
      <c r="C68" s="175" t="s">
        <v>239</v>
      </c>
      <c r="D68" s="175"/>
      <c r="E68" s="175"/>
      <c r="F68" s="69" t="s">
        <v>240</v>
      </c>
      <c r="G68" s="69" t="s">
        <v>241</v>
      </c>
      <c r="H68" s="69" t="s">
        <v>242</v>
      </c>
      <c r="I68" s="175" t="s">
        <v>243</v>
      </c>
      <c r="J68" s="175"/>
      <c r="K68" s="175" t="s">
        <v>244</v>
      </c>
      <c r="L68" s="178"/>
    </row>
    <row r="69" spans="2:12" ht="48" customHeight="1">
      <c r="B69" s="37"/>
      <c r="C69" s="176" t="s">
        <v>217</v>
      </c>
      <c r="D69" s="176"/>
      <c r="E69" s="176" t="s">
        <v>212</v>
      </c>
      <c r="F69" s="76" t="s">
        <v>215</v>
      </c>
      <c r="G69" s="76" t="s">
        <v>219</v>
      </c>
      <c r="H69" s="63" t="s">
        <v>223</v>
      </c>
      <c r="I69" s="180" t="s">
        <v>227</v>
      </c>
      <c r="J69" s="180"/>
      <c r="K69" s="176" t="s">
        <v>230</v>
      </c>
      <c r="L69" s="187"/>
    </row>
    <row r="70" spans="2:12" ht="48" customHeight="1">
      <c r="B70" s="37"/>
      <c r="C70" s="176"/>
      <c r="D70" s="176"/>
      <c r="E70" s="176"/>
      <c r="F70" s="71">
        <v>1</v>
      </c>
      <c r="G70" s="71">
        <v>2</v>
      </c>
      <c r="H70" s="71">
        <v>3</v>
      </c>
      <c r="I70" s="188">
        <v>4</v>
      </c>
      <c r="J70" s="188"/>
      <c r="K70" s="188">
        <v>5</v>
      </c>
      <c r="L70" s="189"/>
    </row>
    <row r="71" spans="2:12" ht="48" customHeight="1">
      <c r="B71" s="37"/>
      <c r="C71" s="175" t="s">
        <v>214</v>
      </c>
      <c r="D71" s="175"/>
      <c r="E71" s="77">
        <v>1</v>
      </c>
      <c r="F71" s="64">
        <v>2</v>
      </c>
      <c r="G71" s="64">
        <v>3</v>
      </c>
      <c r="H71" s="64">
        <v>4</v>
      </c>
      <c r="I71" s="185">
        <v>5</v>
      </c>
      <c r="J71" s="185"/>
      <c r="K71" s="162">
        <v>6</v>
      </c>
      <c r="L71" s="181"/>
    </row>
    <row r="72" spans="2:12" ht="48" customHeight="1">
      <c r="B72" s="37"/>
      <c r="C72" s="175" t="s">
        <v>218</v>
      </c>
      <c r="D72" s="175"/>
      <c r="E72" s="77">
        <v>2</v>
      </c>
      <c r="F72" s="64">
        <v>3</v>
      </c>
      <c r="G72" s="64">
        <v>4</v>
      </c>
      <c r="H72" s="72">
        <v>5</v>
      </c>
      <c r="I72" s="162">
        <v>6</v>
      </c>
      <c r="J72" s="162"/>
      <c r="K72" s="182">
        <v>7</v>
      </c>
      <c r="L72" s="183"/>
    </row>
    <row r="73" spans="2:12" ht="48" customHeight="1">
      <c r="B73" s="37"/>
      <c r="C73" s="175" t="s">
        <v>222</v>
      </c>
      <c r="D73" s="175"/>
      <c r="E73" s="77">
        <v>3</v>
      </c>
      <c r="F73" s="64">
        <v>4</v>
      </c>
      <c r="G73" s="72">
        <v>5</v>
      </c>
      <c r="H73" s="73">
        <v>6</v>
      </c>
      <c r="I73" s="162">
        <v>7</v>
      </c>
      <c r="J73" s="162"/>
      <c r="K73" s="179">
        <v>8</v>
      </c>
      <c r="L73" s="184"/>
    </row>
    <row r="74" spans="2:12" ht="48" customHeight="1">
      <c r="B74" s="37"/>
      <c r="C74" s="175" t="s">
        <v>226</v>
      </c>
      <c r="D74" s="175"/>
      <c r="E74" s="77">
        <v>4</v>
      </c>
      <c r="F74" s="72">
        <v>5</v>
      </c>
      <c r="G74" s="73">
        <v>6</v>
      </c>
      <c r="H74" s="73">
        <v>7</v>
      </c>
      <c r="I74" s="179">
        <v>8</v>
      </c>
      <c r="J74" s="179"/>
      <c r="K74" s="179">
        <v>9</v>
      </c>
      <c r="L74" s="184"/>
    </row>
    <row r="75" spans="2:12" ht="48" customHeight="1">
      <c r="B75" s="37"/>
      <c r="C75" s="175" t="s">
        <v>229</v>
      </c>
      <c r="D75" s="175"/>
      <c r="E75" s="77">
        <v>5</v>
      </c>
      <c r="F75" s="73">
        <v>6</v>
      </c>
      <c r="G75" s="73">
        <v>7</v>
      </c>
      <c r="H75" s="75">
        <v>8</v>
      </c>
      <c r="I75" s="179">
        <v>9</v>
      </c>
      <c r="J75" s="179"/>
      <c r="K75" s="179">
        <v>10</v>
      </c>
      <c r="L75" s="184"/>
    </row>
    <row r="76" spans="2:12" ht="48" customHeight="1">
      <c r="B76" s="37"/>
      <c r="C76" s="38"/>
      <c r="D76" s="38"/>
      <c r="E76" s="38"/>
      <c r="F76" s="38"/>
      <c r="G76" s="38"/>
      <c r="H76" s="38"/>
      <c r="I76" s="38"/>
      <c r="J76" s="38"/>
      <c r="K76" s="38"/>
      <c r="L76" s="39"/>
    </row>
    <row r="77" spans="2:12" ht="48" customHeight="1">
      <c r="B77" s="37"/>
      <c r="C77" s="38"/>
      <c r="D77" s="38"/>
      <c r="E77" s="38"/>
      <c r="F77" s="38"/>
      <c r="G77" s="177" t="s">
        <v>208</v>
      </c>
      <c r="H77" s="177"/>
      <c r="I77" s="38"/>
      <c r="J77" s="38"/>
      <c r="K77" s="38"/>
      <c r="L77" s="39"/>
    </row>
    <row r="78" spans="2:12" ht="48" customHeight="1">
      <c r="B78" s="37"/>
      <c r="C78" s="38"/>
      <c r="D78" s="38"/>
      <c r="E78" s="38"/>
      <c r="F78" s="38"/>
      <c r="G78" s="76" t="s">
        <v>216</v>
      </c>
      <c r="H78" s="65" t="s">
        <v>217</v>
      </c>
      <c r="I78" s="38"/>
      <c r="J78" s="38"/>
      <c r="K78" s="38"/>
      <c r="L78" s="39"/>
    </row>
    <row r="79" spans="2:12" ht="48" customHeight="1">
      <c r="B79" s="37"/>
      <c r="C79" s="38"/>
      <c r="D79" s="38"/>
      <c r="E79" s="38"/>
      <c r="F79" s="38"/>
      <c r="G79" s="75" t="s">
        <v>220</v>
      </c>
      <c r="H79" s="66" t="s">
        <v>221</v>
      </c>
      <c r="I79" s="38"/>
      <c r="J79" s="38"/>
      <c r="K79" s="38"/>
      <c r="L79" s="39"/>
    </row>
    <row r="80" spans="2:12" ht="48" customHeight="1">
      <c r="B80" s="37"/>
      <c r="C80" s="38"/>
      <c r="D80" s="38"/>
      <c r="E80" s="38"/>
      <c r="F80" s="38"/>
      <c r="G80" s="73" t="s">
        <v>224</v>
      </c>
      <c r="H80" s="66" t="s">
        <v>225</v>
      </c>
      <c r="I80" s="38"/>
      <c r="J80" s="38"/>
      <c r="K80" s="38"/>
      <c r="L80" s="39"/>
    </row>
    <row r="81" spans="2:12" ht="48" customHeight="1">
      <c r="B81" s="37"/>
      <c r="C81" s="38"/>
      <c r="D81" s="38"/>
      <c r="E81" s="38"/>
      <c r="F81" s="38"/>
      <c r="G81" s="72">
        <v>5</v>
      </c>
      <c r="H81" s="66" t="s">
        <v>228</v>
      </c>
      <c r="I81" s="38"/>
      <c r="J81" s="38"/>
      <c r="K81" s="38"/>
      <c r="L81" s="39"/>
    </row>
    <row r="82" spans="2:12" ht="48" customHeight="1">
      <c r="B82" s="37"/>
      <c r="C82" s="38"/>
      <c r="D82" s="38"/>
      <c r="E82" s="38"/>
      <c r="F82" s="38"/>
      <c r="G82" s="64" t="s">
        <v>231</v>
      </c>
      <c r="H82" s="66" t="s">
        <v>232</v>
      </c>
      <c r="I82" s="38"/>
      <c r="J82" s="38"/>
      <c r="K82" s="38"/>
      <c r="L82" s="39"/>
    </row>
    <row r="83" spans="2:12" ht="48" customHeight="1" thickBot="1">
      <c r="B83" s="40"/>
      <c r="C83" s="41"/>
      <c r="D83" s="41"/>
      <c r="E83" s="41"/>
      <c r="F83" s="41"/>
      <c r="G83" s="41"/>
      <c r="H83" s="41"/>
      <c r="I83" s="41"/>
      <c r="J83" s="41"/>
      <c r="K83" s="41"/>
      <c r="L83" s="42"/>
    </row>
    <row r="87" spans="2:12" ht="48" customHeight="1">
      <c r="B87" s="7" t="s">
        <v>253</v>
      </c>
    </row>
    <row r="88" spans="2:12" ht="48" customHeight="1">
      <c r="B88" s="7" t="s">
        <v>300</v>
      </c>
    </row>
  </sheetData>
  <autoFilter ref="B16:Q56" xr:uid="{00000000-0001-0000-0200-000000000000}">
    <filterColumn colId="1" showButton="0"/>
    <filterColumn colId="2" showButton="0"/>
    <filterColumn colId="3" showButton="0"/>
    <filterColumn colId="4" showButton="0"/>
  </autoFilter>
  <mergeCells count="80">
    <mergeCell ref="C47:G47"/>
    <mergeCell ref="C49:G49"/>
    <mergeCell ref="C42:G42"/>
    <mergeCell ref="C33:G33"/>
    <mergeCell ref="C35:G35"/>
    <mergeCell ref="C39:G39"/>
    <mergeCell ref="C40:G40"/>
    <mergeCell ref="C41:G41"/>
    <mergeCell ref="C34:G34"/>
    <mergeCell ref="H58:I58"/>
    <mergeCell ref="C68:E68"/>
    <mergeCell ref="C71:D71"/>
    <mergeCell ref="I71:J71"/>
    <mergeCell ref="C64:D64"/>
    <mergeCell ref="C67:E67"/>
    <mergeCell ref="E69:E70"/>
    <mergeCell ref="C66:K66"/>
    <mergeCell ref="K69:L69"/>
    <mergeCell ref="K70:L70"/>
    <mergeCell ref="K68:L68"/>
    <mergeCell ref="C58:E58"/>
    <mergeCell ref="I70:J70"/>
    <mergeCell ref="G77:H77"/>
    <mergeCell ref="C72:D72"/>
    <mergeCell ref="K67:L67"/>
    <mergeCell ref="C75:D75"/>
    <mergeCell ref="C74:D74"/>
    <mergeCell ref="I75:J75"/>
    <mergeCell ref="I69:J69"/>
    <mergeCell ref="I67:J67"/>
    <mergeCell ref="I68:J68"/>
    <mergeCell ref="K71:L71"/>
    <mergeCell ref="K72:L72"/>
    <mergeCell ref="K73:L73"/>
    <mergeCell ref="K74:L74"/>
    <mergeCell ref="K75:L75"/>
    <mergeCell ref="I74:J74"/>
    <mergeCell ref="I73:J73"/>
    <mergeCell ref="B59:B64"/>
    <mergeCell ref="C59:D59"/>
    <mergeCell ref="C60:D60"/>
    <mergeCell ref="C73:D73"/>
    <mergeCell ref="C69:D70"/>
    <mergeCell ref="I72:J72"/>
    <mergeCell ref="C21:G21"/>
    <mergeCell ref="C22:G22"/>
    <mergeCell ref="C54:G54"/>
    <mergeCell ref="C55:G55"/>
    <mergeCell ref="C53:G53"/>
    <mergeCell ref="C24:G24"/>
    <mergeCell ref="C25:G25"/>
    <mergeCell ref="C36:G36"/>
    <mergeCell ref="C43:G43"/>
    <mergeCell ref="C61:D61"/>
    <mergeCell ref="C62:D62"/>
    <mergeCell ref="C63:D63"/>
    <mergeCell ref="G59:G64"/>
    <mergeCell ref="C26:G26"/>
    <mergeCell ref="C27:G27"/>
    <mergeCell ref="B2:B4"/>
    <mergeCell ref="B12:L12"/>
    <mergeCell ref="B7:L7"/>
    <mergeCell ref="C2:J4"/>
    <mergeCell ref="K2:L4"/>
    <mergeCell ref="C50:G50"/>
    <mergeCell ref="C51:G51"/>
    <mergeCell ref="C52:G52"/>
    <mergeCell ref="C29:G29"/>
    <mergeCell ref="B6:L6"/>
    <mergeCell ref="C16:G16"/>
    <mergeCell ref="C18:G18"/>
    <mergeCell ref="C19:G19"/>
    <mergeCell ref="C20:G20"/>
    <mergeCell ref="H15:L15"/>
    <mergeCell ref="B15:G15"/>
    <mergeCell ref="C17:G17"/>
    <mergeCell ref="C31:G31"/>
    <mergeCell ref="C32:G32"/>
    <mergeCell ref="C44:G44"/>
    <mergeCell ref="C45:G45"/>
  </mergeCells>
  <phoneticPr fontId="1" type="noConversion"/>
  <conditionalFormatting sqref="J18:K33 J35:K56">
    <cfRule type="expression" dxfId="34" priority="12" stopIfTrue="1">
      <formula>"""bajo"""</formula>
    </cfRule>
  </conditionalFormatting>
  <conditionalFormatting sqref="L17:L33 L35:L56">
    <cfRule type="cellIs" dxfId="33" priority="7" stopIfTrue="1" operator="equal">
      <formula>"EXTREMO"</formula>
    </cfRule>
    <cfRule type="cellIs" dxfId="32" priority="8" stopIfTrue="1" operator="equal">
      <formula>"ALTO"</formula>
    </cfRule>
    <cfRule type="cellIs" dxfId="31" priority="9" stopIfTrue="1" operator="equal">
      <formula>"MEDIO"</formula>
    </cfRule>
    <cfRule type="cellIs" dxfId="30" priority="10" stopIfTrue="1" operator="equal">
      <formula>"BAJO"</formula>
    </cfRule>
  </conditionalFormatting>
  <conditionalFormatting sqref="J17:K17">
    <cfRule type="expression" dxfId="29" priority="6" stopIfTrue="1">
      <formula>"""bajo"""</formula>
    </cfRule>
  </conditionalFormatting>
  <conditionalFormatting sqref="J34:K34">
    <cfRule type="expression" dxfId="28" priority="5" stopIfTrue="1">
      <formula>"""bajo"""</formula>
    </cfRule>
  </conditionalFormatting>
  <conditionalFormatting sqref="L34">
    <cfRule type="cellIs" dxfId="27" priority="1" stopIfTrue="1" operator="equal">
      <formula>"EXTREMO"</formula>
    </cfRule>
    <cfRule type="cellIs" dxfId="26" priority="2" stopIfTrue="1" operator="equal">
      <formula>"ALTO"</formula>
    </cfRule>
    <cfRule type="cellIs" dxfId="25" priority="3" stopIfTrue="1" operator="equal">
      <formula>"MEDIO"</formula>
    </cfRule>
    <cfRule type="cellIs" dxfId="24" priority="4" stopIfTrue="1" operator="equal">
      <formula>"BAJO"</formula>
    </cfRule>
  </conditionalFormatting>
  <dataValidations count="13">
    <dataValidation type="list" allowBlank="1" showInputMessage="1" showErrorMessage="1" sqref="H15" xr:uid="{00000000-0002-0000-0200-000002000000}">
      <formula1>$B$87:$B$88</formula1>
    </dataValidation>
    <dataValidation type="list" allowBlank="1" showInputMessage="1" showErrorMessage="1" sqref="C17:G17" xr:uid="{8D20B6FC-A07C-4D58-90C6-52F7C8DA05EE}">
      <formula1>INDIRECT($B$17)</formula1>
    </dataValidation>
    <dataValidation type="list" allowBlank="1" showInputMessage="1" showErrorMessage="1" sqref="C18:G20" xr:uid="{00000000-0002-0000-0200-000005000000}">
      <formula1>INDIRECT($B$18)</formula1>
    </dataValidation>
    <dataValidation type="list" allowBlank="1" showInputMessage="1" showErrorMessage="1" sqref="E23:G23" xr:uid="{F809C9EA-3B4E-40EC-824D-04CC8506B62F}">
      <formula1>INDIRECT($B$20)</formula1>
    </dataValidation>
    <dataValidation type="list" allowBlank="1" showInputMessage="1" showErrorMessage="1" sqref="E28:G28" xr:uid="{1F434E47-AE58-4DF5-BC41-414C6CDF00C0}">
      <formula1>INDIRECT($B$25)</formula1>
    </dataValidation>
    <dataValidation type="list" allowBlank="1" showInputMessage="1" showErrorMessage="1" sqref="E30:G30" xr:uid="{B03C2445-CB92-49D0-A99D-CA10F26C7545}">
      <formula1>INDIRECT($B$27)</formula1>
    </dataValidation>
    <dataValidation type="list" allowBlank="1" showInputMessage="1" showErrorMessage="1" sqref="C53" xr:uid="{52766FF0-3A99-49BD-8944-F3B9B4E7D74F}">
      <formula1>INDIRECT($B$28)</formula1>
    </dataValidation>
    <dataValidation type="list" allowBlank="1" showInputMessage="1" showErrorMessage="1" sqref="C54" xr:uid="{9EC3A65B-FBB4-46D1-A252-514F683FC3C1}">
      <formula1>INDIRECT($B$29)</formula1>
    </dataValidation>
    <dataValidation type="list" allowBlank="1" showInputMessage="1" showErrorMessage="1" sqref="C55" xr:uid="{F78841EC-AE48-48BB-ACB8-E15177263887}">
      <formula1>INDIRECT($B$30)</formula1>
    </dataValidation>
    <dataValidation type="list" allowBlank="1" showInputMessage="1" showErrorMessage="1" sqref="C56" xr:uid="{00000000-0002-0000-0200-000017000000}">
      <formula1>INDIRECT($B$56)</formula1>
    </dataValidation>
    <dataValidation type="list" allowBlank="1" showInputMessage="1" showErrorMessage="1" sqref="I17:I56" xr:uid="{00000000-0002-0000-0200-000000000000}">
      <formula1>$E$60:$E$64</formula1>
    </dataValidation>
    <dataValidation type="list" allowBlank="1" showInputMessage="1" showErrorMessage="1" sqref="J17:J56" xr:uid="{00000000-0002-0000-0200-000001000000}">
      <formula1>$I$60:$I$64</formula1>
    </dataValidation>
    <dataValidation type="list" allowBlank="1" showInputMessage="1" showErrorMessage="1" sqref="B17:B5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1"/>
  <sheetViews>
    <sheetView showGridLines="0" tabSelected="1" zoomScale="60" zoomScaleNormal="60" zoomScaleSheetLayoutView="25" zoomScalePageLayoutView="70" workbookViewId="0">
      <selection activeCell="C11" sqref="C11"/>
    </sheetView>
  </sheetViews>
  <sheetFormatPr defaultColWidth="11.42578125" defaultRowHeight="14.25"/>
  <cols>
    <col min="1" max="1" width="4.28515625" style="15" customWidth="1"/>
    <col min="2" max="2" width="25.140625" style="15" bestFit="1" customWidth="1"/>
    <col min="3" max="3" width="42" style="15" customWidth="1"/>
    <col min="4" max="4" width="17.7109375" style="15" customWidth="1"/>
    <col min="5" max="5" width="22.5703125" style="15" customWidth="1"/>
    <col min="6" max="6" width="15.140625" style="15" customWidth="1"/>
    <col min="7" max="7" width="17.42578125" style="15" customWidth="1"/>
    <col min="8" max="8" width="5.140625" style="15" customWidth="1"/>
    <col min="9" max="9" width="4.28515625" style="15" customWidth="1"/>
    <col min="10" max="10" width="5.85546875" style="15" customWidth="1"/>
    <col min="11" max="11" width="5.28515625" style="15" customWidth="1"/>
    <col min="12" max="12" width="14.140625" style="15" customWidth="1"/>
    <col min="13" max="13" width="5.285156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9.7109375" style="15" customWidth="1"/>
    <col min="20" max="20" width="12.85546875" style="15" customWidth="1"/>
    <col min="21" max="21" width="11.42578125" style="15"/>
    <col min="22" max="22" width="10.85546875" style="15" customWidth="1"/>
    <col min="23" max="23" width="15.7109375" style="15" customWidth="1"/>
    <col min="24" max="24" width="13.85546875" style="15" customWidth="1"/>
    <col min="25" max="16384" width="11.42578125" style="15"/>
  </cols>
  <sheetData>
    <row r="1" spans="2:24" s="13" customFormat="1">
      <c r="S1" s="14"/>
    </row>
    <row r="2" spans="2:24" s="13" customFormat="1">
      <c r="B2" s="286"/>
      <c r="C2" s="287" t="s">
        <v>16</v>
      </c>
      <c r="D2" s="287"/>
      <c r="E2" s="287"/>
      <c r="F2" s="287"/>
      <c r="G2" s="287"/>
      <c r="H2" s="287"/>
      <c r="I2" s="287"/>
      <c r="J2" s="287"/>
      <c r="K2" s="287"/>
      <c r="L2" s="287"/>
      <c r="M2" s="287"/>
      <c r="N2" s="287"/>
      <c r="O2" s="287"/>
      <c r="P2" s="287"/>
      <c r="Q2" s="287"/>
      <c r="R2" s="287"/>
      <c r="S2" s="287"/>
      <c r="T2" s="287"/>
      <c r="U2" s="287"/>
      <c r="V2" s="287"/>
      <c r="W2" s="156" t="s">
        <v>1</v>
      </c>
      <c r="X2" s="293"/>
    </row>
    <row r="3" spans="2:24" s="13" customFormat="1">
      <c r="B3" s="286"/>
      <c r="C3" s="287"/>
      <c r="D3" s="287"/>
      <c r="E3" s="287"/>
      <c r="F3" s="287"/>
      <c r="G3" s="287"/>
      <c r="H3" s="287"/>
      <c r="I3" s="287"/>
      <c r="J3" s="287"/>
      <c r="K3" s="287"/>
      <c r="L3" s="287"/>
      <c r="M3" s="287"/>
      <c r="N3" s="287"/>
      <c r="O3" s="287"/>
      <c r="P3" s="287"/>
      <c r="Q3" s="287"/>
      <c r="R3" s="287"/>
      <c r="S3" s="287"/>
      <c r="T3" s="287"/>
      <c r="U3" s="287"/>
      <c r="V3" s="287"/>
      <c r="W3" s="294"/>
      <c r="X3" s="295"/>
    </row>
    <row r="4" spans="2:24" s="13" customFormat="1">
      <c r="B4" s="286"/>
      <c r="C4" s="287"/>
      <c r="D4" s="287"/>
      <c r="E4" s="287"/>
      <c r="F4" s="287"/>
      <c r="G4" s="287"/>
      <c r="H4" s="287"/>
      <c r="I4" s="287"/>
      <c r="J4" s="287"/>
      <c r="K4" s="287"/>
      <c r="L4" s="287"/>
      <c r="M4" s="287"/>
      <c r="N4" s="287"/>
      <c r="O4" s="287"/>
      <c r="P4" s="287"/>
      <c r="Q4" s="287"/>
      <c r="R4" s="287"/>
      <c r="S4" s="287"/>
      <c r="T4" s="287"/>
      <c r="U4" s="287"/>
      <c r="V4" s="287"/>
      <c r="W4" s="296"/>
      <c r="X4" s="297"/>
    </row>
    <row r="5" spans="2:24" s="13" customFormat="1" ht="15" thickBot="1">
      <c r="B5" s="30"/>
      <c r="C5" s="30"/>
      <c r="D5" s="30"/>
      <c r="E5" s="30"/>
      <c r="F5" s="30"/>
      <c r="G5" s="30"/>
      <c r="H5" s="30"/>
      <c r="I5" s="30"/>
      <c r="J5" s="30"/>
      <c r="K5" s="30"/>
      <c r="L5" s="30"/>
      <c r="M5" s="30"/>
      <c r="N5" s="30"/>
      <c r="O5" s="30"/>
      <c r="P5" s="30"/>
      <c r="Q5" s="30"/>
      <c r="R5" s="30"/>
      <c r="S5" s="31"/>
      <c r="T5" s="30"/>
      <c r="U5" s="30"/>
      <c r="V5" s="30"/>
      <c r="W5" s="30"/>
      <c r="X5" s="30"/>
    </row>
    <row r="6" spans="2:24" ht="18.75">
      <c r="B6" s="273" t="s">
        <v>301</v>
      </c>
      <c r="C6" s="274"/>
      <c r="D6" s="274"/>
      <c r="E6" s="274"/>
      <c r="F6" s="274"/>
      <c r="G6" s="274"/>
      <c r="H6" s="274"/>
      <c r="I6" s="274"/>
      <c r="J6" s="274"/>
      <c r="K6" s="274"/>
      <c r="L6" s="274"/>
      <c r="M6" s="274"/>
      <c r="N6" s="274"/>
      <c r="O6" s="274"/>
      <c r="P6" s="274"/>
      <c r="Q6" s="274"/>
      <c r="R6" s="274"/>
      <c r="S6" s="274"/>
      <c r="T6" s="274"/>
      <c r="U6" s="274"/>
      <c r="V6" s="274"/>
      <c r="W6" s="274"/>
      <c r="X6" s="275"/>
    </row>
    <row r="7" spans="2:24">
      <c r="B7" s="298" t="s">
        <v>302</v>
      </c>
      <c r="C7" s="282"/>
      <c r="D7" s="282"/>
      <c r="E7" s="282"/>
      <c r="F7" s="282"/>
      <c r="G7" s="282"/>
      <c r="H7" s="282"/>
      <c r="I7" s="282"/>
      <c r="J7" s="282"/>
      <c r="K7" s="282"/>
      <c r="L7" s="282"/>
      <c r="M7" s="282"/>
      <c r="N7" s="282"/>
      <c r="O7" s="282"/>
      <c r="P7" s="282"/>
      <c r="Q7" s="282"/>
      <c r="R7" s="282"/>
      <c r="S7" s="282"/>
      <c r="T7" s="282"/>
      <c r="U7" s="282"/>
      <c r="V7" s="282"/>
      <c r="W7" s="282"/>
      <c r="X7" s="299"/>
    </row>
    <row r="8" spans="2:24">
      <c r="B8" s="298"/>
      <c r="C8" s="282"/>
      <c r="D8" s="282"/>
      <c r="E8" s="282"/>
      <c r="F8" s="282"/>
      <c r="G8" s="282"/>
      <c r="H8" s="282"/>
      <c r="I8" s="282"/>
      <c r="J8" s="282"/>
      <c r="K8" s="282"/>
      <c r="L8" s="282"/>
      <c r="M8" s="282"/>
      <c r="N8" s="282"/>
      <c r="O8" s="282"/>
      <c r="P8" s="282"/>
      <c r="Q8" s="282"/>
      <c r="R8" s="282"/>
      <c r="S8" s="282"/>
      <c r="T8" s="282"/>
      <c r="U8" s="282"/>
      <c r="V8" s="282"/>
      <c r="W8" s="282"/>
      <c r="X8" s="299"/>
    </row>
    <row r="9" spans="2:24" ht="15.75" thickBot="1">
      <c r="B9" s="271"/>
      <c r="C9" s="272"/>
      <c r="D9" s="272"/>
      <c r="E9" s="272"/>
      <c r="F9" s="272"/>
      <c r="G9" s="272"/>
      <c r="H9" s="272"/>
      <c r="I9" s="272"/>
      <c r="J9" s="272"/>
      <c r="K9" s="272"/>
      <c r="L9" s="272"/>
      <c r="M9" s="272"/>
      <c r="N9" s="272"/>
      <c r="O9" s="272"/>
      <c r="P9" s="272"/>
      <c r="Q9" s="272"/>
      <c r="R9" s="272"/>
      <c r="X9" s="33"/>
    </row>
    <row r="10" spans="2:24" ht="120.75" thickBot="1">
      <c r="B10" s="22" t="s">
        <v>303</v>
      </c>
      <c r="C10" s="23" t="s">
        <v>80</v>
      </c>
      <c r="D10" s="24" t="s">
        <v>304</v>
      </c>
      <c r="E10" s="24" t="s">
        <v>305</v>
      </c>
      <c r="F10" s="24" t="s">
        <v>306</v>
      </c>
      <c r="G10" s="23" t="s">
        <v>254</v>
      </c>
      <c r="H10" s="24" t="s">
        <v>210</v>
      </c>
      <c r="I10" s="24" t="s">
        <v>83</v>
      </c>
      <c r="J10" s="24" t="s">
        <v>307</v>
      </c>
      <c r="K10" s="24" t="s">
        <v>85</v>
      </c>
      <c r="L10" s="24" t="s">
        <v>308</v>
      </c>
      <c r="M10" s="23" t="s">
        <v>309</v>
      </c>
      <c r="N10" s="23" t="s">
        <v>81</v>
      </c>
      <c r="O10" s="24" t="s">
        <v>210</v>
      </c>
      <c r="P10" s="24" t="s">
        <v>83</v>
      </c>
      <c r="Q10" s="24" t="s">
        <v>307</v>
      </c>
      <c r="R10" s="24" t="s">
        <v>85</v>
      </c>
      <c r="S10" s="23" t="s">
        <v>86</v>
      </c>
      <c r="T10" s="23" t="s">
        <v>87</v>
      </c>
      <c r="U10" s="23" t="s">
        <v>88</v>
      </c>
      <c r="V10" s="23" t="s">
        <v>89</v>
      </c>
      <c r="W10" s="23" t="s">
        <v>310</v>
      </c>
      <c r="X10" s="25" t="s">
        <v>91</v>
      </c>
    </row>
    <row r="11" spans="2:24" ht="228">
      <c r="B11" s="26">
        <v>1</v>
      </c>
      <c r="C11" s="27" t="str">
        <f>+'EVALUACION CON CONTROLES'!C16:F16</f>
        <v>Inadecuada escogencia de la tipología de contratación</v>
      </c>
      <c r="D11" s="28" t="str">
        <f>+'EVALUACION CON CONTROLES'!B16</f>
        <v>PLANEACIÓN</v>
      </c>
      <c r="E11" s="28" t="str">
        <f>VLOOKUP(C11,'IDENTIFICACION Y ANALISIS'!$B$19:$F$59,3,FALSE)</f>
        <v>General</v>
      </c>
      <c r="F11" s="28" t="str">
        <f>VLOOKUP(C11,'IDENTIFICACION Y ANALISIS'!$B$19:$F$59,4,FALSE)</f>
        <v>Interno</v>
      </c>
      <c r="G11" s="27" t="str">
        <f>+EVALUACION!H17</f>
        <v xml:space="preserve">Retrasos en la ejecución, dificultades en la asignación de recursos, claúsulas deficientes, demandas, litigios, percepción negativa de la gestión pública. </v>
      </c>
      <c r="H11" s="27">
        <f>+EVALUACION!I17</f>
        <v>1</v>
      </c>
      <c r="I11" s="27">
        <f>+EVALUACION!J17</f>
        <v>3</v>
      </c>
      <c r="J11" s="27">
        <f>+EVALUACION!K17</f>
        <v>4</v>
      </c>
      <c r="K11" s="28" t="str">
        <f>+EVALUACION!L17</f>
        <v>BAJO</v>
      </c>
      <c r="L11" s="27"/>
      <c r="M11" s="28"/>
      <c r="N11" s="27" t="str">
        <f>+'EVALUACION CON CONTROLES'!G16</f>
        <v>Establecimiento de un canal de comunicación abierto. Revisión de los plazos. Ajustes contractuales. Revisión legal de los documentos. Incorporación de cláusulas adicionales. Evaluación de viabilidad. Revisar las condiciones previas</v>
      </c>
      <c r="O11" s="27">
        <f>+'EVALUACION CON CONTROLES'!I16</f>
        <v>1</v>
      </c>
      <c r="P11" s="27">
        <f>+'EVALUACION CON CONTROLES'!J16</f>
        <v>3</v>
      </c>
      <c r="Q11" s="27">
        <f>+'EVALUACION CON CONTROLES'!K16</f>
        <v>4</v>
      </c>
      <c r="R11" s="28" t="str">
        <f>+'EVALUACION CON CONTROLES'!L16</f>
        <v>BAJO</v>
      </c>
      <c r="S11" s="27" t="str">
        <f>+'EVALUACION CON CONTROLES'!M16</f>
        <v>NO</v>
      </c>
      <c r="T11" s="27" t="str">
        <f>+'EVALUACION CON CONTROLES'!N16</f>
        <v>Formuladores</v>
      </c>
      <c r="U11" s="27" t="str">
        <f>+'EVALUACION CON CONTROLES'!O16</f>
        <v xml:space="preserve">Etapa de planeación </v>
      </c>
      <c r="V11" s="27" t="str">
        <f>+'EVALUACION CON CONTROLES'!P16</f>
        <v xml:space="preserve">Antes de la selección del contratista </v>
      </c>
      <c r="W11" s="27" t="str">
        <f>+'EVALUACION CON CONTROLES'!Q16</f>
        <v xml:space="preserve">Revisión jurídica, técnica y económica del contrato durante la formulación, </v>
      </c>
      <c r="X11" s="29" t="str">
        <f>+'EVALUACION CON CONTROLES'!R16</f>
        <v xml:space="preserve">Durante la formulación de los pliegos. </v>
      </c>
    </row>
    <row r="12" spans="2:24" ht="356.25">
      <c r="B12" s="26">
        <v>2</v>
      </c>
      <c r="C12" s="27" t="str">
        <f>+'EVALUACION CON CONTROLES'!C17:F17</f>
        <v xml:space="preserve">Requisitos ponderantes inapropiados para el proceso de selección </v>
      </c>
      <c r="D12" s="28" t="str">
        <f>+'EVALUACION CON CONTROLES'!B17</f>
        <v>PLANEACIÓN</v>
      </c>
      <c r="E12" s="28" t="str">
        <f>VLOOKUP(C12,'IDENTIFICACION Y ANALISIS'!$B$19:$F$59,3,FALSE)</f>
        <v>Especifico</v>
      </c>
      <c r="F12" s="28" t="str">
        <f>VLOOKUP(C12,'IDENTIFICACION Y ANALISIS'!$B$19:$F$59,4,FALSE)</f>
        <v>Interno</v>
      </c>
      <c r="G12" s="27" t="str">
        <f>+EVALUACION!H18</f>
        <v>Contratistas seleccionados no cualificados, prioridad a facotres irrelevantes, baja calidad en el proyecto, exclusión de oferentes adecuados, ventajas sobre oferentes inadecuados, incumplimiento normativo y corrupción.</v>
      </c>
      <c r="H12" s="27">
        <f>+EVALUACION!I18</f>
        <v>1</v>
      </c>
      <c r="I12" s="27">
        <f>+EVALUACION!J18</f>
        <v>3</v>
      </c>
      <c r="J12" s="27">
        <f>+EVALUACION!K18</f>
        <v>4</v>
      </c>
      <c r="K12" s="28" t="str">
        <f>+EVALUACION!L18</f>
        <v>BAJO</v>
      </c>
      <c r="L12" s="27"/>
      <c r="M12" s="28"/>
      <c r="N12" s="27" t="str">
        <f>+'EVALUACION CON CONTROLES'!G17</f>
        <v>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v>
      </c>
      <c r="O12" s="27">
        <f>+'EVALUACION CON CONTROLES'!I17</f>
        <v>1</v>
      </c>
      <c r="P12" s="27">
        <f>+'EVALUACION CON CONTROLES'!J17</f>
        <v>3</v>
      </c>
      <c r="Q12" s="27">
        <f>+'EVALUACION CON CONTROLES'!K17</f>
        <v>4</v>
      </c>
      <c r="R12" s="28" t="str">
        <f>+'EVALUACION CON CONTROLES'!L17</f>
        <v>BAJO</v>
      </c>
      <c r="S12" s="27" t="str">
        <f>+'EVALUACION CON CONTROLES'!M17</f>
        <v>NO</v>
      </c>
      <c r="T12" s="27" t="str">
        <f>+'EVALUACION CON CONTROLES'!N17</f>
        <v>Formulador</v>
      </c>
      <c r="U12" s="27" t="str">
        <f>+'EVALUACION CON CONTROLES'!O17</f>
        <v xml:space="preserve">Etapa de planeación </v>
      </c>
      <c r="V12" s="27" t="str">
        <f>+'EVALUACION CON CONTROLES'!P17</f>
        <v xml:space="preserve">Antes de la selección del contratista </v>
      </c>
      <c r="W12" s="27" t="str">
        <f>+'EVALUACION CON CONTROLES'!Q17</f>
        <v xml:space="preserve">Revisión jurídica, técnica y económica del contrato durante la formulación, </v>
      </c>
      <c r="X12" s="29" t="str">
        <f>+'EVALUACION CON CONTROLES'!R17</f>
        <v xml:space="preserve">Durante la formulación de los pliegos. </v>
      </c>
    </row>
    <row r="13" spans="2:24" ht="327.75">
      <c r="B13" s="26">
        <v>3</v>
      </c>
      <c r="C13" s="27" t="str">
        <f>+'EVALUACION CON CONTROLES'!C18:F18</f>
        <v>Suspensión del Proceso de selección</v>
      </c>
      <c r="D13" s="28" t="str">
        <f>+'EVALUACION CON CONTROLES'!B18</f>
        <v>SELECCIÓN</v>
      </c>
      <c r="E13" s="28" t="str">
        <f>VLOOKUP(C13,'IDENTIFICACION Y ANALISIS'!$B$19:$F$59,3,FALSE)</f>
        <v>General</v>
      </c>
      <c r="F13" s="28" t="str">
        <f>VLOOKUP(C13,'IDENTIFICACION Y ANALISIS'!$B$19:$F$59,4,FALSE)</f>
        <v>Interno</v>
      </c>
      <c r="G13" s="27" t="str">
        <f>+EVALUACION!H19</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13" s="27">
        <f>+EVALUACION!I19</f>
        <v>1</v>
      </c>
      <c r="I13" s="27">
        <f>+EVALUACION!J19</f>
        <v>5</v>
      </c>
      <c r="J13" s="27">
        <f>+EVALUACION!K19</f>
        <v>6</v>
      </c>
      <c r="K13" s="28" t="str">
        <f>+EVALUACION!L19</f>
        <v>ALTO</v>
      </c>
      <c r="L13" s="27"/>
      <c r="M13" s="28"/>
      <c r="N13" s="27" t="str">
        <f>+'EVALUACION CON CONTROLES'!G18</f>
        <v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v>
      </c>
      <c r="O13" s="27">
        <f>+'EVALUACION CON CONTROLES'!I18</f>
        <v>1</v>
      </c>
      <c r="P13" s="27">
        <f>+'EVALUACION CON CONTROLES'!J18</f>
        <v>5</v>
      </c>
      <c r="Q13" s="27">
        <f>+'EVALUACION CON CONTROLES'!K18</f>
        <v>6</v>
      </c>
      <c r="R13" s="28" t="str">
        <f>+'EVALUACION CON CONTROLES'!L18</f>
        <v>ALTO</v>
      </c>
      <c r="S13" s="27" t="str">
        <f>+'EVALUACION CON CONTROLES'!M18</f>
        <v>NO</v>
      </c>
      <c r="T13" s="27" t="str">
        <f>+'EVALUACION CON CONTROLES'!N18</f>
        <v>Formulador y Comité de contratación</v>
      </c>
      <c r="U13" s="27" t="str">
        <f>+'EVALUACION CON CONTROLES'!O18</f>
        <v xml:space="preserve">Etapa de planeación </v>
      </c>
      <c r="V13" s="27" t="str">
        <f>+'EVALUACION CON CONTROLES'!P18</f>
        <v>Etapa de selección</v>
      </c>
      <c r="W13" s="27" t="str">
        <f>+'EVALUACION CON CONTROLES'!Q18</f>
        <v xml:space="preserve">Revisión
detallada del
proceso por
el comité de
contratación </v>
      </c>
      <c r="X13" s="29" t="str">
        <f>+'EVALUACION CON CONTROLES'!R18</f>
        <v>Durante los
comités de
contratación</v>
      </c>
    </row>
    <row r="14" spans="2:24" ht="370.5">
      <c r="B14" s="26">
        <v>4</v>
      </c>
      <c r="C14" s="27" t="str">
        <f>+'EVALUACION CON CONTROLES'!C19:F19</f>
        <v>Inadecuada evaluación de las ofertas y/o verificación de requisitos habilitantes</v>
      </c>
      <c r="D14" s="28" t="str">
        <f>+'EVALUACION CON CONTROLES'!B19</f>
        <v>SELECCIÓN</v>
      </c>
      <c r="E14" s="28" t="str">
        <f>VLOOKUP(C14,'IDENTIFICACION Y ANALISIS'!$B$19:$F$59,3,FALSE)</f>
        <v>General</v>
      </c>
      <c r="F14" s="28" t="str">
        <f>VLOOKUP(C14,'IDENTIFICACION Y ANALISIS'!$B$19:$F$59,4,FALSE)</f>
        <v>Interno</v>
      </c>
      <c r="G14" s="27" t="str">
        <f>+EVALUACION!H20</f>
        <v>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v>
      </c>
      <c r="H14" s="27">
        <f>+EVALUACION!I20</f>
        <v>1</v>
      </c>
      <c r="I14" s="27">
        <f>+EVALUACION!J20</f>
        <v>4</v>
      </c>
      <c r="J14" s="27">
        <f>+EVALUACION!K20</f>
        <v>5</v>
      </c>
      <c r="K14" s="28" t="str">
        <f>+EVALUACION!L20</f>
        <v>MEDIO</v>
      </c>
      <c r="L14" s="27"/>
      <c r="M14" s="28"/>
      <c r="N14" s="27" t="str">
        <f>+'EVALUACION CON CONTROLES'!G19</f>
        <v>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v>
      </c>
      <c r="O14" s="27">
        <f>+'EVALUACION CON CONTROLES'!I19</f>
        <v>1</v>
      </c>
      <c r="P14" s="27">
        <f>+'EVALUACION CON CONTROLES'!J19</f>
        <v>4</v>
      </c>
      <c r="Q14" s="27">
        <f>+'EVALUACION CON CONTROLES'!K19</f>
        <v>5</v>
      </c>
      <c r="R14" s="28" t="str">
        <f>+'EVALUACION CON CONTROLES'!L19</f>
        <v>MEDIO</v>
      </c>
      <c r="S14" s="27" t="str">
        <f>+'EVALUACION CON CONTROLES'!M19</f>
        <v>NO</v>
      </c>
      <c r="T14" s="27" t="str">
        <f>+'EVALUACION CON CONTROLES'!N19</f>
        <v xml:space="preserve">Evaluadores </v>
      </c>
      <c r="U14" s="27" t="str">
        <f>+'EVALUACION CON CONTROLES'!O19</f>
        <v>Etapa de selección</v>
      </c>
      <c r="V14" s="27" t="str">
        <f>+'EVALUACION CON CONTROLES'!P19</f>
        <v xml:space="preserve">Antes de la selección del contratista </v>
      </c>
      <c r="W14" s="27" t="str">
        <f>+'EVALUACION CON CONTROLES'!Q19</f>
        <v>Checklists y matrices de verificación para una correcta evaluación</v>
      </c>
      <c r="X14" s="29" t="str">
        <f>+'EVALUACION CON CONTROLES'!R19</f>
        <v>Durante la evaluación</v>
      </c>
    </row>
    <row r="15" spans="2:24" ht="409.5">
      <c r="B15" s="26">
        <v>5</v>
      </c>
      <c r="C15" s="27" t="str">
        <f>+'EVALUACION CON CONTROLES'!C20:F20</f>
        <v>Inadecuado manejo administrativo del proceso contractual</v>
      </c>
      <c r="D15" s="28" t="str">
        <f>+'EVALUACION CON CONTROLES'!B20</f>
        <v>SELECCIÓN</v>
      </c>
      <c r="E15" s="28" t="str">
        <f>VLOOKUP(C15,'IDENTIFICACION Y ANALISIS'!$B$19:$F$59,3,FALSE)</f>
        <v>General</v>
      </c>
      <c r="F15" s="28" t="str">
        <f>VLOOKUP(C15,'IDENTIFICACION Y ANALISIS'!$B$19:$F$59,4,FALSE)</f>
        <v>Interno</v>
      </c>
      <c r="G15" s="27" t="str">
        <f>+EVALUACION!H21</f>
        <v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v>
      </c>
      <c r="H15" s="27">
        <f>+EVALUACION!I21</f>
        <v>2</v>
      </c>
      <c r="I15" s="27">
        <f>+EVALUACION!J21</f>
        <v>4</v>
      </c>
      <c r="J15" s="27">
        <f>+EVALUACION!K21</f>
        <v>6</v>
      </c>
      <c r="K15" s="28" t="str">
        <f>+EVALUACION!L21</f>
        <v>ALTO</v>
      </c>
      <c r="L15" s="27"/>
      <c r="M15" s="28"/>
      <c r="N15" s="27" t="str">
        <f>+'EVALUACION CON CONTROLES'!G20</f>
        <v>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v>
      </c>
      <c r="O15" s="27">
        <f>+'EVALUACION CON CONTROLES'!I20</f>
        <v>2</v>
      </c>
      <c r="P15" s="27">
        <f>+'EVALUACION CON CONTROLES'!J20</f>
        <v>4</v>
      </c>
      <c r="Q15" s="27">
        <f>+'EVALUACION CON CONTROLES'!K20</f>
        <v>6</v>
      </c>
      <c r="R15" s="28" t="str">
        <f>+'EVALUACION CON CONTROLES'!L20</f>
        <v>ALTO</v>
      </c>
      <c r="S15" s="27" t="str">
        <f>+'EVALUACION CON CONTROLES'!M20</f>
        <v>NO</v>
      </c>
      <c r="T15" s="27" t="str">
        <f>+'EVALUACION CON CONTROLES'!N20</f>
        <v xml:space="preserve">Supervisor y comité técnico . </v>
      </c>
      <c r="U15" s="27" t="str">
        <f>+'EVALUACION CON CONTROLES'!O20</f>
        <v>Etapa de selección</v>
      </c>
      <c r="V15" s="27" t="str">
        <f>+'EVALUACION CON CONTROLES'!P20</f>
        <v xml:space="preserve">Antes de la selección del contratista </v>
      </c>
      <c r="W15" s="27" t="str">
        <f>+'EVALUACION CON CONTROLES'!Q20</f>
        <v xml:space="preserve">Checklist proceso contractual. </v>
      </c>
      <c r="X15" s="29" t="str">
        <f>+'EVALUACION CON CONTROLES'!R20</f>
        <v xml:space="preserve">Semanalmente </v>
      </c>
    </row>
    <row r="16" spans="2:24" ht="399">
      <c r="B16" s="26">
        <v>6</v>
      </c>
      <c r="C16" s="27" t="str">
        <f>+'EVALUACION CON CONTROLES'!C21:F21</f>
        <v>Falta de claridad en la elaboración de los actos administrativos</v>
      </c>
      <c r="D16" s="28" t="str">
        <f>+'EVALUACION CON CONTROLES'!B21</f>
        <v>SELECCIÓN</v>
      </c>
      <c r="E16" s="28" t="str">
        <f>VLOOKUP(C16,'IDENTIFICACION Y ANALISIS'!$B$19:$F$59,3,FALSE)</f>
        <v>General</v>
      </c>
      <c r="F16" s="28" t="str">
        <f>VLOOKUP(C16,'IDENTIFICACION Y ANALISIS'!$B$19:$F$59,4,FALSE)</f>
        <v>Interno</v>
      </c>
      <c r="G16" s="27" t="str">
        <f>+EVALUACION!H22</f>
        <v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v>
      </c>
      <c r="H16" s="27">
        <f>+EVALUACION!I22</f>
        <v>2</v>
      </c>
      <c r="I16" s="27">
        <f>+EVALUACION!J22</f>
        <v>3</v>
      </c>
      <c r="J16" s="27">
        <f>+EVALUACION!K22</f>
        <v>5</v>
      </c>
      <c r="K16" s="28" t="str">
        <f>+EVALUACION!L22</f>
        <v>MEDIO</v>
      </c>
      <c r="L16" s="27"/>
      <c r="M16" s="28"/>
      <c r="N16" s="27" t="str">
        <f>+'EVALUACION CON CONTROLES'!G21</f>
        <v>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v>
      </c>
      <c r="O16" s="27">
        <f>+'EVALUACION CON CONTROLES'!I21</f>
        <v>2</v>
      </c>
      <c r="P16" s="27">
        <f>+'EVALUACION CON CONTROLES'!J21</f>
        <v>3</v>
      </c>
      <c r="Q16" s="27">
        <f>+'EVALUACION CON CONTROLES'!K21</f>
        <v>5</v>
      </c>
      <c r="R16" s="28" t="str">
        <f>+'EVALUACION CON CONTROLES'!L21</f>
        <v>MEDIO</v>
      </c>
      <c r="S16" s="27" t="str">
        <f>+'EVALUACION CON CONTROLES'!M21</f>
        <v>NO</v>
      </c>
      <c r="T16" s="27" t="str">
        <f>+'EVALUACION CON CONTROLES'!N21</f>
        <v xml:space="preserve">Supervisor y comité técnico . </v>
      </c>
      <c r="U16" s="27" t="str">
        <f>+'EVALUACION CON CONTROLES'!O21</f>
        <v>Etapa de selección</v>
      </c>
      <c r="V16" s="27" t="str">
        <f>+'EVALUACION CON CONTROLES'!P21</f>
        <v xml:space="preserve">Antes de la selección del contratista </v>
      </c>
      <c r="W16" s="27" t="str">
        <f>+'EVALUACION CON CONTROLES'!Q21</f>
        <v>Lineamientos claros de los actos administrativos</v>
      </c>
      <c r="X16" s="29" t="str">
        <f>+'EVALUACION CON CONTROLES'!R21</f>
        <v>Mensualmente</v>
      </c>
    </row>
    <row r="17" spans="2:24" ht="399">
      <c r="B17" s="26">
        <v>7</v>
      </c>
      <c r="C17" s="27" t="str">
        <f>+'EVALUACION CON CONTROLES'!C22:F22</f>
        <v>Contestación inoportuna a todas las observaciones formuladas a los documentos de la contratación</v>
      </c>
      <c r="D17" s="28" t="str">
        <f>+'EVALUACION CON CONTROLES'!B22</f>
        <v>SELECCIÓN</v>
      </c>
      <c r="E17" s="28" t="str">
        <f>VLOOKUP(C17,'IDENTIFICACION Y ANALISIS'!$B$19:$F$59,3,FALSE)</f>
        <v>General</v>
      </c>
      <c r="F17" s="28" t="str">
        <f>VLOOKUP(C17,'IDENTIFICACION Y ANALISIS'!$B$19:$F$59,4,FALSE)</f>
        <v>Interno</v>
      </c>
      <c r="G17" s="27" t="str">
        <f>+EVALUACION!H23</f>
        <v>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v>
      </c>
      <c r="H17" s="27">
        <f>+EVALUACION!I23</f>
        <v>1</v>
      </c>
      <c r="I17" s="27">
        <f>+EVALUACION!J23</f>
        <v>3</v>
      </c>
      <c r="J17" s="27">
        <f>+EVALUACION!K23</f>
        <v>4</v>
      </c>
      <c r="K17" s="28" t="str">
        <f>+EVALUACION!L23</f>
        <v>BAJO</v>
      </c>
      <c r="L17" s="27"/>
      <c r="M17" s="28"/>
      <c r="N17" s="27" t="str">
        <f>+'EVALUACION CON CONTROLES'!G22</f>
        <v>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v>
      </c>
      <c r="O17" s="27">
        <f>+'EVALUACION CON CONTROLES'!I22</f>
        <v>1</v>
      </c>
      <c r="P17" s="27">
        <f>+'EVALUACION CON CONTROLES'!J22</f>
        <v>3</v>
      </c>
      <c r="Q17" s="27">
        <f>+'EVALUACION CON CONTROLES'!K22</f>
        <v>4</v>
      </c>
      <c r="R17" s="28" t="str">
        <f>+'EVALUACION CON CONTROLES'!L22</f>
        <v>BAJO</v>
      </c>
      <c r="S17" s="27" t="str">
        <f>+'EVALUACION CON CONTROLES'!M22</f>
        <v>NO</v>
      </c>
      <c r="T17" s="27" t="str">
        <f>+'EVALUACION CON CONTROLES'!N22</f>
        <v>Formuladores y evaluadores</v>
      </c>
      <c r="U17" s="27" t="str">
        <f>+'EVALUACION CON CONTROLES'!O22</f>
        <v>Etapa de selección</v>
      </c>
      <c r="V17" s="27" t="str">
        <f>+'EVALUACION CON CONTROLES'!P22</f>
        <v xml:space="preserve">Antes de la selección del contratista </v>
      </c>
      <c r="W17" s="27" t="str">
        <f>+'EVALUACION CON CONTROLES'!Q22</f>
        <v xml:space="preserve">Comité de evaluación para respuesta orpotunas. </v>
      </c>
      <c r="X17" s="29" t="str">
        <f>+'EVALUACION CON CONTROLES'!R22</f>
        <v>Durante el periodo de observaciones</v>
      </c>
    </row>
    <row r="18" spans="2:24" ht="256.5">
      <c r="B18" s="26">
        <v>8</v>
      </c>
      <c r="C18" s="27" t="str">
        <f>+'EVALUACION CON CONTROLES'!C23:F23</f>
        <v>Declaratoria de desierta del Proceso de selección</v>
      </c>
      <c r="D18" s="28" t="str">
        <f>+'EVALUACION CON CONTROLES'!B23</f>
        <v>SELECCIÓN</v>
      </c>
      <c r="E18" s="28" t="str">
        <f>VLOOKUP(C18,'IDENTIFICACION Y ANALISIS'!$B$19:$F$59,3,FALSE)</f>
        <v>General</v>
      </c>
      <c r="F18" s="28" t="str">
        <f>VLOOKUP(C18,'IDENTIFICACION Y ANALISIS'!$B$19:$F$59,4,FALSE)</f>
        <v>Externo</v>
      </c>
      <c r="G18" s="27" t="str">
        <f>+EVALUACION!H24</f>
        <v>Incumplimiento en la satisfacción de las necesidades de la entidad. Incumplimiento de las metas propuestas por la entidad.</v>
      </c>
      <c r="H18" s="27">
        <f>+EVALUACION!I24</f>
        <v>1</v>
      </c>
      <c r="I18" s="27">
        <f>+EVALUACION!J24</f>
        <v>4</v>
      </c>
      <c r="J18" s="27">
        <f>+EVALUACION!K24</f>
        <v>5</v>
      </c>
      <c r="K18" s="28" t="str">
        <f>+EVALUACION!L24</f>
        <v>MEDIO</v>
      </c>
      <c r="L18" s="27"/>
      <c r="M18" s="28"/>
      <c r="N18" s="27" t="str">
        <f>+'EVALUACION CON CONTROLES'!G23</f>
        <v xml:space="preserve">Revisión y ajuste de los pliegos de condiciones. Análisis del mercado. Extensión de plazos. Socialización del proceso de selección. Revisión y corrección de observaciones. Estudios técnicos y financieros adecuados. . Reformulación del proceso . </v>
      </c>
      <c r="O18" s="27">
        <f>+'EVALUACION CON CONTROLES'!I23</f>
        <v>1</v>
      </c>
      <c r="P18" s="27">
        <f>+'EVALUACION CON CONTROLES'!J23</f>
        <v>4</v>
      </c>
      <c r="Q18" s="27">
        <f>+'EVALUACION CON CONTROLES'!K23</f>
        <v>5</v>
      </c>
      <c r="R18" s="28" t="str">
        <f>+'EVALUACION CON CONTROLES'!L23</f>
        <v>MEDIO</v>
      </c>
      <c r="S18" s="27" t="str">
        <f>+'EVALUACION CON CONTROLES'!M23</f>
        <v>SI</v>
      </c>
      <c r="T18" s="27" t="str">
        <f>+'EVALUACION CON CONTROLES'!N23</f>
        <v>Formuladores y
Comité de
Contratación</v>
      </c>
      <c r="U18" s="27" t="str">
        <f>+'EVALUACION CON CONTROLES'!O23</f>
        <v>Etapa de
planeación</v>
      </c>
      <c r="V18" s="27" t="str">
        <f>+'EVALUACION CON CONTROLES'!P23</f>
        <v>Al momento
de la
publicación
del proceso</v>
      </c>
      <c r="W18" s="27" t="str">
        <f>+'EVALUACION CON CONTROLES'!Q23</f>
        <v>Revisión de
los requisitos
por parte del
comité de
contratación</v>
      </c>
      <c r="X18" s="29" t="str">
        <f>+'EVALUACION CON CONTROLES'!R23</f>
        <v>Acorde al
cronograma del
Comité de
contratación.</v>
      </c>
    </row>
    <row r="19" spans="2:24" ht="356.25">
      <c r="B19" s="26">
        <v>9</v>
      </c>
      <c r="C19" s="27" t="str">
        <f>+'EVALUACION CON CONTROLES'!C24:F24</f>
        <v>Selección de contratista que no cuente con la capacidad financiera y/o técnica y/o jurídicas necesarias para la ejecución del contrato.</v>
      </c>
      <c r="D19" s="28" t="str">
        <f>+'EVALUACION CON CONTROLES'!B24</f>
        <v>SELECCIÓN</v>
      </c>
      <c r="E19" s="28" t="str">
        <f>VLOOKUP(C19,'IDENTIFICACION Y ANALISIS'!$B$19:$F$59,3,FALSE)</f>
        <v>General</v>
      </c>
      <c r="F19" s="28" t="str">
        <f>VLOOKUP(C19,'IDENTIFICACION Y ANALISIS'!$B$19:$F$59,4,FALSE)</f>
        <v>Externo</v>
      </c>
      <c r="G19" s="27" t="str">
        <f>+EVALUACION!H25</f>
        <v>Investigaciones disciplinarias, fiscales y penales. Demandas. Pone en riesgo la adecuada ejecución del contrato. sanciones disciplinarias, fiscales y/o penales.</v>
      </c>
      <c r="H19" s="27">
        <f>+EVALUACION!I25</f>
        <v>2</v>
      </c>
      <c r="I19" s="27">
        <f>+EVALUACION!J25</f>
        <v>4</v>
      </c>
      <c r="J19" s="27">
        <f>+EVALUACION!K25</f>
        <v>6</v>
      </c>
      <c r="K19" s="28" t="str">
        <f>+EVALUACION!L25</f>
        <v>ALTO</v>
      </c>
      <c r="L19" s="27"/>
      <c r="M19" s="28"/>
      <c r="N19" s="27" t="str">
        <f>+'EVALUACION CON CONTROLES'!G24</f>
        <v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v>
      </c>
      <c r="O19" s="27">
        <f>+'EVALUACION CON CONTROLES'!I24</f>
        <v>2</v>
      </c>
      <c r="P19" s="27">
        <f>+'EVALUACION CON CONTROLES'!J24</f>
        <v>4</v>
      </c>
      <c r="Q19" s="27">
        <f>+'EVALUACION CON CONTROLES'!K24</f>
        <v>6</v>
      </c>
      <c r="R19" s="28" t="str">
        <f>+'EVALUACION CON CONTROLES'!L24</f>
        <v>ALTO</v>
      </c>
      <c r="S19" s="27" t="str">
        <f>+'EVALUACION CON CONTROLES'!M24</f>
        <v>SI</v>
      </c>
      <c r="T19" s="27" t="str">
        <f>+'EVALUACION CON CONTROLES'!N24</f>
        <v>Evaluadores del proceso</v>
      </c>
      <c r="U19" s="27" t="str">
        <f>+'EVALUACION CON CONTROLES'!O24</f>
        <v>Etapa de
Evaluación</v>
      </c>
      <c r="V19" s="27" t="str">
        <f>+'EVALUACION CON CONTROLES'!P24</f>
        <v>Aceptación de
la oferta</v>
      </c>
      <c r="W19" s="27" t="str">
        <f>+'EVALUACION CON CONTROLES'!Q24</f>
        <v>Aplicación de
los métodos
de evaluación</v>
      </c>
      <c r="X19" s="29" t="str">
        <f>+'EVALUACION CON CONTROLES'!R24</f>
        <v>Etapa de
evaluación</v>
      </c>
    </row>
    <row r="20" spans="2:24" ht="242.25">
      <c r="B20" s="26">
        <v>10</v>
      </c>
      <c r="C20" s="27" t="str">
        <f>+'EVALUACION CON CONTROLES'!C25:F25</f>
        <v>Aceptación viciada por error</v>
      </c>
      <c r="D20" s="28" t="str">
        <f>+'EVALUACION CON CONTROLES'!B25</f>
        <v>SELECCIÓN</v>
      </c>
      <c r="E20" s="28" t="str">
        <f>VLOOKUP(C20,'IDENTIFICACION Y ANALISIS'!$B$19:$F$59,3,FALSE)</f>
        <v>General</v>
      </c>
      <c r="F20" s="28" t="str">
        <f>VLOOKUP(C20,'IDENTIFICACION Y ANALISIS'!$B$19:$F$59,4,FALSE)</f>
        <v>Externo</v>
      </c>
      <c r="G20" s="27" t="str">
        <f>+EVALUACION!H26</f>
        <v>Demandas
Investigaciones disciplinarias, fiscales y penales</v>
      </c>
      <c r="H20" s="27">
        <f>+EVALUACION!I26</f>
        <v>1</v>
      </c>
      <c r="I20" s="27">
        <f>+EVALUACION!J26</f>
        <v>1</v>
      </c>
      <c r="J20" s="27">
        <f>+EVALUACION!K26</f>
        <v>2</v>
      </c>
      <c r="K20" s="28" t="str">
        <f>+EVALUACION!L26</f>
        <v>BAJO</v>
      </c>
      <c r="L20" s="27"/>
      <c r="M20" s="28"/>
      <c r="N20" s="27" t="str">
        <f>+'EVALUACION CON CONTROLES'!G25</f>
        <v xml:space="preserve">Claridad y precisión en los documentos. Verificación de la oferta y documentación. Capacitación del personal. Notificación de errores. Revisión de acuerdos. Auditoría de control interno, Cláusulas de ajuste. Procedimiento de disputa. </v>
      </c>
      <c r="O20" s="27">
        <f>+'EVALUACION CON CONTROLES'!I25</f>
        <v>1</v>
      </c>
      <c r="P20" s="27">
        <f>+'EVALUACION CON CONTROLES'!J25</f>
        <v>1</v>
      </c>
      <c r="Q20" s="27">
        <f>+'EVALUACION CON CONTROLES'!K25</f>
        <v>2</v>
      </c>
      <c r="R20" s="28" t="str">
        <f>+'EVALUACION CON CONTROLES'!L25</f>
        <v>BAJO</v>
      </c>
      <c r="S20" s="27" t="str">
        <f>+'EVALUACION CON CONTROLES'!M25</f>
        <v>SI</v>
      </c>
      <c r="T20" s="27" t="str">
        <f>+'EVALUACION CON CONTROLES'!N25</f>
        <v>Evaluadores del proceso</v>
      </c>
      <c r="U20" s="27" t="str">
        <f>+'EVALUACION CON CONTROLES'!O25</f>
        <v>Etapa de evaluación</v>
      </c>
      <c r="V20" s="27" t="str">
        <f>+'EVALUACION CON CONTROLES'!P25</f>
        <v>Al momento de la aceptación</v>
      </c>
      <c r="W20" s="27" t="str">
        <f>+'EVALUACION CON CONTROLES'!Q25</f>
        <v>Revisión de los requisitos por parte del comité evaluador</v>
      </c>
      <c r="X20" s="29" t="str">
        <f>+'EVALUACION CON CONTROLES'!R25</f>
        <v>Etapa de evaluación.</v>
      </c>
    </row>
    <row r="21" spans="2:24" ht="327.75">
      <c r="B21" s="26">
        <v>11</v>
      </c>
      <c r="C21" s="27" t="str">
        <f>+'EVALUACION CON CONTROLES'!C26:F26</f>
        <v xml:space="preserve">Riesgo de que no se firme el contrato. </v>
      </c>
      <c r="D21" s="28" t="str">
        <f>+'EVALUACION CON CONTROLES'!B26</f>
        <v>CONTRATACIÓN</v>
      </c>
      <c r="E21" s="28" t="str">
        <f>VLOOKUP(C21,'IDENTIFICACION Y ANALISIS'!$B$19:$F$59,3,FALSE)</f>
        <v>General</v>
      </c>
      <c r="F21" s="28" t="str">
        <f>VLOOKUP(C21,'IDENTIFICACION Y ANALISIS'!$B$19:$F$59,4,FALSE)</f>
        <v>Externo</v>
      </c>
      <c r="G21" s="27" t="str">
        <f>+EVALUACION!H27</f>
        <v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v>
      </c>
      <c r="H21" s="27">
        <f>+EVALUACION!I27</f>
        <v>1</v>
      </c>
      <c r="I21" s="27">
        <f>+EVALUACION!J27</f>
        <v>3</v>
      </c>
      <c r="J21" s="27">
        <f>+EVALUACION!K27</f>
        <v>4</v>
      </c>
      <c r="K21" s="28" t="str">
        <f>+EVALUACION!L27</f>
        <v>BAJO</v>
      </c>
      <c r="L21" s="27"/>
      <c r="M21" s="28"/>
      <c r="N21" s="27" t="str">
        <f>+'EVALUACION CON CONTROLES'!G26</f>
        <v>Revisión exhaustiva de documentación
Comunicación continua
Establecimiento de plazos claros
Negociación de términos
Documentación de acuerdos previos
Autorización adecuada
Revisión legal
Manejo de contingencias</v>
      </c>
      <c r="O21" s="27">
        <f>+'EVALUACION CON CONTROLES'!I26</f>
        <v>1</v>
      </c>
      <c r="P21" s="27">
        <f>+'EVALUACION CON CONTROLES'!J26</f>
        <v>3</v>
      </c>
      <c r="Q21" s="27">
        <f>+'EVALUACION CON CONTROLES'!K26</f>
        <v>4</v>
      </c>
      <c r="R21" s="28" t="str">
        <f>+'EVALUACION CON CONTROLES'!L26</f>
        <v>BAJO</v>
      </c>
      <c r="S21" s="27" t="str">
        <f>+'EVALUACION CON CONTROLES'!M26</f>
        <v>SI</v>
      </c>
      <c r="T21" s="27" t="str">
        <f>+'EVALUACION CON CONTROLES'!N26</f>
        <v xml:space="preserve">Comité de contratación </v>
      </c>
      <c r="U21" s="27" t="str">
        <f>+'EVALUACION CON CONTROLES'!O26</f>
        <v>Etapa de selección</v>
      </c>
      <c r="V21" s="27" t="str">
        <f>+'EVALUACION CON CONTROLES'!P26</f>
        <v>Antes de la firma del contrato</v>
      </c>
      <c r="W21" s="27" t="str">
        <f>+'EVALUACION CON CONTROLES'!Q26</f>
        <v xml:space="preserve">Revisión del contrato y seguimiento al mismo. </v>
      </c>
      <c r="X21" s="29" t="str">
        <f>+'EVALUACION CON CONTROLES'!R26</f>
        <v>Durante la etapa de contrtación</v>
      </c>
    </row>
    <row r="22" spans="2:24" ht="409.5">
      <c r="B22" s="26">
        <v>12</v>
      </c>
      <c r="C22" s="27" t="str">
        <f>+'EVALUACION CON CONTROLES'!C27:F27</f>
        <v>Falta de constitución o constitución tardía de la garantía única. Aceptación de garantías que no se ajustan a lo contemplado en el contrato</v>
      </c>
      <c r="D22" s="28" t="str">
        <f>+'EVALUACION CON CONTROLES'!B27</f>
        <v>CONTRATACIÓN</v>
      </c>
      <c r="E22" s="28">
        <f>VLOOKUP(C22,'IDENTIFICACION Y ANALISIS'!$B$19:$F$59,3,FALSE)</f>
        <v>0</v>
      </c>
      <c r="F22" s="28" t="str">
        <f>VLOOKUP(C22,'IDENTIFICACION Y ANALISIS'!$B$19:$F$59,4,FALSE)</f>
        <v>Interno</v>
      </c>
      <c r="G22" s="27" t="str">
        <f>+EVALUACION!H28</f>
        <v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22" s="27">
        <f>+EVALUACION!I28</f>
        <v>1</v>
      </c>
      <c r="I22" s="27">
        <f>+EVALUACION!J28</f>
        <v>4</v>
      </c>
      <c r="J22" s="27">
        <f>+EVALUACION!K28</f>
        <v>5</v>
      </c>
      <c r="K22" s="28" t="str">
        <f>+EVALUACION!L28</f>
        <v>MEDIO</v>
      </c>
      <c r="L22" s="27"/>
      <c r="M22" s="28"/>
      <c r="N22" s="27" t="str">
        <f>+'EVALUACION CON CONTROLES'!G27</f>
        <v>Verificación de requisitos
Plazos claros para la constitución
Revisión de documentos de garantía
Autorización previa
Procedimientos de validación
Comunicación proactiva
Capacitación del personal
Documentación de garantías</v>
      </c>
      <c r="O22" s="27">
        <f>+'EVALUACION CON CONTROLES'!I27</f>
        <v>1</v>
      </c>
      <c r="P22" s="27">
        <f>+'EVALUACION CON CONTROLES'!J27</f>
        <v>4</v>
      </c>
      <c r="Q22" s="27">
        <f>+'EVALUACION CON CONTROLES'!K27</f>
        <v>5</v>
      </c>
      <c r="R22" s="28" t="str">
        <f>+'EVALUACION CON CONTROLES'!L27</f>
        <v>MEDIO</v>
      </c>
      <c r="S22" s="27" t="str">
        <f>+'EVALUACION CON CONTROLES'!M27</f>
        <v>SI</v>
      </c>
      <c r="T22" s="27" t="str">
        <f>+'EVALUACION CON CONTROLES'!N27</f>
        <v>Supervisión y comité de contratación</v>
      </c>
      <c r="U22" s="27" t="str">
        <f>+'EVALUACION CON CONTROLES'!O27</f>
        <v>Etapa de selección</v>
      </c>
      <c r="V22" s="27" t="str">
        <f>+'EVALUACION CON CONTROLES'!P27</f>
        <v>Antes de la firma del contrato</v>
      </c>
      <c r="W22" s="27" t="str">
        <f>+'EVALUACION CON CONTROLES'!Q27</f>
        <v>Validación de requisitos de la garantía.</v>
      </c>
      <c r="X22" s="29" t="str">
        <f>+'EVALUACION CON CONTROLES'!R27</f>
        <v>Durante la etapa de contrtación</v>
      </c>
    </row>
    <row r="23" spans="2:24" ht="409.5">
      <c r="B23" s="26">
        <v>13</v>
      </c>
      <c r="C23" s="27" t="str">
        <f>+'EVALUACION CON CONTROLES'!C28:F28</f>
        <v>Falta de solicitud o solicitud tardía del registro  presupuestal</v>
      </c>
      <c r="D23" s="28" t="str">
        <f>+'EVALUACION CON CONTROLES'!B28</f>
        <v>CONTRATACIÓN</v>
      </c>
      <c r="E23" s="28" t="str">
        <f>VLOOKUP(C23,'IDENTIFICACION Y ANALISIS'!$B$19:$F$59,3,FALSE)</f>
        <v>General</v>
      </c>
      <c r="F23" s="28" t="str">
        <f>VLOOKUP(C23,'IDENTIFICACION Y ANALISIS'!$B$19:$F$59,4,FALSE)</f>
        <v>Interno</v>
      </c>
      <c r="G23" s="27" t="str">
        <f>+EVALUACION!H29</f>
        <v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v>
      </c>
      <c r="H23" s="27">
        <f>+EVALUACION!I29</f>
        <v>1</v>
      </c>
      <c r="I23" s="27">
        <f>+EVALUACION!J29</f>
        <v>2</v>
      </c>
      <c r="J23" s="27">
        <f>+EVALUACION!K29</f>
        <v>3</v>
      </c>
      <c r="K23" s="28" t="str">
        <f>+EVALUACION!L29</f>
        <v>BAJO</v>
      </c>
      <c r="L23" s="27"/>
      <c r="M23" s="28"/>
      <c r="N23" s="27" t="str">
        <f>+'EVALUACION CON CONTROLES'!G28</f>
        <v>Establecimiento de plazos claros
Planificación anticipada
Sistema de seguimiento
Responsable designado
Capacitación y sensibilización
Revisión y auditoría
Documentación completa
Comunicación efectiva
Procedimientos de emergenci</v>
      </c>
      <c r="O23" s="27">
        <f>+'EVALUACION CON CONTROLES'!I28</f>
        <v>1</v>
      </c>
      <c r="P23" s="27">
        <f>+'EVALUACION CON CONTROLES'!J28</f>
        <v>2</v>
      </c>
      <c r="Q23" s="27">
        <f>+'EVALUACION CON CONTROLES'!K28</f>
        <v>3</v>
      </c>
      <c r="R23" s="28" t="str">
        <f>+'EVALUACION CON CONTROLES'!L28</f>
        <v>BAJO</v>
      </c>
      <c r="S23" s="27" t="str">
        <f>+'EVALUACION CON CONTROLES'!M28</f>
        <v>SI</v>
      </c>
      <c r="T23" s="27" t="str">
        <f>+'EVALUACION CON CONTROLES'!N28</f>
        <v>Supervisión</v>
      </c>
      <c r="U23" s="27" t="str">
        <f>+'EVALUACION CON CONTROLES'!O28</f>
        <v>Etapa de selección</v>
      </c>
      <c r="V23" s="27" t="str">
        <f>+'EVALUACION CON CONTROLES'!P28</f>
        <v>Antes de la firma del contrato</v>
      </c>
      <c r="W23" s="27" t="str">
        <f>+'EVALUACION CON CONTROLES'!Q28</f>
        <v xml:space="preserve">Seguimiento del proceso </v>
      </c>
      <c r="X23" s="29" t="str">
        <f>+'EVALUACION CON CONTROLES'!R28</f>
        <v>Durante la etapa de contrtación</v>
      </c>
    </row>
    <row r="24" spans="2:24" ht="327.75">
      <c r="B24" s="26">
        <v>14</v>
      </c>
      <c r="C24" s="27" t="str">
        <f>+'EVALUACION CON CONTROLES'!C29:F29</f>
        <v>Presentación de reclamos de terceros sobre la selección del oferente que retrasen el perfeccionamiento del contrato.</v>
      </c>
      <c r="D24" s="28" t="str">
        <f>+'EVALUACION CON CONTROLES'!B29</f>
        <v>CONTRATACIÓN</v>
      </c>
      <c r="E24" s="28" t="str">
        <f>VLOOKUP(C24,'IDENTIFICACION Y ANALISIS'!$B$19:$F$59,3,FALSE)</f>
        <v>General</v>
      </c>
      <c r="F24" s="28" t="str">
        <f>VLOOKUP(C24,'IDENTIFICACION Y ANALISIS'!$B$19:$F$59,4,FALSE)</f>
        <v>Externo</v>
      </c>
      <c r="G24" s="27" t="str">
        <f>+EVALUACION!H30</f>
        <v xml:space="preserve">Retrasos en la adjudicación del proceso, inclusive la declaratorio desierta del proceso de selección </v>
      </c>
      <c r="H24" s="27">
        <f>+EVALUACION!I30</f>
        <v>4</v>
      </c>
      <c r="I24" s="27">
        <f>+EVALUACION!J30</f>
        <v>3</v>
      </c>
      <c r="J24" s="27">
        <f>+EVALUACION!K30</f>
        <v>7</v>
      </c>
      <c r="K24" s="28" t="str">
        <f>+EVALUACION!L30</f>
        <v>ALTO</v>
      </c>
      <c r="L24" s="27"/>
      <c r="M24" s="28"/>
      <c r="N24" s="27" t="str">
        <f>+'EVALUACION CON CONTROLES'!G29</f>
        <v>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v>
      </c>
      <c r="O24" s="27">
        <f>+'EVALUACION CON CONTROLES'!I29</f>
        <v>4</v>
      </c>
      <c r="P24" s="27">
        <f>+'EVALUACION CON CONTROLES'!J29</f>
        <v>3</v>
      </c>
      <c r="Q24" s="27">
        <f>+'EVALUACION CON CONTROLES'!K29</f>
        <v>7</v>
      </c>
      <c r="R24" s="28" t="str">
        <f>+'EVALUACION CON CONTROLES'!L29</f>
        <v>ALTO</v>
      </c>
      <c r="S24" s="27" t="str">
        <f>+'EVALUACION CON CONTROLES'!M29</f>
        <v>NO</v>
      </c>
      <c r="T24" s="27" t="str">
        <f>+'EVALUACION CON CONTROLES'!N29</f>
        <v xml:space="preserve">Evaluación y comité de contratación. </v>
      </c>
      <c r="U24" s="27" t="str">
        <f>+'EVALUACION CON CONTROLES'!O29</f>
        <v>Etapa de selección</v>
      </c>
      <c r="V24" s="27" t="str">
        <f>+'EVALUACION CON CONTROLES'!P29</f>
        <v>Antes de la firma del contrato</v>
      </c>
      <c r="W24" s="27" t="str">
        <f>+'EVALUACION CON CONTROLES'!Q29</f>
        <v xml:space="preserve">Establecimiento de mecanismos de respuesta rápida. </v>
      </c>
      <c r="X24" s="29" t="str">
        <f>+'EVALUACION CON CONTROLES'!R29</f>
        <v>Durante la etapa de contrtación</v>
      </c>
    </row>
    <row r="25" spans="2:24" ht="342">
      <c r="B25" s="26">
        <v>15</v>
      </c>
      <c r="C25" s="27" t="str">
        <f>+'EVALUACION CON CONTROLES'!C30:F30</f>
        <v>Fluctuaciones del valor de la moneda</v>
      </c>
      <c r="D25" s="28" t="str">
        <f>+'EVALUACION CON CONTROLES'!B30</f>
        <v>EJECUCIÓN</v>
      </c>
      <c r="E25" s="28" t="str">
        <f>VLOOKUP(C25,'IDENTIFICACION Y ANALISIS'!$B$19:$F$59,3,FALSE)</f>
        <v>General</v>
      </c>
      <c r="F25" s="28" t="str">
        <f>VLOOKUP(C25,'IDENTIFICACION Y ANALISIS'!$B$19:$F$59,4,FALSE)</f>
        <v>Externo</v>
      </c>
      <c r="G25" s="27" t="str">
        <f>+EVALUACION!H31</f>
        <v xml:space="preserve">Aumento de los costos del contrato. Demoras en la ejecución del contrato. Posible desequilibrio económico </v>
      </c>
      <c r="H25" s="27">
        <f>+EVALUACION!I31</f>
        <v>3</v>
      </c>
      <c r="I25" s="27">
        <f>+EVALUACION!J31</f>
        <v>3</v>
      </c>
      <c r="J25" s="27">
        <f>+EVALUACION!K31</f>
        <v>6</v>
      </c>
      <c r="K25" s="28" t="str">
        <f>+EVALUACION!L31</f>
        <v>ALTO</v>
      </c>
      <c r="L25" s="27"/>
      <c r="M25" s="28"/>
      <c r="N25" s="27" t="str">
        <f>+'EVALUACION CON CONTROLES'!G30</f>
        <v>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v>
      </c>
      <c r="O25" s="27">
        <f>+'EVALUACION CON CONTROLES'!I30</f>
        <v>3</v>
      </c>
      <c r="P25" s="27">
        <f>+'EVALUACION CON CONTROLES'!J30</f>
        <v>3</v>
      </c>
      <c r="Q25" s="27">
        <f>+'EVALUACION CON CONTROLES'!K30</f>
        <v>6</v>
      </c>
      <c r="R25" s="28" t="str">
        <f>+'EVALUACION CON CONTROLES'!L30</f>
        <v>ALTO</v>
      </c>
      <c r="S25" s="27" t="str">
        <f>+'EVALUACION CON CONTROLES'!M30</f>
        <v>SI</v>
      </c>
      <c r="T25" s="27" t="str">
        <f>+'EVALUACION CON CONTROLES'!N30</f>
        <v xml:space="preserve">Contratista </v>
      </c>
      <c r="U25" s="27" t="str">
        <f>+'EVALUACION CON CONTROLES'!O30</f>
        <v>Durante la
ejecución del contrato</v>
      </c>
      <c r="V25" s="27" t="str">
        <f>+'EVALUACION CON CONTROLES'!P30</f>
        <v>Antes de la
terminación del plazo contractual</v>
      </c>
      <c r="W25" s="27" t="str">
        <f>+'EVALUACION CON CONTROLES'!Q30</f>
        <v xml:space="preserve">Monitoreo y
control por parte del supervisor. </v>
      </c>
      <c r="X25" s="29" t="str">
        <f>+'EVALUACION CON CONTROLES'!R30</f>
        <v xml:space="preserve">Semanalmente </v>
      </c>
    </row>
    <row r="26" spans="2:24" ht="185.25">
      <c r="B26" s="26">
        <v>16</v>
      </c>
      <c r="C26" s="27" t="str">
        <f>+'EVALUACION CON CONTROLES'!C31:F31</f>
        <v>Cambio de precios en factores de producción.</v>
      </c>
      <c r="D26" s="28" t="str">
        <f>+'EVALUACION CON CONTROLES'!B31</f>
        <v>EJECUCIÓN</v>
      </c>
      <c r="E26" s="28" t="str">
        <f>VLOOKUP(C26,'IDENTIFICACION Y ANALISIS'!$B$19:$F$59,3,FALSE)</f>
        <v>General</v>
      </c>
      <c r="F26" s="28" t="str">
        <f>VLOOKUP(C26,'IDENTIFICACION Y ANALISIS'!$B$19:$F$59,4,FALSE)</f>
        <v>Externo</v>
      </c>
      <c r="G26" s="27" t="str">
        <f>+EVALUACION!H32</f>
        <v xml:space="preserve">Renegociación de términos contractuales. Aumento de los costos del contrato. Demoras en la ejecución del contrato. Posible desequilibrio económico.Reducción de la calidad. </v>
      </c>
      <c r="H26" s="27">
        <f>+EVALUACION!I32</f>
        <v>1</v>
      </c>
      <c r="I26" s="27">
        <f>+EVALUACION!J32</f>
        <v>4</v>
      </c>
      <c r="J26" s="27">
        <f>+EVALUACION!K32</f>
        <v>5</v>
      </c>
      <c r="K26" s="28" t="str">
        <f>+EVALUACION!L32</f>
        <v>MEDIO</v>
      </c>
      <c r="L26" s="27"/>
      <c r="M26" s="28"/>
      <c r="N26" s="27" t="str">
        <f>+'EVALUACION CON CONTROLES'!G31</f>
        <v>Monitoreo de precios de insumos
Revisión y ajuste de presupuestos
Negociación con proveedores
Diversificación de proveedores
Incorporación de cláusulas de ajuste de precios.</v>
      </c>
      <c r="O26" s="27">
        <f>+'EVALUACION CON CONTROLES'!I31</f>
        <v>1</v>
      </c>
      <c r="P26" s="27">
        <f>+'EVALUACION CON CONTROLES'!J31</f>
        <v>4</v>
      </c>
      <c r="Q26" s="27">
        <f>+'EVALUACION CON CONTROLES'!K31</f>
        <v>5</v>
      </c>
      <c r="R26" s="28" t="str">
        <f>+'EVALUACION CON CONTROLES'!L31</f>
        <v>MEDIO</v>
      </c>
      <c r="S26" s="27" t="str">
        <f>+'EVALUACION CON CONTROLES'!M31</f>
        <v>SI</v>
      </c>
      <c r="T26" s="27" t="str">
        <f>+'EVALUACION CON CONTROLES'!N31</f>
        <v xml:space="preserve">Contratista </v>
      </c>
      <c r="U26" s="27" t="str">
        <f>+'EVALUACION CON CONTROLES'!O31</f>
        <v>Durante la ejecución del contrato</v>
      </c>
      <c r="V26" s="27" t="str">
        <f>+'EVALUACION CON CONTROLES'!P31</f>
        <v>Antes de la terminación del plazo contractual</v>
      </c>
      <c r="W26" s="27" t="str">
        <f>+'EVALUACION CON CONTROLES'!Q31</f>
        <v xml:space="preserve">Monitoreo y control por parte del supervisor. Reporte y evaluación de indicadores financieros. </v>
      </c>
      <c r="X26" s="29" t="str">
        <f>+'EVALUACION CON CONTROLES'!R31</f>
        <v>Mensualmente</v>
      </c>
    </row>
    <row r="27" spans="2:24" ht="300" thickBot="1">
      <c r="B27" s="26">
        <v>17</v>
      </c>
      <c r="C27" s="27" t="str">
        <f>+'EVALUACION CON CONTROLES'!C32:F32</f>
        <v>Variación de los precios del mercado</v>
      </c>
      <c r="D27" s="28" t="str">
        <f>+'EVALUACION CON CONTROLES'!B32</f>
        <v>EJECUCIÓN</v>
      </c>
      <c r="E27" s="28" t="str">
        <f>VLOOKUP(C27,'IDENTIFICACION Y ANALISIS'!$B$19:$F$59,3,FALSE)</f>
        <v>General</v>
      </c>
      <c r="F27" s="28" t="str">
        <f>VLOOKUP(C27,'IDENTIFICACION Y ANALISIS'!$B$19:$F$59,4,FALSE)</f>
        <v>Externo</v>
      </c>
      <c r="G27" s="27" t="str">
        <f>+EVALUACION!H33</f>
        <v>Incremento de costos.Necesidad de renegociación.Demoras en la ejecución. Revisión de cláusulas contractuales. Impacto en la calidad.</v>
      </c>
      <c r="H27" s="27">
        <f>+EVALUACION!I33</f>
        <v>2</v>
      </c>
      <c r="I27" s="27">
        <f>+EVALUACION!J33</f>
        <v>4</v>
      </c>
      <c r="J27" s="27">
        <f>+EVALUACION!K33</f>
        <v>6</v>
      </c>
      <c r="K27" s="28" t="str">
        <f>+EVALUACION!L33</f>
        <v>ALTO</v>
      </c>
      <c r="L27" s="27"/>
      <c r="M27" s="28"/>
      <c r="N27" s="27" t="str">
        <f>+'EVALUACION CON CONTROLES'!G32</f>
        <v>Monitoreo de precios del mercado
Revisión periódica del presupuesto
Ajuste de precios de venta
Diversificación de proveedores
Contratos con cláusulas de ajuste de precios
Estrategias de cobertura
Optimización de la cadena de suministro
Evaluación continua de costos</v>
      </c>
      <c r="O27" s="27">
        <f>+'EVALUACION CON CONTROLES'!I32</f>
        <v>2</v>
      </c>
      <c r="P27" s="27">
        <f>+'EVALUACION CON CONTROLES'!J32</f>
        <v>4</v>
      </c>
      <c r="Q27" s="27">
        <f>+'EVALUACION CON CONTROLES'!K32</f>
        <v>6</v>
      </c>
      <c r="R27" s="28" t="str">
        <f>+'EVALUACION CON CONTROLES'!L32</f>
        <v>ALTO</v>
      </c>
      <c r="S27" s="27" t="str">
        <f>+'EVALUACION CON CONTROLES'!M32</f>
        <v>SI</v>
      </c>
      <c r="T27" s="27" t="str">
        <f>+'EVALUACION CON CONTROLES'!N32</f>
        <v>Contratista / Entidad</v>
      </c>
      <c r="U27" s="27" t="str">
        <f>+'EVALUACION CON CONTROLES'!O32</f>
        <v>Durante la ejecución del contrato</v>
      </c>
      <c r="V27" s="27" t="str">
        <f>+'EVALUACION CON CONTROLES'!P32</f>
        <v>Antes de la terminación del plazo contractual</v>
      </c>
      <c r="W27" s="27" t="str">
        <f>+'EVALUACION CON CONTROLES'!Q32</f>
        <v>Comunicación directa con el contratista por los medios a los que haya lugar</v>
      </c>
      <c r="X27" s="29" t="str">
        <f>+'EVALUACION CON CONTROLES'!R32</f>
        <v xml:space="preserve">Diario </v>
      </c>
    </row>
    <row r="28" spans="2:24" ht="207.75" customHeight="1" thickBot="1">
      <c r="B28" s="26">
        <v>17</v>
      </c>
      <c r="C28" s="27" t="s">
        <v>53</v>
      </c>
      <c r="D28" s="28" t="str">
        <f>+'EVALUACION CON CONTROLES'!B33</f>
        <v>EJECUCIÓN</v>
      </c>
      <c r="E28" s="28" t="str">
        <f>VLOOKUP(C28,'IDENTIFICACION Y ANALISIS'!$B$19:$F$59,3,FALSE)</f>
        <v>General</v>
      </c>
      <c r="F28" s="28" t="str">
        <f>VLOOKUP(C28,'IDENTIFICACION Y ANALISIS'!$B$19:$F$59,4,FALSE)</f>
        <v>Externo</v>
      </c>
      <c r="G28" s="27" t="str">
        <f>+EVALUACION!H34</f>
        <v>Incremento de costos dado el cambio de moneda.Necesidad de renegociación.Demoras en la ejecución. Revisión de cláusulas contractuales. Impacto en la calidad.</v>
      </c>
      <c r="H28" s="27">
        <f>+EVALUACION!I34</f>
        <v>2</v>
      </c>
      <c r="I28" s="27">
        <f>+EVALUACION!J34</f>
        <v>4</v>
      </c>
      <c r="J28" s="27">
        <f>+EVALUACION!K34</f>
        <v>6</v>
      </c>
      <c r="K28" s="28" t="str">
        <f>+EVALUACION!L34</f>
        <v>ALTO</v>
      </c>
      <c r="L28" s="27"/>
      <c r="M28" s="28"/>
      <c r="N28" s="27" t="s">
        <v>273</v>
      </c>
      <c r="O28" s="27">
        <f>+'EVALUACION CON CONTROLES'!I33</f>
        <v>3</v>
      </c>
      <c r="P28" s="27">
        <f>+'EVALUACION CON CONTROLES'!J33</f>
        <v>3</v>
      </c>
      <c r="Q28" s="27">
        <f>+'EVALUACION CON CONTROLES'!K33</f>
        <v>6</v>
      </c>
      <c r="R28" s="28" t="str">
        <f>+'EVALUACION CON CONTROLES'!L33</f>
        <v>ALTO</v>
      </c>
      <c r="S28" s="27" t="str">
        <f>+'EVALUACION CON CONTROLES'!M33</f>
        <v>SI</v>
      </c>
      <c r="T28" s="27" t="str">
        <f>+'EVALUACION CON CONTROLES'!N33</f>
        <v>Contratista / Entidad</v>
      </c>
      <c r="U28" s="27" t="str">
        <f>+'EVALUACION CON CONTROLES'!O33</f>
        <v>Durante la ejecución del contrato</v>
      </c>
      <c r="V28" s="27" t="str">
        <f>+'EVALUACION CON CONTROLES'!P33</f>
        <v>Antes de la terminación del plazo contractual</v>
      </c>
      <c r="W28" s="27" t="str">
        <f>+'EVALUACION CON CONTROLES'!Q33</f>
        <v>Comunicación directa con el contratista por los medios a los que haya lugar</v>
      </c>
      <c r="X28" s="29" t="str">
        <f>+'EVALUACION CON CONTROLES'!R33</f>
        <v xml:space="preserve">Diario </v>
      </c>
    </row>
    <row r="29" spans="2:24" ht="328.5" thickBot="1">
      <c r="B29" s="26">
        <v>18</v>
      </c>
      <c r="C29" s="27" t="str">
        <f>+'EVALUACION CON CONTROLES'!C34:F34</f>
        <v>Factores políticos o macroeconómicos.</v>
      </c>
      <c r="D29" s="28" t="str">
        <f>+'EVALUACION CON CONTROLES'!B34</f>
        <v>EJECUCIÓN</v>
      </c>
      <c r="E29" s="28" t="str">
        <f>VLOOKUP(C29,'IDENTIFICACION Y ANALISIS'!$B$19:$F$59,3,FALSE)</f>
        <v>Estatal</v>
      </c>
      <c r="F29" s="28" t="str">
        <f>VLOOKUP(C29,'IDENTIFICACION Y ANALISIS'!$B$19:$F$59,4,FALSE)</f>
        <v>Externo</v>
      </c>
      <c r="G29" s="27" t="str">
        <f>+EVALUACION!H35</f>
        <v xml:space="preserve">Cambios en la normativa.Incremento en los costos. Demoras en la ejecución. Aumento del riesgo financiero. Desbalance contractual. Impacto en la seguridad jurídica. </v>
      </c>
      <c r="H29" s="27">
        <f>+EVALUACION!I35</f>
        <v>3</v>
      </c>
      <c r="I29" s="27">
        <f>+EVALUACION!J35</f>
        <v>3</v>
      </c>
      <c r="J29" s="27">
        <f>+EVALUACION!K35</f>
        <v>6</v>
      </c>
      <c r="K29" s="28" t="str">
        <f>+EVALUACION!L35</f>
        <v>ALTO</v>
      </c>
      <c r="L29" s="27"/>
      <c r="M29" s="28"/>
      <c r="N29" s="27" t="str">
        <f>+'EVALUACION CON CONTROLES'!G34</f>
        <v>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v>
      </c>
      <c r="O29" s="27">
        <f>+'EVALUACION CON CONTROLES'!I34</f>
        <v>3</v>
      </c>
      <c r="P29" s="27">
        <f>+'EVALUACION CON CONTROLES'!J34</f>
        <v>3</v>
      </c>
      <c r="Q29" s="27">
        <f>+'EVALUACION CON CONTROLES'!K34</f>
        <v>6</v>
      </c>
      <c r="R29" s="28" t="str">
        <f>+'EVALUACION CON CONTROLES'!L34</f>
        <v>ALTO</v>
      </c>
      <c r="S29" s="27" t="str">
        <f>+'EVALUACION CON CONTROLES'!M34</f>
        <v>NO</v>
      </c>
      <c r="T29" s="27" t="str">
        <f>+'EVALUACION CON CONTROLES'!N34</f>
        <v xml:space="preserve">Contratista </v>
      </c>
      <c r="U29" s="27" t="str">
        <f>+'EVALUACION CON CONTROLES'!O34</f>
        <v>Durante la ejecución del contrato</v>
      </c>
      <c r="V29" s="27" t="str">
        <f>+'EVALUACION CON CONTROLES'!P34</f>
        <v>Antes de la terminación del plazo contractual</v>
      </c>
      <c r="W29" s="27" t="str">
        <f>+'EVALUACION CON CONTROLES'!Q34</f>
        <v>Monitoreo y control por parte del supervisor</v>
      </c>
      <c r="X29" s="29" t="str">
        <f>+'EVALUACION CON CONTROLES'!R34</f>
        <v xml:space="preserve">Semanalmente </v>
      </c>
    </row>
    <row r="30" spans="2:24" ht="409.5">
      <c r="B30" s="26">
        <v>19</v>
      </c>
      <c r="C30" s="27" t="str">
        <f>+'EVALUACION CON CONTROLES'!C35:F35</f>
        <v>Incumplimiento del objeto o de las obligaciones contractuales</v>
      </c>
      <c r="D30" s="28" t="str">
        <f>+'EVALUACION CON CONTROLES'!B35</f>
        <v>EJECUCIÓN</v>
      </c>
      <c r="E30" s="28" t="e">
        <f>VLOOKUP(C30,'IDENTIFICACION Y ANALISIS'!$B$19:$F$59,3,FALSE)</f>
        <v>#N/A</v>
      </c>
      <c r="F30" s="28" t="e">
        <f>VLOOKUP(C30,'IDENTIFICACION Y ANALISIS'!$B$19:$F$59,4,FALSE)</f>
        <v>#N/A</v>
      </c>
      <c r="G30" s="27" t="str">
        <f>+EVALUACION!H36</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30" s="27">
        <f>+EVALUACION!I36</f>
        <v>2</v>
      </c>
      <c r="I30" s="27">
        <f>+EVALUACION!J36</f>
        <v>4</v>
      </c>
      <c r="J30" s="27">
        <f>+EVALUACION!K36</f>
        <v>6</v>
      </c>
      <c r="K30" s="28" t="str">
        <f>+EVALUACION!L36</f>
        <v>ALTO</v>
      </c>
      <c r="L30" s="27"/>
      <c r="M30" s="28"/>
      <c r="N30" s="27" t="str">
        <f>+'EVALUACION CON CONTROLES'!G35</f>
        <v>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v>
      </c>
      <c r="O30" s="27">
        <f>+'EVALUACION CON CONTROLES'!I35</f>
        <v>2</v>
      </c>
      <c r="P30" s="27">
        <f>+'EVALUACION CON CONTROLES'!J35</f>
        <v>4</v>
      </c>
      <c r="Q30" s="27">
        <f>+'EVALUACION CON CONTROLES'!K35</f>
        <v>6</v>
      </c>
      <c r="R30" s="28" t="str">
        <f>+'EVALUACION CON CONTROLES'!L35</f>
        <v>ALTO</v>
      </c>
      <c r="S30" s="27" t="str">
        <f>+'EVALUACION CON CONTROLES'!M35</f>
        <v>SI</v>
      </c>
      <c r="T30" s="27" t="str">
        <f>+'EVALUACION CON CONTROLES'!N35</f>
        <v>Contratista</v>
      </c>
      <c r="U30" s="27" t="str">
        <f>+'EVALUACION CON CONTROLES'!O35</f>
        <v>Desde la firma del contrato</v>
      </c>
      <c r="V30" s="27" t="str">
        <f>+'EVALUACION CON CONTROLES'!P35</f>
        <v>Cierre o liquidación del contrato</v>
      </c>
      <c r="W30" s="27" t="str">
        <f>+'EVALUACION CON CONTROLES'!Q35</f>
        <v>Mesa de trabajo</v>
      </c>
      <c r="X30" s="29" t="str">
        <f>+'EVALUACION CON CONTROLES'!R35</f>
        <v xml:space="preserve">Semanalmente </v>
      </c>
    </row>
    <row r="31" spans="2:24" ht="356.25">
      <c r="B31" s="26">
        <v>20</v>
      </c>
      <c r="C31" s="27" t="str">
        <f>+'EVALUACION CON CONTROLES'!C36:F36</f>
        <v>Variación en la disponibilidad o en el costo de los insumos necesarios para prestar los servicios.</v>
      </c>
      <c r="D31" s="28" t="str">
        <f>+'EVALUACION CON CONTROLES'!B36</f>
        <v>EJECUCIÓN</v>
      </c>
      <c r="E31" s="28" t="str">
        <f>VLOOKUP(C31,'IDENTIFICACION Y ANALISIS'!$B$19:$F$59,3,FALSE)</f>
        <v>General</v>
      </c>
      <c r="F31" s="28" t="str">
        <f>VLOOKUP(C31,'IDENTIFICACION Y ANALISIS'!$B$19:$F$59,4,FALSE)</f>
        <v>Externo</v>
      </c>
      <c r="G31" s="27" t="str">
        <f>+EVALUACION!H37</f>
        <v>Incremento en los costos de operación. Escasez de insumos. Demoras en la ejecución. Reducción de la calidad.Reajuste de precios. Aumento de la incertidumbre. Impacto en la competitividad.</v>
      </c>
      <c r="H31" s="27">
        <f>+EVALUACION!I37</f>
        <v>1</v>
      </c>
      <c r="I31" s="27">
        <f>+EVALUACION!J37</f>
        <v>3</v>
      </c>
      <c r="J31" s="27">
        <f>+EVALUACION!K37</f>
        <v>4</v>
      </c>
      <c r="K31" s="28" t="str">
        <f>+EVALUACION!L37</f>
        <v>BAJO</v>
      </c>
      <c r="L31" s="27"/>
      <c r="M31" s="28"/>
      <c r="N31" s="27" t="str">
        <f>+'EVALUACION CON CONTROLES'!G36</f>
        <v>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v>
      </c>
      <c r="O31" s="27">
        <f>+'EVALUACION CON CONTROLES'!I36</f>
        <v>1</v>
      </c>
      <c r="P31" s="27">
        <f>+'EVALUACION CON CONTROLES'!J36</f>
        <v>3</v>
      </c>
      <c r="Q31" s="27">
        <f>+'EVALUACION CON CONTROLES'!K36</f>
        <v>4</v>
      </c>
      <c r="R31" s="28" t="str">
        <f>+'EVALUACION CON CONTROLES'!L36</f>
        <v>BAJO</v>
      </c>
      <c r="S31" s="27" t="str">
        <f>+'EVALUACION CON CONTROLES'!M36</f>
        <v>SI</v>
      </c>
      <c r="T31" s="27" t="str">
        <f>+'EVALUACION CON CONTROLES'!N36</f>
        <v xml:space="preserve">Contratista </v>
      </c>
      <c r="U31" s="27" t="str">
        <f>+'EVALUACION CON CONTROLES'!O36</f>
        <v>Desde la firma del contrato</v>
      </c>
      <c r="V31" s="27" t="str">
        <f>+'EVALUACION CON CONTROLES'!P36</f>
        <v>Cierre o liquidación del contrato</v>
      </c>
      <c r="W31" s="27" t="str">
        <f>+'EVALUACION CON CONTROLES'!Q36</f>
        <v>Mesa de trabajo</v>
      </c>
      <c r="X31" s="29" t="str">
        <f>+'EVALUACION CON CONTROLES'!R36</f>
        <v>Mensualmente</v>
      </c>
    </row>
    <row r="32" spans="2:24" ht="342">
      <c r="B32" s="26">
        <v>21</v>
      </c>
      <c r="C32" s="27" t="str">
        <f>+'EVALUACION CON CONTROLES'!C37:F37</f>
        <v>Incumplimiento de compromisos adquiridos por el contratista seleccionado con sus subcontratistas, suministradores de bienes y servicios.</v>
      </c>
      <c r="D32" s="28" t="str">
        <f>+'EVALUACION CON CONTROLES'!B37</f>
        <v>EJECUCIÓN</v>
      </c>
      <c r="E32" s="28" t="str">
        <f>VLOOKUP(C32,'IDENTIFICACION Y ANALISIS'!$B$19:$F$59,3,FALSE)</f>
        <v>General</v>
      </c>
      <c r="F32" s="28" t="str">
        <f>VLOOKUP(C32,'IDENTIFICACION Y ANALISIS'!$B$19:$F$59,4,FALSE)</f>
        <v>Externo</v>
      </c>
      <c r="G32" s="27" t="str">
        <f>+EVALUACION!H38</f>
        <v xml:space="preserve">Retrasos en el proyecto. Aumento de costos. Compromiso de la calidad.Conflictos legales. Interrupciones en el flujo de trabajo. Necesidad de reestructuración del contrato.Riesgo de incumplimiento de los objetivos del proyecto. </v>
      </c>
      <c r="H32" s="27">
        <f>+EVALUACION!I38</f>
        <v>2</v>
      </c>
      <c r="I32" s="27">
        <f>+EVALUACION!J38</f>
        <v>4</v>
      </c>
      <c r="J32" s="27">
        <f>+EVALUACION!K38</f>
        <v>6</v>
      </c>
      <c r="K32" s="28" t="str">
        <f>+EVALUACION!L38</f>
        <v>ALTO</v>
      </c>
      <c r="L32" s="27"/>
      <c r="M32" s="28"/>
      <c r="N32" s="27" t="str">
        <f>+'EVALUACION CON CONTROLES'!G37</f>
        <v>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v>
      </c>
      <c r="O32" s="27">
        <f>+'EVALUACION CON CONTROLES'!I37</f>
        <v>2</v>
      </c>
      <c r="P32" s="27">
        <f>+'EVALUACION CON CONTROLES'!J37</f>
        <v>4</v>
      </c>
      <c r="Q32" s="27">
        <f>+'EVALUACION CON CONTROLES'!K37</f>
        <v>6</v>
      </c>
      <c r="R32" s="28" t="str">
        <f>+'EVALUACION CON CONTROLES'!L37</f>
        <v>ALTO</v>
      </c>
      <c r="S32" s="27" t="str">
        <f>+'EVALUACION CON CONTROLES'!M37</f>
        <v>SI</v>
      </c>
      <c r="T32" s="27" t="str">
        <f>+'EVALUACION CON CONTROLES'!N37</f>
        <v>Contratista</v>
      </c>
      <c r="U32" s="27" t="str">
        <f>+'EVALUACION CON CONTROLES'!O37</f>
        <v>Desde la firma del contrato</v>
      </c>
      <c r="V32" s="27" t="str">
        <f>+'EVALUACION CON CONTROLES'!P37</f>
        <v>Cierre o liquidación del contrato</v>
      </c>
      <c r="W32" s="27" t="str">
        <f>+'EVALUACION CON CONTROLES'!Q37</f>
        <v xml:space="preserve">Informe de seguimiento </v>
      </c>
      <c r="X32" s="29" t="str">
        <f>+'EVALUACION CON CONTROLES'!R37</f>
        <v xml:space="preserve">Semanalmente </v>
      </c>
    </row>
    <row r="33" spans="2:24" ht="327.75">
      <c r="B33" s="26">
        <v>22</v>
      </c>
      <c r="C33" s="27" t="str">
        <f>+'EVALUACION CON CONTROLES'!C38:F38</f>
        <v>Incumplimiento de la administración en los pagos.</v>
      </c>
      <c r="D33" s="28" t="str">
        <f>+'EVALUACION CON CONTROLES'!B38</f>
        <v>EJECUCIÓN</v>
      </c>
      <c r="E33" s="28" t="str">
        <f>VLOOKUP(C33,'IDENTIFICACION Y ANALISIS'!$B$19:$F$59,3,FALSE)</f>
        <v>General</v>
      </c>
      <c r="F33" s="28" t="str">
        <f>VLOOKUP(C33,'IDENTIFICACION Y ANALISIS'!$B$19:$F$59,4,FALSE)</f>
        <v>Interno</v>
      </c>
      <c r="G33" s="27" t="str">
        <f>+EVALUACION!H39</f>
        <v xml:space="preserve">Retrasos en la ejecución. Interrupción de servicios. Aumento de costos.Conflictos contractuales. Problemas de flujo de caja. Riesgo de penalidades. </v>
      </c>
      <c r="H33" s="27">
        <f>+EVALUACION!I39</f>
        <v>2</v>
      </c>
      <c r="I33" s="27">
        <f>+EVALUACION!J39</f>
        <v>3</v>
      </c>
      <c r="J33" s="27">
        <f>+EVALUACION!K39</f>
        <v>5</v>
      </c>
      <c r="K33" s="28" t="str">
        <f>+EVALUACION!L39</f>
        <v>MEDIO</v>
      </c>
      <c r="L33" s="27"/>
      <c r="M33" s="28"/>
      <c r="N33" s="27" t="str">
        <f>+'EVALUACION CON CONTROLES'!G38</f>
        <v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v>
      </c>
      <c r="O33" s="27">
        <f>+'EVALUACION CON CONTROLES'!I38</f>
        <v>2</v>
      </c>
      <c r="P33" s="27">
        <f>+'EVALUACION CON CONTROLES'!J38</f>
        <v>3</v>
      </c>
      <c r="Q33" s="27">
        <f>+'EVALUACION CON CONTROLES'!K38</f>
        <v>5</v>
      </c>
      <c r="R33" s="28" t="str">
        <f>+'EVALUACION CON CONTROLES'!L38</f>
        <v>MEDIO</v>
      </c>
      <c r="S33" s="27" t="str">
        <f>+'EVALUACION CON CONTROLES'!M38</f>
        <v>SI</v>
      </c>
      <c r="T33" s="27" t="str">
        <f>+'EVALUACION CON CONTROLES'!N38</f>
        <v xml:space="preserve">Contabilidad/Financiera </v>
      </c>
      <c r="U33" s="27" t="str">
        <f>+'EVALUACION CON CONTROLES'!O38</f>
        <v>Desde la firma del contrato</v>
      </c>
      <c r="V33" s="27" t="str">
        <f>+'EVALUACION CON CONTROLES'!P38</f>
        <v>Cierre o liquidación del contrato</v>
      </c>
      <c r="W33" s="27" t="str">
        <f>+'EVALUACION CON CONTROLES'!Q38</f>
        <v xml:space="preserve">Informe de seguimiento </v>
      </c>
      <c r="X33" s="29" t="str">
        <f>+'EVALUACION CON CONTROLES'!R38</f>
        <v>Mensualmente</v>
      </c>
    </row>
    <row r="34" spans="2:24" ht="327.75">
      <c r="B34" s="26">
        <v>23</v>
      </c>
      <c r="C34" s="27" t="str">
        <f>+'EVALUACION CON CONTROLES'!C39:F39</f>
        <v>Defecto en la instalación de equipos</v>
      </c>
      <c r="D34" s="28" t="str">
        <f>+'EVALUACION CON CONTROLES'!B39</f>
        <v>EJECUCIÓN</v>
      </c>
      <c r="E34" s="28" t="str">
        <f>VLOOKUP(C34,'IDENTIFICACION Y ANALISIS'!$B$19:$F$59,3,FALSE)</f>
        <v>Especifico</v>
      </c>
      <c r="F34" s="28" t="str">
        <f>VLOOKUP(C34,'IDENTIFICACION Y ANALISIS'!$B$19:$F$59,4,FALSE)</f>
        <v>Externo</v>
      </c>
      <c r="G34" s="27" t="str">
        <f>+EVALUACION!H40</f>
        <v>Reducción de la funcionalidad. Incremento de costos. Retrasos en el proyecto. Interrupción de operaciones. Problemas de seguridad. Impacto en el cumplimiento de los estándares.</v>
      </c>
      <c r="H34" s="27">
        <f>+EVALUACION!I40</f>
        <v>2</v>
      </c>
      <c r="I34" s="27">
        <f>+EVALUACION!J40</f>
        <v>3</v>
      </c>
      <c r="J34" s="27">
        <f>+EVALUACION!K40</f>
        <v>5</v>
      </c>
      <c r="K34" s="28" t="str">
        <f>+EVALUACION!L40</f>
        <v>MEDIO</v>
      </c>
      <c r="L34" s="27"/>
      <c r="M34" s="28"/>
      <c r="N34" s="27" t="str">
        <f>+'EVALUACION CON CONTROLES'!G39</f>
        <v xml:space="preserve">Contratación de técnicos calificados
Verificación de especificaciones
Procedimientos de instalación estandarizados
Inspección y pruebas previas a la aceptación
Capacitación del personal de instalación
Documentación y registro de la instalación
Mantenimiento preventivo y correctivo
Revisión de garantías y soporte técnico			</v>
      </c>
      <c r="O34" s="27">
        <f>+'EVALUACION CON CONTROLES'!I39</f>
        <v>2</v>
      </c>
      <c r="P34" s="27">
        <f>+'EVALUACION CON CONTROLES'!J39</f>
        <v>3</v>
      </c>
      <c r="Q34" s="27">
        <f>+'EVALUACION CON CONTROLES'!K39</f>
        <v>5</v>
      </c>
      <c r="R34" s="28" t="str">
        <f>+'EVALUACION CON CONTROLES'!L39</f>
        <v>MEDIO</v>
      </c>
      <c r="S34" s="27" t="str">
        <f>+'EVALUACION CON CONTROLES'!M39</f>
        <v>NO</v>
      </c>
      <c r="T34" s="27" t="str">
        <f>+'EVALUACION CON CONTROLES'!N39</f>
        <v>Contratista</v>
      </c>
      <c r="U34" s="27" t="str">
        <f>+'EVALUACION CON CONTROLES'!O39</f>
        <v>Desde la firma del contrato</v>
      </c>
      <c r="V34" s="27" t="str">
        <f>+'EVALUACION CON CONTROLES'!P39</f>
        <v>Cierre o liquidación del contrato</v>
      </c>
      <c r="W34" s="27" t="str">
        <f>+'EVALUACION CON CONTROLES'!Q39</f>
        <v>Mesa de trabajo</v>
      </c>
      <c r="X34" s="29" t="str">
        <f>+'EVALUACION CON CONTROLES'!R39</f>
        <v>Mensualmente</v>
      </c>
    </row>
    <row r="35" spans="2:24" ht="409.5">
      <c r="B35" s="26">
        <v>24</v>
      </c>
      <c r="C35" s="27" t="str">
        <f>+'EVALUACION CON CONTROLES'!C40:F40</f>
        <v>Defectos en los equipos.</v>
      </c>
      <c r="D35" s="28" t="str">
        <f>+'EVALUACION CON CONTROLES'!B40</f>
        <v>EJECUCIÓN</v>
      </c>
      <c r="E35" s="28" t="str">
        <f>VLOOKUP(C35,'IDENTIFICACION Y ANALISIS'!$B$19:$F$59,3,FALSE)</f>
        <v>Especifico</v>
      </c>
      <c r="F35" s="28" t="str">
        <f>VLOOKUP(C35,'IDENTIFICACION Y ANALISIS'!$B$19:$F$59,4,FALSE)</f>
        <v>Externo</v>
      </c>
      <c r="G35" s="27" t="str">
        <f>+EVALUACION!H41</f>
        <v>Interrupciones en el servicio. Aumento de costos. Reducción de la productividad. Pérdida de datos o calidad. Problemas de seguridad. Costos adicionales por tiempo de inactividad. Incumplimiento de contratos.</v>
      </c>
      <c r="H35" s="27">
        <f>+EVALUACION!I41</f>
        <v>2</v>
      </c>
      <c r="I35" s="27">
        <f>+EVALUACION!J41</f>
        <v>3</v>
      </c>
      <c r="J35" s="27">
        <f>+EVALUACION!K41</f>
        <v>5</v>
      </c>
      <c r="K35" s="28" t="str">
        <f>+EVALUACION!L41</f>
        <v>MEDIO</v>
      </c>
      <c r="L35" s="27"/>
      <c r="M35" s="28"/>
      <c r="N35" s="27" t="str">
        <f>+'EVALUACION CON CONTROLES'!G40</f>
        <v>Selección de proveedores confiables
Inspección y prueba de equipos antes de la compra
Garantías y contratos de servicio
Mantenimiento preventivo y correctivo regular
Capacitación del personal en el uso y cuidado de equipos
Registro y seguimiento de fallos y reparaciones
Evaluación de calidad y cumplimiento de estándares
Implementación de procedimientos de control de calidad
Documentación detallada de defectos y acciones correctivas
Revisión periódica del desempeño de los equipos</v>
      </c>
      <c r="O35" s="27">
        <f>+'EVALUACION CON CONTROLES'!I40</f>
        <v>2</v>
      </c>
      <c r="P35" s="27">
        <f>+'EVALUACION CON CONTROLES'!J40</f>
        <v>3</v>
      </c>
      <c r="Q35" s="27">
        <f>+'EVALUACION CON CONTROLES'!K40</f>
        <v>5</v>
      </c>
      <c r="R35" s="28" t="str">
        <f>+'EVALUACION CON CONTROLES'!L40</f>
        <v>MEDIO</v>
      </c>
      <c r="S35" s="27" t="str">
        <f>+'EVALUACION CON CONTROLES'!M40</f>
        <v>NO</v>
      </c>
      <c r="T35" s="27" t="str">
        <f>+'EVALUACION CON CONTROLES'!N40</f>
        <v>Contratista</v>
      </c>
      <c r="U35" s="27" t="str">
        <f>+'EVALUACION CON CONTROLES'!O40</f>
        <v>Desde la firma del contrato</v>
      </c>
      <c r="V35" s="27" t="str">
        <f>+'EVALUACION CON CONTROLES'!P40</f>
        <v>Cierre o liquidación del contrato</v>
      </c>
      <c r="W35" s="27" t="str">
        <f>+'EVALUACION CON CONTROLES'!Q40</f>
        <v>Mesa de trabajo</v>
      </c>
      <c r="X35" s="29" t="str">
        <f>+'EVALUACION CON CONTROLES'!R40</f>
        <v>Mensualmente</v>
      </c>
    </row>
    <row r="36" spans="2:24" ht="409.5">
      <c r="B36" s="26">
        <v>25</v>
      </c>
      <c r="C36" s="27" t="str">
        <f>+'EVALUACION CON CONTROLES'!C41:F41</f>
        <v>Daños a los equipos objeto de mantenimiento y/o otros bienes</v>
      </c>
      <c r="D36" s="28" t="str">
        <f>+'EVALUACION CON CONTROLES'!B41</f>
        <v>EJECUCIÓN</v>
      </c>
      <c r="E36" s="28" t="str">
        <f>VLOOKUP(C36,'IDENTIFICACION Y ANALISIS'!$B$19:$F$59,3,FALSE)</f>
        <v>Estatal</v>
      </c>
      <c r="F36" s="28" t="str">
        <f>VLOOKUP(C36,'IDENTIFICACION Y ANALISIS'!$B$19:$F$59,4,FALSE)</f>
        <v>Externo</v>
      </c>
      <c r="G36" s="27" t="str">
        <f>+EVALUACION!H42</f>
        <v>Incremento en los costos. Interrupción de operaciones.Reducción de la productividad.Pérdida de calidad.Problemas de seguridad.Necesidad de procedimientos adicionales. Incumplimiento de contratos.</v>
      </c>
      <c r="H36" s="27">
        <f>+EVALUACION!I42</f>
        <v>2</v>
      </c>
      <c r="I36" s="27">
        <f>+EVALUACION!J42</f>
        <v>3</v>
      </c>
      <c r="J36" s="27">
        <f>+EVALUACION!K42</f>
        <v>5</v>
      </c>
      <c r="K36" s="28" t="str">
        <f>+EVALUACION!L42</f>
        <v>MEDIO</v>
      </c>
      <c r="L36" s="27"/>
      <c r="M36" s="28"/>
      <c r="N36" s="27" t="str">
        <f>+'EVALUACION CON CONTROLES'!G41</f>
        <v>Procedimientos de manejo y operación seguros
Capacitación del personal en mantenimiento y manejo de equipos
Revisión y seguimiento de las prácticas de mantenimiento
Implementación de normas y procedimientos de seguridad
Inspección previa y posterior a las actividades de mantenimiento
Uso de equipos de protección personal (EPP)
Documentación y registro de daños y reparaciones
Establecimiento de protocolos para la gestión de incidentes
Revisión de garantías y seguros
Evaluación continua de las condiciones de trabajo</v>
      </c>
      <c r="O36" s="27">
        <f>+'EVALUACION CON CONTROLES'!I41</f>
        <v>2</v>
      </c>
      <c r="P36" s="27">
        <f>+'EVALUACION CON CONTROLES'!J41</f>
        <v>3</v>
      </c>
      <c r="Q36" s="27">
        <f>+'EVALUACION CON CONTROLES'!K41</f>
        <v>5</v>
      </c>
      <c r="R36" s="28" t="str">
        <f>+'EVALUACION CON CONTROLES'!L41</f>
        <v>MEDIO</v>
      </c>
      <c r="S36" s="27" t="str">
        <f>+'EVALUACION CON CONTROLES'!M41</f>
        <v>NO</v>
      </c>
      <c r="T36" s="27" t="str">
        <f>+'EVALUACION CON CONTROLES'!N41</f>
        <v>Contratista</v>
      </c>
      <c r="U36" s="27" t="str">
        <f>+'EVALUACION CON CONTROLES'!O41</f>
        <v>Desde la firma del contrato</v>
      </c>
      <c r="V36" s="27" t="str">
        <f>+'EVALUACION CON CONTROLES'!P41</f>
        <v>Cierre o liquidación del contrato</v>
      </c>
      <c r="W36" s="27" t="str">
        <f>+'EVALUACION CON CONTROLES'!Q41</f>
        <v>Mesa de trabajo</v>
      </c>
      <c r="X36" s="29" t="str">
        <f>+'EVALUACION CON CONTROLES'!R41</f>
        <v>Mensualmente</v>
      </c>
    </row>
    <row r="37" spans="2:24" ht="409.5">
      <c r="B37" s="26">
        <v>26</v>
      </c>
      <c r="C37" s="27" t="str">
        <f>+'EVALUACION CON CONTROLES'!C42:F42</f>
        <v>Desequilibrio económico del contrato</v>
      </c>
      <c r="D37" s="28" t="str">
        <f>+'EVALUACION CON CONTROLES'!B42</f>
        <v>EJECUCIÓN</v>
      </c>
      <c r="E37" s="28" t="str">
        <f>VLOOKUP(C37,'IDENTIFICACION Y ANALISIS'!$B$19:$F$59,3,FALSE)</f>
        <v>General</v>
      </c>
      <c r="F37" s="28" t="str">
        <f>VLOOKUP(C37,'IDENTIFICACION Y ANALISIS'!$B$19:$F$59,4,FALSE)</f>
        <v>Externo</v>
      </c>
      <c r="G37" s="27" t="str">
        <f>+EVALUACION!H43</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37" s="27">
        <f>+EVALUACION!I43</f>
        <v>3</v>
      </c>
      <c r="I37" s="27">
        <f>+EVALUACION!J43</f>
        <v>5</v>
      </c>
      <c r="J37" s="27">
        <f>+EVALUACION!K43</f>
        <v>8</v>
      </c>
      <c r="K37" s="28" t="str">
        <f>+EVALUACION!L43</f>
        <v>EXTREMO</v>
      </c>
      <c r="L37" s="27"/>
      <c r="M37" s="28"/>
      <c r="N37" s="27" t="str">
        <f>+'EVALUACION CON CONTROLES'!G42</f>
        <v>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v>
      </c>
      <c r="O37" s="27">
        <f>+'EVALUACION CON CONTROLES'!I42</f>
        <v>3</v>
      </c>
      <c r="P37" s="27">
        <f>+'EVALUACION CON CONTROLES'!J42</f>
        <v>5</v>
      </c>
      <c r="Q37" s="27">
        <f>+'EVALUACION CON CONTROLES'!K42</f>
        <v>8</v>
      </c>
      <c r="R37" s="28" t="str">
        <f>+'EVALUACION CON CONTROLES'!L42</f>
        <v>EXTREMO</v>
      </c>
      <c r="S37" s="27" t="str">
        <f>+'EVALUACION CON CONTROLES'!M42</f>
        <v>SI</v>
      </c>
      <c r="T37" s="27" t="str">
        <f>+'EVALUACION CON CONTROLES'!N42</f>
        <v>Contratista</v>
      </c>
      <c r="U37" s="27" t="str">
        <f>+'EVALUACION CON CONTROLES'!O42</f>
        <v>Desde la firma del contrato</v>
      </c>
      <c r="V37" s="27" t="str">
        <f>+'EVALUACION CON CONTROLES'!P42</f>
        <v>Cierre o liquidación del contrato</v>
      </c>
      <c r="W37" s="27" t="str">
        <f>+'EVALUACION CON CONTROLES'!Q42</f>
        <v>Revisión del presupuesto</v>
      </c>
      <c r="X37" s="29" t="str">
        <f>+'EVALUACION CON CONTROLES'!R42</f>
        <v>Mensualmente</v>
      </c>
    </row>
    <row r="38" spans="2:24" ht="313.5">
      <c r="B38" s="26">
        <v>27</v>
      </c>
      <c r="C38" s="27" t="str">
        <f>+'EVALUACION CON CONTROLES'!C43:F43</f>
        <v>Imposición de nuevos tributos</v>
      </c>
      <c r="D38" s="28" t="str">
        <f>+'EVALUACION CON CONTROLES'!B43</f>
        <v>EJECUCIÓN</v>
      </c>
      <c r="E38" s="28" t="str">
        <f>VLOOKUP(C38,'IDENTIFICACION Y ANALISIS'!$B$19:$F$59,3,FALSE)</f>
        <v>General</v>
      </c>
      <c r="F38" s="28" t="str">
        <f>VLOOKUP(C38,'IDENTIFICACION Y ANALISIS'!$B$19:$F$59,4,FALSE)</f>
        <v>Externo</v>
      </c>
      <c r="G38" s="27" t="str">
        <f>+EVALUACION!H44</f>
        <v>Incremento de costos operativos. Reajuste del presupuesto. Impacto en la competitividad. Cambio en la estructura de precios.Alteración en la planificación financiera.</v>
      </c>
      <c r="H38" s="27">
        <f>+EVALUACION!I44</f>
        <v>3</v>
      </c>
      <c r="I38" s="27">
        <f>+EVALUACION!J44</f>
        <v>3</v>
      </c>
      <c r="J38" s="27">
        <f>+EVALUACION!K44</f>
        <v>6</v>
      </c>
      <c r="K38" s="28" t="str">
        <f>+EVALUACION!L44</f>
        <v>ALTO</v>
      </c>
      <c r="L38" s="27"/>
      <c r="M38" s="28"/>
      <c r="N38" s="27" t="str">
        <f>+'EVALUACION CON CONTROLES'!G43</f>
        <v>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v>
      </c>
      <c r="O38" s="27">
        <f>+'EVALUACION CON CONTROLES'!I43</f>
        <v>3</v>
      </c>
      <c r="P38" s="27">
        <f>+'EVALUACION CON CONTROLES'!J43</f>
        <v>3</v>
      </c>
      <c r="Q38" s="27">
        <f>+'EVALUACION CON CONTROLES'!K43</f>
        <v>6</v>
      </c>
      <c r="R38" s="28" t="str">
        <f>+'EVALUACION CON CONTROLES'!L43</f>
        <v>ALTO</v>
      </c>
      <c r="S38" s="27" t="str">
        <f>+'EVALUACION CON CONTROLES'!M43</f>
        <v>SI</v>
      </c>
      <c r="T38" s="27" t="str">
        <f>+'EVALUACION CON CONTROLES'!N43</f>
        <v>Supervisión, apoyo jurídico y comité técnico</v>
      </c>
      <c r="U38" s="27" t="str">
        <f>+'EVALUACION CON CONTROLES'!O43</f>
        <v>Desde la firma del contrato</v>
      </c>
      <c r="V38" s="27" t="str">
        <f>+'EVALUACION CON CONTROLES'!P43</f>
        <v>Cierre o liquidación del contrato</v>
      </c>
      <c r="W38" s="27" t="str">
        <f>+'EVALUACION CON CONTROLES'!Q43</f>
        <v>Mesa de trabajo</v>
      </c>
      <c r="X38" s="29" t="str">
        <f>+'EVALUACION CON CONTROLES'!R43</f>
        <v>Mensualmente</v>
      </c>
    </row>
    <row r="39" spans="2:24" ht="356.25">
      <c r="B39" s="26">
        <v>28</v>
      </c>
      <c r="C39" s="27" t="str">
        <f>+'EVALUACION CON CONTROLES'!C44:F44</f>
        <v>Imposición de nuevos trámites o permisos</v>
      </c>
      <c r="D39" s="28" t="str">
        <f>+'EVALUACION CON CONTROLES'!B44</f>
        <v>EJECUCIÓN</v>
      </c>
      <c r="E39" s="28" t="str">
        <f>VLOOKUP(C39,'IDENTIFICACION Y ANALISIS'!$B$19:$F$59,3,FALSE)</f>
        <v>General</v>
      </c>
      <c r="F39" s="28" t="str">
        <f>VLOOKUP(C39,'IDENTIFICACION Y ANALISIS'!$B$19:$F$59,4,FALSE)</f>
        <v>Externo</v>
      </c>
      <c r="G39" s="27" t="str">
        <f>+EVALUACION!H45</f>
        <v>Incremento en los costos operativos.Retrasos en la ejecución.Aumento en la carga burocrática.Reducción de la eficiencia.Necesidad de capacitación.Riesgo de incumplimiento.</v>
      </c>
      <c r="H39" s="27">
        <f>+EVALUACION!I45</f>
        <v>3</v>
      </c>
      <c r="I39" s="27">
        <f>+EVALUACION!J45</f>
        <v>3</v>
      </c>
      <c r="J39" s="27">
        <f>+EVALUACION!K45</f>
        <v>6</v>
      </c>
      <c r="K39" s="28" t="str">
        <f>+EVALUACION!L45</f>
        <v>ALTO</v>
      </c>
      <c r="L39" s="27"/>
      <c r="M39" s="28"/>
      <c r="N39" s="27" t="str">
        <f>+'EVALUACION CON CONTROLES'!G44</f>
        <v>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v>
      </c>
      <c r="O39" s="27">
        <f>+'EVALUACION CON CONTROLES'!I44</f>
        <v>3</v>
      </c>
      <c r="P39" s="27">
        <f>+'EVALUACION CON CONTROLES'!J44</f>
        <v>3</v>
      </c>
      <c r="Q39" s="27">
        <f>+'EVALUACION CON CONTROLES'!K44</f>
        <v>6</v>
      </c>
      <c r="R39" s="28" t="str">
        <f>+'EVALUACION CON CONTROLES'!L44</f>
        <v>ALTO</v>
      </c>
      <c r="S39" s="27" t="str">
        <f>+'EVALUACION CON CONTROLES'!M44</f>
        <v>SI</v>
      </c>
      <c r="T39" s="27" t="str">
        <f>+'EVALUACION CON CONTROLES'!N44</f>
        <v xml:space="preserve">Supervisión y comité técnico </v>
      </c>
      <c r="U39" s="27" t="str">
        <f>+'EVALUACION CON CONTROLES'!O44</f>
        <v>Desde la firma del contrato</v>
      </c>
      <c r="V39" s="27" t="str">
        <f>+'EVALUACION CON CONTROLES'!P44</f>
        <v>Cierre o liquidación del contrato</v>
      </c>
      <c r="W39" s="27" t="str">
        <f>+'EVALUACION CON CONTROLES'!Q44</f>
        <v>Mesa de trabajo</v>
      </c>
      <c r="X39" s="29" t="str">
        <f>+'EVALUACION CON CONTROLES'!R44</f>
        <v>Mensualmente</v>
      </c>
    </row>
    <row r="40" spans="2:24" ht="409.5">
      <c r="B40" s="26">
        <v>29</v>
      </c>
      <c r="C40" s="27" t="str">
        <f>+'EVALUACION CON CONTROLES'!C45:F45</f>
        <v>Cambios en el marco regulatorio o normatividad aplicable al proyecto.</v>
      </c>
      <c r="D40" s="28" t="str">
        <f>+'EVALUACION CON CONTROLES'!B45</f>
        <v>EJECUCIÓN</v>
      </c>
      <c r="E40" s="28" t="str">
        <f>VLOOKUP(C40,'IDENTIFICACION Y ANALISIS'!$B$19:$F$59,3,FALSE)</f>
        <v>General</v>
      </c>
      <c r="F40" s="28" t="str">
        <f>VLOOKUP(C40,'IDENTIFICACION Y ANALISIS'!$B$19:$F$59,4,FALSE)</f>
        <v>Externo</v>
      </c>
      <c r="G40" s="27" t="str">
        <f>+EVALUACION!H46</f>
        <v>Adaptación y ajuste de procesos. Incremento en los costos. Retrasos en el proyecto. Requerimientos adicionales de documentación. Impacto en la viabilidad financiera. Riesgo de incumplimiento.</v>
      </c>
      <c r="H40" s="27">
        <f>+EVALUACION!I46</f>
        <v>1</v>
      </c>
      <c r="I40" s="27">
        <f>+EVALUACION!J46</f>
        <v>3</v>
      </c>
      <c r="J40" s="27">
        <f>+EVALUACION!K46</f>
        <v>4</v>
      </c>
      <c r="K40" s="28" t="str">
        <f>+EVALUACION!L46</f>
        <v>BAJO</v>
      </c>
      <c r="L40" s="27"/>
      <c r="M40" s="28"/>
      <c r="N40" s="27" t="str">
        <f>+'EVALUACION CON CONTROLES'!G45</f>
        <v>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v>
      </c>
      <c r="O40" s="27">
        <f>+'EVALUACION CON CONTROLES'!I45</f>
        <v>1</v>
      </c>
      <c r="P40" s="27">
        <f>+'EVALUACION CON CONTROLES'!J45</f>
        <v>3</v>
      </c>
      <c r="Q40" s="27">
        <f>+'EVALUACION CON CONTROLES'!K45</f>
        <v>4</v>
      </c>
      <c r="R40" s="28" t="str">
        <f>+'EVALUACION CON CONTROLES'!L45</f>
        <v>BAJO</v>
      </c>
      <c r="S40" s="27" t="str">
        <f>+'EVALUACION CON CONTROLES'!M45</f>
        <v>NO</v>
      </c>
      <c r="T40" s="27" t="str">
        <f>+'EVALUACION CON CONTROLES'!N45</f>
        <v>Supervisión, apoyo jurídico y comité técnico</v>
      </c>
      <c r="U40" s="27" t="str">
        <f>+'EVALUACION CON CONTROLES'!O45</f>
        <v>Desde la firma del contrato</v>
      </c>
      <c r="V40" s="27" t="str">
        <f>+'EVALUACION CON CONTROLES'!P45</f>
        <v>Cierre o liquidación del contrato</v>
      </c>
      <c r="W40" s="27" t="str">
        <f>+'EVALUACION CON CONTROLES'!Q45</f>
        <v>Mesa de trabajo</v>
      </c>
      <c r="X40" s="29" t="str">
        <f>+'EVALUACION CON CONTROLES'!R45</f>
        <v>Mensualmente</v>
      </c>
    </row>
    <row r="41" spans="2:24" ht="399">
      <c r="B41" s="26">
        <v>30</v>
      </c>
      <c r="C41" s="27" t="str">
        <f>+'EVALUACION CON CONTROLES'!C46:F46</f>
        <v>Variación de tasas o tarifas</v>
      </c>
      <c r="D41" s="28" t="str">
        <f>+'EVALUACION CON CONTROLES'!B46</f>
        <v>EJECUCIÓN</v>
      </c>
      <c r="E41" s="28" t="str">
        <f>VLOOKUP(C41,'IDENTIFICACION Y ANALISIS'!$B$19:$F$59,3,FALSE)</f>
        <v>General</v>
      </c>
      <c r="F41" s="28" t="str">
        <f>VLOOKUP(C41,'IDENTIFICACION Y ANALISIS'!$B$19:$F$59,4,FALSE)</f>
        <v>Externo</v>
      </c>
      <c r="G41" s="27" t="str">
        <f>+EVALUACION!H47</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41" s="27">
        <f>+EVALUACION!I47</f>
        <v>3</v>
      </c>
      <c r="I41" s="27">
        <f>+EVALUACION!J47</f>
        <v>4</v>
      </c>
      <c r="J41" s="27">
        <f>+EVALUACION!K47</f>
        <v>7</v>
      </c>
      <c r="K41" s="28" t="str">
        <f>+EVALUACION!L47</f>
        <v>ALTO</v>
      </c>
      <c r="L41" s="27"/>
      <c r="M41" s="28"/>
      <c r="N41" s="27" t="str">
        <f>+'EVALUACION CON CONTROLES'!G46</f>
        <v>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v>
      </c>
      <c r="O41" s="27">
        <f>+'EVALUACION CON CONTROLES'!I46</f>
        <v>3</v>
      </c>
      <c r="P41" s="27">
        <f>+'EVALUACION CON CONTROLES'!J46</f>
        <v>4</v>
      </c>
      <c r="Q41" s="27">
        <f>+'EVALUACION CON CONTROLES'!K46</f>
        <v>7</v>
      </c>
      <c r="R41" s="28" t="str">
        <f>+'EVALUACION CON CONTROLES'!L46</f>
        <v>ALTO</v>
      </c>
      <c r="S41" s="27" t="str">
        <f>+'EVALUACION CON CONTROLES'!M46</f>
        <v>SI</v>
      </c>
      <c r="T41" s="27" t="str">
        <f>+'EVALUACION CON CONTROLES'!N46</f>
        <v xml:space="preserve">Contratista </v>
      </c>
      <c r="U41" s="27" t="str">
        <f>+'EVALUACION CON CONTROLES'!O46</f>
        <v>Desde la firma del contrato</v>
      </c>
      <c r="V41" s="27" t="str">
        <f>+'EVALUACION CON CONTROLES'!P46</f>
        <v>Cierre o liquidación del contrato</v>
      </c>
      <c r="W41" s="27" t="str">
        <f>+'EVALUACION CON CONTROLES'!Q46</f>
        <v>Mesa de trabajo</v>
      </c>
      <c r="X41" s="29" t="str">
        <f>+'EVALUACION CON CONTROLES'!R46</f>
        <v>Mensualmente</v>
      </c>
    </row>
    <row r="42" spans="2:24" ht="409.5">
      <c r="B42" s="26">
        <v>31</v>
      </c>
      <c r="C42" s="27" t="str">
        <f>+'EVALUACION CON CONTROLES'!C47:F47</f>
        <v>Ejecución en tiempos distintos a los inicialmente programados por circunstancias no imputables a las partes.</v>
      </c>
      <c r="D42" s="28" t="str">
        <f>+'EVALUACION CON CONTROLES'!B47</f>
        <v>EJECUCIÓN</v>
      </c>
      <c r="E42" s="28" t="str">
        <f>VLOOKUP(C42,'IDENTIFICACION Y ANALISIS'!$B$19:$F$59,3,FALSE)</f>
        <v>Especifico</v>
      </c>
      <c r="F42" s="28" t="str">
        <f>VLOOKUP(C42,'IDENTIFICACION Y ANALISIS'!$B$19:$F$59,4,FALSE)</f>
        <v>Externo</v>
      </c>
      <c r="G42" s="27" t="str">
        <f>+EVALUACION!H48</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2" s="27">
        <f>+EVALUACION!I48</f>
        <v>3</v>
      </c>
      <c r="I42" s="27">
        <f>+EVALUACION!J48</f>
        <v>4</v>
      </c>
      <c r="J42" s="27">
        <f>+EVALUACION!K48</f>
        <v>7</v>
      </c>
      <c r="K42" s="28" t="str">
        <f>+EVALUACION!L48</f>
        <v>ALTO</v>
      </c>
      <c r="L42" s="27"/>
      <c r="M42" s="28"/>
      <c r="N42" s="27" t="str">
        <f>+'EVALUACION CON CONTROLES'!G47</f>
        <v>Revisión de cláusulas contractuales sobre plazos y demoras
Desarrollo de un plan de contingencia para retrasos
Monitoreo constante del progreso del proyecto
Establecimiento de cronogramas flexibles
Comunicación continua con todas las partes involucradas
Documentación de causas y justificaciones de retrasos</v>
      </c>
      <c r="O42" s="27">
        <f>+'EVALUACION CON CONTROLES'!I47</f>
        <v>3</v>
      </c>
      <c r="P42" s="27">
        <f>+'EVALUACION CON CONTROLES'!J47</f>
        <v>4</v>
      </c>
      <c r="Q42" s="27">
        <f>+'EVALUACION CON CONTROLES'!K47</f>
        <v>7</v>
      </c>
      <c r="R42" s="28" t="str">
        <f>+'EVALUACION CON CONTROLES'!L47</f>
        <v>ALTO</v>
      </c>
      <c r="S42" s="27" t="str">
        <f>+'EVALUACION CON CONTROLES'!M47</f>
        <v>SI</v>
      </c>
      <c r="T42" s="27" t="str">
        <f>+'EVALUACION CON CONTROLES'!N47</f>
        <v>Contratista / Entidad</v>
      </c>
      <c r="U42" s="27" t="str">
        <f>+'EVALUACION CON CONTROLES'!O47</f>
        <v>Desde la firma del contrato</v>
      </c>
      <c r="V42" s="27" t="str">
        <f>+'EVALUACION CON CONTROLES'!P47</f>
        <v>Cierre o liquidación del contrato</v>
      </c>
      <c r="W42" s="27" t="str">
        <f>+'EVALUACION CON CONTROLES'!Q47</f>
        <v>Reuniones de comité técnico quincenales para validación de eficacia del cronograma</v>
      </c>
      <c r="X42" s="29" t="str">
        <f>+'EVALUACION CON CONTROLES'!R47</f>
        <v xml:space="preserve">Semanalmente </v>
      </c>
    </row>
    <row r="43" spans="2:24" ht="409.6" thickBot="1">
      <c r="B43" s="26">
        <v>32</v>
      </c>
      <c r="C43" s="27" t="str">
        <f>+'EVALUACION CON CONTROLES'!C48:F48</f>
        <v>Elementos de mala calidad y sin cumplimiento de los requerimientos tecnicos</v>
      </c>
      <c r="D43" s="28" t="str">
        <f>+'EVALUACION CON CONTROLES'!B48</f>
        <v>EJECUCIÓN</v>
      </c>
      <c r="E43" s="28" t="s">
        <v>31</v>
      </c>
      <c r="F43" s="28" t="s">
        <v>40</v>
      </c>
      <c r="G43" s="27" t="str">
        <f>+EVALUACION!H49</f>
        <v>Rechazo de los entregables.Incremento de costos.Pérdida de satisfacción del cliente. Repercusiones legales.Aumento del tiempo de entregaEficiencia reducida.</v>
      </c>
      <c r="H43" s="27">
        <f>+EVALUACION!I49</f>
        <v>2</v>
      </c>
      <c r="I43" s="27">
        <f>+EVALUACION!J49</f>
        <v>5</v>
      </c>
      <c r="J43" s="27">
        <f>+EVALUACION!K49</f>
        <v>7</v>
      </c>
      <c r="K43" s="28" t="str">
        <f>+EVALUACION!L49</f>
        <v>ALTO</v>
      </c>
      <c r="L43" s="27"/>
      <c r="M43" s="28"/>
      <c r="N43" s="27" t="str">
        <f>+'EVALUACION CON CONTROLES'!G48</f>
        <v>Establecimiento de estándares de calidad claros
Revisión y aprobación de especificaciones técnicas
Monitoreo continuo de la calidad durante la ejecución
Implementación de procedimientos de control de calidad
Capacitación y formación del personal en calidad
Inspección y pruebas regulares de productos o servicios
Documentación y registro de defectos y correcciones</v>
      </c>
      <c r="O43" s="27">
        <f>+'EVALUACION CON CONTROLES'!I48</f>
        <v>2</v>
      </c>
      <c r="P43" s="27">
        <f>+'EVALUACION CON CONTROLES'!J48</f>
        <v>5</v>
      </c>
      <c r="Q43" s="27">
        <f>+'EVALUACION CON CONTROLES'!K48</f>
        <v>7</v>
      </c>
      <c r="R43" s="28" t="str">
        <f>+'EVALUACION CON CONTROLES'!L48</f>
        <v>ALTO</v>
      </c>
      <c r="S43" s="27" t="str">
        <f>+'EVALUACION CON CONTROLES'!M48</f>
        <v>NO</v>
      </c>
      <c r="T43" s="27" t="str">
        <f>+'EVALUACION CON CONTROLES'!N48</f>
        <v>Contratista</v>
      </c>
      <c r="U43" s="27" t="str">
        <f>+'EVALUACION CON CONTROLES'!O48</f>
        <v>Desde la firma del contrato</v>
      </c>
      <c r="V43" s="27" t="str">
        <f>+'EVALUACION CON CONTROLES'!P48</f>
        <v>Cierre o liquidación del contrato</v>
      </c>
      <c r="W43" s="27" t="str">
        <f>+'EVALUACION CON CONTROLES'!Q48</f>
        <v>Controles y seguimientos de calidad</v>
      </c>
      <c r="X43" s="29" t="str">
        <f>+'EVALUACION CON CONTROLES'!R48</f>
        <v>Mensualmente</v>
      </c>
    </row>
    <row r="44" spans="2:24" ht="171.75" thickBot="1">
      <c r="B44" s="26">
        <v>34</v>
      </c>
      <c r="C44" s="27" t="s">
        <v>197</v>
      </c>
      <c r="D44" s="28" t="s">
        <v>48</v>
      </c>
      <c r="E44" s="28" t="s">
        <v>31</v>
      </c>
      <c r="F44" s="28" t="s">
        <v>40</v>
      </c>
      <c r="G44" s="27" t="str">
        <f>+EVALUACION!H50</f>
        <v>Rechazo de los entrgables, modificcion de costos, perdidas de caracteristicas iniciales</v>
      </c>
      <c r="H44" s="27">
        <f>+EVALUACION!I50</f>
        <v>3</v>
      </c>
      <c r="I44" s="27">
        <f>+EVALUACION!J50</f>
        <v>3</v>
      </c>
      <c r="J44" s="27">
        <f>+EVALUACION!K50</f>
        <v>6</v>
      </c>
      <c r="K44" s="28" t="str">
        <f>+EVALUACION!L50</f>
        <v>ALTO</v>
      </c>
      <c r="L44" s="27"/>
      <c r="M44" s="28"/>
      <c r="N44" s="27" t="s">
        <v>198</v>
      </c>
      <c r="O44" s="27">
        <f>'EVALUACION CON CONTROLES'!I50</f>
        <v>2</v>
      </c>
      <c r="P44" s="27">
        <f>'EVALUACION CON CONTROLES'!J50</f>
        <v>4</v>
      </c>
      <c r="Q44" s="27">
        <f>'EVALUACION CON CONTROLES'!K50</f>
        <v>6</v>
      </c>
      <c r="R44" s="28" t="str">
        <f>'EVALUACION CON CONTROLES'!L50</f>
        <v>ALTO</v>
      </c>
      <c r="S44" s="27" t="str">
        <f>+'EVALUACION CON CONTROLES'!M50</f>
        <v>SI</v>
      </c>
      <c r="T44" s="27" t="str">
        <f>+'EVALUACION CON CONTROLES'!N50</f>
        <v>Supervisión, apoyo jurídico y comité técnico</v>
      </c>
      <c r="U44" s="27" t="str">
        <f>+'EVALUACION CON CONTROLES'!O50</f>
        <v>Desde la firma del contrato</v>
      </c>
      <c r="V44" s="27" t="str">
        <f>+'EVALUACION CON CONTROLES'!P50</f>
        <v>Cierre o liquidación del contrato</v>
      </c>
      <c r="W44" s="27" t="str">
        <f>+'EVALUACION CON CONTROLES'!Q50</f>
        <v>Mesa de trabajo</v>
      </c>
      <c r="X44" s="27" t="str">
        <f>+'EVALUACION CON CONTROLES'!R50</f>
        <v xml:space="preserve">Semanalmente </v>
      </c>
    </row>
    <row r="45" spans="2:24" ht="409.6" thickBot="1">
      <c r="B45" s="26">
        <v>35</v>
      </c>
      <c r="C45" s="27" t="s">
        <v>311</v>
      </c>
      <c r="D45" s="28" t="s">
        <v>48</v>
      </c>
      <c r="E45" s="28" t="s">
        <v>31</v>
      </c>
      <c r="F45" s="28" t="s">
        <v>40</v>
      </c>
      <c r="G45" s="27" t="str">
        <f>+EVALUACION!H51</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5" s="27">
        <f>+EVALUACION!I51</f>
        <v>3</v>
      </c>
      <c r="I45" s="27">
        <f>+EVALUACION!J51</f>
        <v>4</v>
      </c>
      <c r="J45" s="27">
        <f>+EVALUACION!K51</f>
        <v>7</v>
      </c>
      <c r="K45" s="28" t="str">
        <f>+EVALUACION!L51</f>
        <v>ALTO</v>
      </c>
      <c r="L45" s="27"/>
      <c r="M45" s="28"/>
      <c r="N45" s="27" t="s">
        <v>200</v>
      </c>
      <c r="O45" s="27">
        <f>'EVALUACION CON CONTROLES'!I51</f>
        <v>3</v>
      </c>
      <c r="P45" s="27">
        <f>'EVALUACION CON CONTROLES'!J51</f>
        <v>4</v>
      </c>
      <c r="Q45" s="27">
        <f>'EVALUACION CON CONTROLES'!K51</f>
        <v>7</v>
      </c>
      <c r="R45" s="28" t="str">
        <f>'EVALUACION CON CONTROLES'!L51</f>
        <v>ALTO</v>
      </c>
      <c r="S45" s="27" t="str">
        <f>+'EVALUACION CON CONTROLES'!M51</f>
        <v>SI</v>
      </c>
      <c r="T45" s="27" t="str">
        <f>+'EVALUACION CON CONTROLES'!N51</f>
        <v>Supervisión, apoyo jurídico y comité técnico</v>
      </c>
      <c r="U45" s="27" t="str">
        <f>+'EVALUACION CON CONTROLES'!O51</f>
        <v>Desde la firma del contrato</v>
      </c>
      <c r="V45" s="27" t="str">
        <f>+'EVALUACION CON CONTROLES'!P51</f>
        <v>Cierre o liquidación del contrato</v>
      </c>
      <c r="W45" s="27" t="str">
        <f>+'EVALUACION CON CONTROLES'!Q51</f>
        <v>Mesa de trabajo</v>
      </c>
      <c r="X45" s="27" t="str">
        <f>+'EVALUACION CON CONTROLES'!R51</f>
        <v xml:space="preserve">Semanalmente </v>
      </c>
    </row>
    <row r="46" spans="2:24" ht="409.6" thickBot="1">
      <c r="B46" s="26">
        <v>36</v>
      </c>
      <c r="C46" s="27" t="s">
        <v>201</v>
      </c>
      <c r="D46" s="28" t="s">
        <v>48</v>
      </c>
      <c r="E46" s="28" t="s">
        <v>31</v>
      </c>
      <c r="F46" s="28" t="s">
        <v>40</v>
      </c>
      <c r="G46" s="27" t="str">
        <f>+EVALUACION!H52</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6" s="27">
        <f>+EVALUACION!I52</f>
        <v>2</v>
      </c>
      <c r="I46" s="27">
        <f>+EVALUACION!J52</f>
        <v>3</v>
      </c>
      <c r="J46" s="27">
        <f>+EVALUACION!K52</f>
        <v>5</v>
      </c>
      <c r="K46" s="28" t="str">
        <f>+EVALUACION!L52</f>
        <v>MEDIO</v>
      </c>
      <c r="L46" s="27"/>
      <c r="M46" s="28"/>
      <c r="N46" s="27" t="s">
        <v>200</v>
      </c>
      <c r="O46" s="27">
        <f>'EVALUACION CON CONTROLES'!I52</f>
        <v>3</v>
      </c>
      <c r="P46" s="27">
        <f>'EVALUACION CON CONTROLES'!J52</f>
        <v>2</v>
      </c>
      <c r="Q46" s="27">
        <f>'EVALUACION CON CONTROLES'!K52</f>
        <v>5</v>
      </c>
      <c r="R46" s="28" t="str">
        <f>'EVALUACION CON CONTROLES'!L52</f>
        <v>MEDIO</v>
      </c>
      <c r="S46" s="27" t="str">
        <f>+'EVALUACION CON CONTROLES'!M52</f>
        <v>SI</v>
      </c>
      <c r="T46" s="27" t="str">
        <f>+'EVALUACION CON CONTROLES'!N52</f>
        <v>Supervisión, apoyo jurídico y comité técnico</v>
      </c>
      <c r="U46" s="27" t="str">
        <f>+'EVALUACION CON CONTROLES'!O52</f>
        <v>Desde la firma del contrato</v>
      </c>
      <c r="V46" s="27" t="str">
        <f>+'EVALUACION CON CONTROLES'!P52</f>
        <v>Cierre o liquidación del contrato</v>
      </c>
      <c r="W46" s="27" t="str">
        <f>+'EVALUACION CON CONTROLES'!Q52</f>
        <v>Mesa de trabajo</v>
      </c>
      <c r="X46" s="27" t="str">
        <f>+'EVALUACION CON CONTROLES'!R52</f>
        <v xml:space="preserve">Semanalmente </v>
      </c>
    </row>
    <row r="47" spans="2:24" ht="409.6" thickBot="1">
      <c r="B47" s="26">
        <v>33</v>
      </c>
      <c r="C47" s="27" t="str">
        <f>+'EVALUACION CON CONTROLES'!C49:F49</f>
        <v>Incumplimiento derivado del trámite de los permisos con autoridades ambientales, la obtención de los mismos, paz y salvos</v>
      </c>
      <c r="D47" s="28" t="str">
        <f>+'EVALUACION CON CONTROLES'!B49</f>
        <v>EJECUCIÓN</v>
      </c>
      <c r="E47" s="28" t="str">
        <f>VLOOKUP(C47,'IDENTIFICACION Y ANALISIS'!$B$19:$F$59,3,FALSE)</f>
        <v>General</v>
      </c>
      <c r="F47" s="28" t="str">
        <f>VLOOKUP(C47,'IDENTIFICACION Y ANALISIS'!$B$19:$F$59,4,FALSE)</f>
        <v>Externo</v>
      </c>
      <c r="G47" s="27" t="str">
        <f>+EVALUACION!H53</f>
        <v>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v>
      </c>
      <c r="H47" s="27">
        <f>+EVALUACION!I53</f>
        <v>2</v>
      </c>
      <c r="I47" s="27">
        <f>+EVALUACION!J53</f>
        <v>3</v>
      </c>
      <c r="J47" s="27">
        <f>+EVALUACION!K53</f>
        <v>5</v>
      </c>
      <c r="K47" s="28" t="str">
        <f>+EVALUACION!L53</f>
        <v>MEDIO</v>
      </c>
      <c r="L47" s="27"/>
      <c r="M47" s="28"/>
      <c r="N47" s="27" t="str">
        <f>+'EVALUACION CON CONTROLES'!G49</f>
        <v>Revisión exhaustiva de requisitos legales y ambientales
Desarrollo de un plan detallado para la obtención de permisos
Consulta y coordinación con autoridades ambientales
Documentación completa y precisa de todos los trámites
Monitoreo continuo del estado de las solicitudes y permisos
Establecimiento de plazos y cronogramas para la obtención de permisos
Capacitación del personal en normativa ambiental</v>
      </c>
      <c r="O47" s="27">
        <f>+'EVALUACION CON CONTROLES'!I49</f>
        <v>2</v>
      </c>
      <c r="P47" s="27">
        <f>+'EVALUACION CON CONTROLES'!J49</f>
        <v>3</v>
      </c>
      <c r="Q47" s="27">
        <f>+'EVALUACION CON CONTROLES'!K49</f>
        <v>5</v>
      </c>
      <c r="R47" s="28" t="str">
        <f>+'EVALUACION CON CONTROLES'!L49</f>
        <v>MEDIO</v>
      </c>
      <c r="S47" s="27" t="str">
        <f>+'EVALUACION CON CONTROLES'!M49</f>
        <v>SI</v>
      </c>
      <c r="T47" s="27" t="str">
        <f>+'EVALUACION CON CONTROLES'!N49</f>
        <v>Supervisión, apoyo jurídico y comité técnico</v>
      </c>
      <c r="U47" s="27" t="str">
        <f>+'EVALUACION CON CONTROLES'!O49</f>
        <v>Desde la firma del contrato</v>
      </c>
      <c r="V47" s="27" t="str">
        <f>+'EVALUACION CON CONTROLES'!P49</f>
        <v>Cierre o liquidación del contrato</v>
      </c>
      <c r="W47" s="27" t="str">
        <f>+'EVALUACION CON CONTROLES'!Q49</f>
        <v>Mesa de trabajo</v>
      </c>
      <c r="X47" s="29" t="str">
        <f>+'EVALUACION CON CONTROLES'!R49</f>
        <v xml:space="preserve">Semanalmente </v>
      </c>
    </row>
    <row r="48" spans="2:24" ht="409.5">
      <c r="B48" s="26">
        <v>34</v>
      </c>
      <c r="C48" s="27" t="str">
        <f>+'EVALUACION CON CONTROLES'!C53:F53</f>
        <v>Insolvencia del contratista</v>
      </c>
      <c r="D48" s="28" t="str">
        <f>+'EVALUACION CON CONTROLES'!B53</f>
        <v>EJECUCIÓN</v>
      </c>
      <c r="E48" s="28" t="e">
        <f>VLOOKUP(C48,'IDENTIFICACION Y ANALISIS'!$B$19:$F$59,3,FALSE)</f>
        <v>#N/A</v>
      </c>
      <c r="F48" s="28" t="e">
        <f>VLOOKUP(C48,'IDENTIFICACION Y ANALISIS'!$B$19:$F$59,4,FALSE)</f>
        <v>#N/A</v>
      </c>
      <c r="G48" s="27" t="str">
        <f>+EVALUACION!H54</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48" s="27">
        <f>+EVALUACION!I54</f>
        <v>2</v>
      </c>
      <c r="I48" s="27">
        <f>+EVALUACION!J54</f>
        <v>4</v>
      </c>
      <c r="J48" s="27">
        <f>+EVALUACION!K54</f>
        <v>6</v>
      </c>
      <c r="K48" s="28" t="str">
        <f>+EVALUACION!L54</f>
        <v>ALTO</v>
      </c>
      <c r="L48" s="27"/>
      <c r="M48" s="28"/>
      <c r="N48" s="27" t="str">
        <f>+'EVALUACION CON CONTROLES'!G53</f>
        <v>Evaluación de la solvencia financiera antes de la contratación
Revisión de informes financieros y antecedentes crediticios
Requisitos de garantías y seguros adecuados
Establecimiento de cláusulas contractuales para incumplimiento
Monitoreo continuo de la salud financiera del contratista
Revisión de referencias y antecedentes en proyectos anteriores
Implementación de procedimientos de gestión de riesgos financieros
Capacitación en gestión financiera y auditoría
Planificación de contingencias para sustitución de contratistas</v>
      </c>
      <c r="O48" s="27">
        <f>+'EVALUACION CON CONTROLES'!I53</f>
        <v>2</v>
      </c>
      <c r="P48" s="27">
        <f>+'EVALUACION CON CONTROLES'!J53</f>
        <v>4</v>
      </c>
      <c r="Q48" s="27">
        <f>+'EVALUACION CON CONTROLES'!K53</f>
        <v>6</v>
      </c>
      <c r="R48" s="28" t="str">
        <f>+'EVALUACION CON CONTROLES'!L53</f>
        <v>ALTO</v>
      </c>
      <c r="S48" s="27" t="str">
        <f>+'EVALUACION CON CONTROLES'!M53</f>
        <v>SI</v>
      </c>
      <c r="T48" s="27" t="str">
        <f>+'EVALUACION CON CONTROLES'!N53</f>
        <v>Contratista/Entidad</v>
      </c>
      <c r="U48" s="27" t="str">
        <f>+'EVALUACION CON CONTROLES'!O53</f>
        <v>Desde la firma del contrato</v>
      </c>
      <c r="V48" s="27" t="str">
        <f>+'EVALUACION CON CONTROLES'!P53</f>
        <v>Cierre o liquidación del contrato</v>
      </c>
      <c r="W48" s="27" t="str">
        <f>+'EVALUACION CON CONTROLES'!Q53</f>
        <v xml:space="preserve">Reportes periodicos financieros. </v>
      </c>
      <c r="X48" s="29" t="str">
        <f>+'EVALUACION CON CONTROLES'!R53</f>
        <v>Mensualmente</v>
      </c>
    </row>
    <row r="49" spans="2:24" ht="409.5">
      <c r="B49" s="26">
        <v>35</v>
      </c>
      <c r="C49" s="27" t="str">
        <f>+'EVALUACION CON CONTROLES'!C54:F54</f>
        <v>Eventos naturales tales como lluvias, inundaciones y sequias entre otros</v>
      </c>
      <c r="D49" s="28" t="str">
        <f>+'EVALUACION CON CONTROLES'!B54</f>
        <v>EJECUCIÓN</v>
      </c>
      <c r="E49" s="28" t="e">
        <f>VLOOKUP(C49,'IDENTIFICACION Y ANALISIS'!$B$19:$F$59,3,FALSE)</f>
        <v>#N/A</v>
      </c>
      <c r="F49" s="28" t="e">
        <f>VLOOKUP(C49,'IDENTIFICACION Y ANALISIS'!$B$19:$F$59,4,FALSE)</f>
        <v>#N/A</v>
      </c>
      <c r="G49" s="27" t="str">
        <f>+EVALUACION!H55</f>
        <v xml:space="preserve">Paralización de actividades, suspensión de actividades, daño en los equipos y materiales, reprogramación de cronograma, retrasos, aumentos en los costos, cumplimiento de claúsulas por incumplimiento de fuerza mayor, retrasos en la entrega de beneficios. </v>
      </c>
      <c r="H49" s="27">
        <f>+EVALUACION!I55</f>
        <v>3</v>
      </c>
      <c r="I49" s="27">
        <f>+EVALUACION!J55</f>
        <v>4</v>
      </c>
      <c r="J49" s="27">
        <f>+EVALUACION!K55</f>
        <v>7</v>
      </c>
      <c r="K49" s="28" t="str">
        <f>+EVALUACION!L55</f>
        <v>ALTO</v>
      </c>
      <c r="L49" s="27"/>
      <c r="M49" s="28"/>
      <c r="N49" s="27" t="str">
        <f>+'EVALUACION CON CONTROLES'!G54</f>
        <v>Monitoreo meteorológico y previsiones climáticas
Desarrollo de un plan de contingencia para eventos naturales
Evaluación de riesgos climáticos en la planificación del proyecto
Implementación de medidas de protección y prevención
Establecimiento de protocolos de emergencia y evacuación
Revisión y ajuste de cronogramas según condiciones climáticas
Documentación y registro de eventos y acciones tomadas
Revisión de seguros y coberturas para eventos naturales</v>
      </c>
      <c r="O49" s="27">
        <f>+'EVALUACION CON CONTROLES'!I54</f>
        <v>3</v>
      </c>
      <c r="P49" s="27">
        <f>+'EVALUACION CON CONTROLES'!J54</f>
        <v>4</v>
      </c>
      <c r="Q49" s="27">
        <f>+'EVALUACION CON CONTROLES'!K54</f>
        <v>7</v>
      </c>
      <c r="R49" s="28" t="str">
        <f>+'EVALUACION CON CONTROLES'!L54</f>
        <v>ALTO</v>
      </c>
      <c r="S49" s="27" t="str">
        <f>+'EVALUACION CON CONTROLES'!M54</f>
        <v>SI</v>
      </c>
      <c r="T49" s="27" t="str">
        <f>+'EVALUACION CON CONTROLES'!N54</f>
        <v>Contratista/Entidad</v>
      </c>
      <c r="U49" s="27" t="str">
        <f>+'EVALUACION CON CONTROLES'!O54</f>
        <v>Desde la firma del contrato</v>
      </c>
      <c r="V49" s="27" t="str">
        <f>+'EVALUACION CON CONTROLES'!P54</f>
        <v>Cierre o liquidación del contrato</v>
      </c>
      <c r="W49" s="27" t="str">
        <f>+'EVALUACION CON CONTROLES'!Q54</f>
        <v xml:space="preserve">Reunión de manejo de crisis </v>
      </c>
      <c r="X49" s="29" t="str">
        <f>+'EVALUACION CON CONTROLES'!R54</f>
        <v xml:space="preserve">Diario </v>
      </c>
    </row>
    <row r="50" spans="2:24" ht="342">
      <c r="B50" s="26">
        <v>36</v>
      </c>
      <c r="C50" s="27" t="str">
        <f>+'EVALUACION CON CONTROLES'!C55:F55</f>
        <v>Deterioro de las condiciones de seguridad y orden público que impidan el transporte de los funcionarios o el aplazamiento de recorridos</v>
      </c>
      <c r="D50" s="28" t="str">
        <f>+'EVALUACION CON CONTROLES'!B55</f>
        <v>EJECUCIÓN</v>
      </c>
      <c r="E50" s="28" t="e">
        <f>VLOOKUP(C50,'IDENTIFICACION Y ANALISIS'!$B$19:$F$59,3,FALSE)</f>
        <v>#N/A</v>
      </c>
      <c r="F50" s="28" t="e">
        <f>VLOOKUP(C50,'IDENTIFICACION Y ANALISIS'!$B$19:$F$59,4,FALSE)</f>
        <v>#N/A</v>
      </c>
      <c r="G50" s="27" t="str">
        <f>+EVALUACION!H56</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50" s="27">
        <f>+EVALUACION!I56</f>
        <v>3</v>
      </c>
      <c r="I50" s="27">
        <f>+EVALUACION!J56</f>
        <v>2</v>
      </c>
      <c r="J50" s="27">
        <f>+EVALUACION!K56</f>
        <v>5</v>
      </c>
      <c r="K50" s="28" t="str">
        <f>+EVALUACION!L56</f>
        <v>MEDIO</v>
      </c>
      <c r="L50" s="27"/>
      <c r="M50" s="28"/>
      <c r="N50" s="27" t="str">
        <f>+'EVALUACION CON CONTROLES'!G55</f>
        <v xml:space="preserve">Monitoreo de la situación de seguridad y orden público
Desarrollo de un plan de contingencia
Consulta con autoridades locales y servicios de seguridad
Planificación de rutas alternativas
Implementación de procedimientos de comunicación de emergencia
Documentación y registro de incidentes
</v>
      </c>
      <c r="O50" s="27">
        <f>+'EVALUACION CON CONTROLES'!I55</f>
        <v>3</v>
      </c>
      <c r="P50" s="27">
        <f>+'EVALUACION CON CONTROLES'!J55</f>
        <v>2</v>
      </c>
      <c r="Q50" s="27">
        <f>+'EVALUACION CON CONTROLES'!K55</f>
        <v>5</v>
      </c>
      <c r="R50" s="28" t="str">
        <f>+'EVALUACION CON CONTROLES'!L55</f>
        <v>MEDIO</v>
      </c>
      <c r="S50" s="27" t="str">
        <f>+'EVALUACION CON CONTROLES'!M55</f>
        <v>SI</v>
      </c>
      <c r="T50" s="27" t="str">
        <f>+'EVALUACION CON CONTROLES'!N55</f>
        <v>Contratista/Entidad</v>
      </c>
      <c r="U50" s="27" t="str">
        <f>+'EVALUACION CON CONTROLES'!O55</f>
        <v>Desde la firma del contrato</v>
      </c>
      <c r="V50" s="27" t="str">
        <f>+'EVALUACION CON CONTROLES'!P55</f>
        <v>Cierre o liquidación del contrato</v>
      </c>
      <c r="W50" s="27" t="str">
        <f>+'EVALUACION CON CONTROLES'!Q55</f>
        <v xml:space="preserve">Reunión de manejo de crisis </v>
      </c>
      <c r="X50" s="29" t="str">
        <f>+'EVALUACION CON CONTROLES'!R55</f>
        <v xml:space="preserve">Diario </v>
      </c>
    </row>
    <row r="51" spans="2:24">
      <c r="B51" s="32"/>
      <c r="D51" s="112"/>
      <c r="E51" s="112"/>
      <c r="F51" s="112"/>
      <c r="K51" s="112"/>
      <c r="M51" s="112"/>
      <c r="R51" s="112"/>
      <c r="X51" s="33"/>
    </row>
    <row r="52" spans="2:24">
      <c r="B52" s="32"/>
      <c r="D52" s="112"/>
      <c r="E52" s="112"/>
      <c r="F52" s="112"/>
      <c r="K52" s="112"/>
      <c r="M52" s="112"/>
      <c r="R52" s="112"/>
      <c r="X52" s="33"/>
    </row>
    <row r="53" spans="2:24">
      <c r="B53" s="32"/>
      <c r="X53" s="33"/>
    </row>
    <row r="54" spans="2:24" ht="15">
      <c r="B54" s="32"/>
      <c r="E54" s="13"/>
      <c r="F54" s="276" t="s">
        <v>312</v>
      </c>
      <c r="G54" s="276"/>
      <c r="H54" s="13"/>
      <c r="I54" s="13"/>
      <c r="J54" s="277" t="s">
        <v>209</v>
      </c>
      <c r="K54" s="277"/>
      <c r="L54" s="277"/>
      <c r="M54" s="277"/>
      <c r="X54" s="33"/>
    </row>
    <row r="55" spans="2:24" ht="15">
      <c r="B55" s="32"/>
      <c r="E55" s="292" t="s">
        <v>210</v>
      </c>
      <c r="F55" s="85" t="s">
        <v>211</v>
      </c>
      <c r="G55" s="85" t="s">
        <v>212</v>
      </c>
      <c r="H55" s="13"/>
      <c r="I55" s="13"/>
      <c r="J55" s="306" t="s">
        <v>213</v>
      </c>
      <c r="K55" s="307"/>
      <c r="L55" s="306" t="s">
        <v>212</v>
      </c>
      <c r="M55" s="307"/>
      <c r="X55" s="33"/>
    </row>
    <row r="56" spans="2:24" ht="57">
      <c r="B56" s="32"/>
      <c r="E56" s="292"/>
      <c r="F56" s="79" t="s">
        <v>214</v>
      </c>
      <c r="G56" s="79">
        <v>1</v>
      </c>
      <c r="H56" s="13"/>
      <c r="I56" s="13"/>
      <c r="J56" s="280" t="s">
        <v>215</v>
      </c>
      <c r="K56" s="281"/>
      <c r="L56" s="282">
        <v>1</v>
      </c>
      <c r="M56" s="282"/>
      <c r="X56" s="33"/>
    </row>
    <row r="57" spans="2:24" ht="57">
      <c r="B57" s="32"/>
      <c r="E57" s="292"/>
      <c r="F57" s="79" t="s">
        <v>218</v>
      </c>
      <c r="G57" s="79">
        <v>2</v>
      </c>
      <c r="H57" s="13"/>
      <c r="I57" s="13"/>
      <c r="J57" s="280" t="s">
        <v>219</v>
      </c>
      <c r="K57" s="281"/>
      <c r="L57" s="282">
        <v>2</v>
      </c>
      <c r="M57" s="282"/>
      <c r="X57" s="33"/>
    </row>
    <row r="58" spans="2:24" ht="71.25">
      <c r="B58" s="32"/>
      <c r="E58" s="292"/>
      <c r="F58" s="79" t="s">
        <v>222</v>
      </c>
      <c r="G58" s="79">
        <v>3</v>
      </c>
      <c r="H58" s="13"/>
      <c r="I58" s="13"/>
      <c r="J58" s="280" t="s">
        <v>223</v>
      </c>
      <c r="K58" s="281"/>
      <c r="L58" s="282">
        <v>3</v>
      </c>
      <c r="M58" s="282"/>
      <c r="X58" s="33"/>
    </row>
    <row r="59" spans="2:24" ht="42.75">
      <c r="B59" s="32"/>
      <c r="E59" s="292"/>
      <c r="F59" s="79" t="s">
        <v>226</v>
      </c>
      <c r="G59" s="79">
        <v>4</v>
      </c>
      <c r="H59" s="13"/>
      <c r="I59" s="13"/>
      <c r="J59" s="280" t="s">
        <v>227</v>
      </c>
      <c r="K59" s="281"/>
      <c r="L59" s="282">
        <v>4</v>
      </c>
      <c r="M59" s="282"/>
      <c r="X59" s="33"/>
    </row>
    <row r="60" spans="2:24" ht="71.25">
      <c r="B60" s="32"/>
      <c r="E60" s="292"/>
      <c r="F60" s="79" t="s">
        <v>229</v>
      </c>
      <c r="G60" s="79">
        <v>5</v>
      </c>
      <c r="H60" s="13"/>
      <c r="I60" s="13"/>
      <c r="J60" s="280" t="s">
        <v>230</v>
      </c>
      <c r="K60" s="281"/>
      <c r="L60" s="282">
        <v>5</v>
      </c>
      <c r="M60" s="282"/>
      <c r="X60" s="33"/>
    </row>
    <row r="61" spans="2:24">
      <c r="B61" s="32"/>
      <c r="D61" s="13"/>
      <c r="E61" s="13"/>
      <c r="F61" s="13"/>
      <c r="G61" s="13"/>
      <c r="H61" s="13"/>
      <c r="I61" s="13"/>
      <c r="J61" s="13"/>
      <c r="K61" s="13"/>
      <c r="L61" s="13"/>
      <c r="M61" s="13"/>
      <c r="X61" s="33"/>
    </row>
    <row r="62" spans="2:24" ht="15">
      <c r="B62" s="32"/>
      <c r="D62" s="277" t="s">
        <v>216</v>
      </c>
      <c r="E62" s="277"/>
      <c r="F62" s="277"/>
      <c r="G62" s="277"/>
      <c r="H62" s="277"/>
      <c r="I62" s="277"/>
      <c r="J62" s="277"/>
      <c r="K62" s="277"/>
      <c r="X62" s="33"/>
    </row>
    <row r="63" spans="2:24" ht="15">
      <c r="B63" s="32"/>
      <c r="D63" s="288" t="s">
        <v>211</v>
      </c>
      <c r="E63" s="288" t="s">
        <v>212</v>
      </c>
      <c r="F63" s="283" t="s">
        <v>215</v>
      </c>
      <c r="G63" s="283"/>
      <c r="H63" s="278" t="s">
        <v>219</v>
      </c>
      <c r="I63" s="279"/>
      <c r="J63" s="81" t="s">
        <v>223</v>
      </c>
      <c r="K63" s="81" t="s">
        <v>227</v>
      </c>
      <c r="L63" s="85" t="s">
        <v>230</v>
      </c>
      <c r="P63" s="277" t="s">
        <v>208</v>
      </c>
      <c r="Q63" s="277"/>
      <c r="R63" s="277"/>
      <c r="S63" s="277"/>
      <c r="T63" s="277"/>
      <c r="X63" s="33"/>
    </row>
    <row r="64" spans="2:24" ht="15">
      <c r="B64" s="32"/>
      <c r="D64" s="288"/>
      <c r="E64" s="288"/>
      <c r="F64" s="291">
        <v>1</v>
      </c>
      <c r="G64" s="291"/>
      <c r="H64" s="289">
        <v>2</v>
      </c>
      <c r="I64" s="290"/>
      <c r="J64" s="86">
        <v>3</v>
      </c>
      <c r="K64" s="86">
        <v>4</v>
      </c>
      <c r="L64" s="86">
        <v>5</v>
      </c>
      <c r="P64" s="283" t="s">
        <v>216</v>
      </c>
      <c r="Q64" s="283"/>
      <c r="R64" s="283"/>
      <c r="S64" s="283" t="s">
        <v>217</v>
      </c>
      <c r="T64" s="283"/>
      <c r="X64" s="33"/>
    </row>
    <row r="65" spans="2:24" ht="57">
      <c r="B65" s="32"/>
      <c r="D65" s="79" t="s">
        <v>214</v>
      </c>
      <c r="E65" s="84">
        <v>1</v>
      </c>
      <c r="F65" s="269">
        <v>2</v>
      </c>
      <c r="G65" s="269"/>
      <c r="H65" s="303">
        <v>3</v>
      </c>
      <c r="I65" s="304"/>
      <c r="J65" s="82">
        <v>4</v>
      </c>
      <c r="K65" s="83">
        <v>5</v>
      </c>
      <c r="L65" s="80">
        <v>6</v>
      </c>
      <c r="P65" s="270" t="s">
        <v>220</v>
      </c>
      <c r="Q65" s="270"/>
      <c r="R65" s="270"/>
      <c r="S65" s="268" t="s">
        <v>221</v>
      </c>
      <c r="T65" s="268"/>
      <c r="X65" s="33"/>
    </row>
    <row r="66" spans="2:24" ht="42.75">
      <c r="B66" s="32"/>
      <c r="D66" s="79" t="s">
        <v>218</v>
      </c>
      <c r="E66" s="84">
        <v>2</v>
      </c>
      <c r="F66" s="269">
        <v>3</v>
      </c>
      <c r="G66" s="269"/>
      <c r="H66" s="303">
        <v>4</v>
      </c>
      <c r="I66" s="304"/>
      <c r="J66" s="83">
        <v>5</v>
      </c>
      <c r="K66" s="80">
        <v>6</v>
      </c>
      <c r="L66" s="80">
        <v>7</v>
      </c>
      <c r="P66" s="300" t="s">
        <v>224</v>
      </c>
      <c r="Q66" s="300"/>
      <c r="R66" s="300"/>
      <c r="S66" s="268" t="s">
        <v>225</v>
      </c>
      <c r="T66" s="268"/>
      <c r="X66" s="33"/>
    </row>
    <row r="67" spans="2:24" ht="57">
      <c r="B67" s="32"/>
      <c r="D67" s="79" t="s">
        <v>222</v>
      </c>
      <c r="E67" s="84">
        <v>3</v>
      </c>
      <c r="F67" s="269">
        <v>4</v>
      </c>
      <c r="G67" s="269"/>
      <c r="H67" s="284">
        <v>5</v>
      </c>
      <c r="I67" s="285"/>
      <c r="J67" s="80">
        <v>6</v>
      </c>
      <c r="K67" s="80">
        <v>7</v>
      </c>
      <c r="L67" s="87">
        <v>8</v>
      </c>
      <c r="P67" s="305">
        <v>5</v>
      </c>
      <c r="Q67" s="305"/>
      <c r="R67" s="305"/>
      <c r="S67" s="268" t="s">
        <v>228</v>
      </c>
      <c r="T67" s="268"/>
      <c r="X67" s="33"/>
    </row>
    <row r="68" spans="2:24" ht="42.75">
      <c r="B68" s="32"/>
      <c r="D68" s="79" t="s">
        <v>226</v>
      </c>
      <c r="E68" s="84">
        <v>4</v>
      </c>
      <c r="F68" s="305">
        <v>5</v>
      </c>
      <c r="G68" s="305"/>
      <c r="H68" s="301">
        <v>6</v>
      </c>
      <c r="I68" s="302"/>
      <c r="J68" s="80">
        <v>7</v>
      </c>
      <c r="K68" s="87">
        <v>8</v>
      </c>
      <c r="L68" s="87">
        <v>9</v>
      </c>
      <c r="P68" s="269" t="s">
        <v>231</v>
      </c>
      <c r="Q68" s="269"/>
      <c r="R68" s="269"/>
      <c r="S68" s="268" t="s">
        <v>232</v>
      </c>
      <c r="T68" s="268"/>
      <c r="X68" s="33"/>
    </row>
    <row r="69" spans="2:24" ht="57">
      <c r="B69" s="32"/>
      <c r="D69" s="79" t="s">
        <v>229</v>
      </c>
      <c r="E69" s="84">
        <v>5</v>
      </c>
      <c r="F69" s="300">
        <v>6</v>
      </c>
      <c r="G69" s="300"/>
      <c r="H69" s="301">
        <v>7</v>
      </c>
      <c r="I69" s="302"/>
      <c r="J69" s="87">
        <v>8</v>
      </c>
      <c r="K69" s="87">
        <v>9</v>
      </c>
      <c r="L69" s="87">
        <v>10</v>
      </c>
      <c r="X69" s="33"/>
    </row>
    <row r="70" spans="2:24" ht="15" thickBot="1">
      <c r="B70" s="16"/>
      <c r="C70" s="17"/>
      <c r="D70" s="18"/>
      <c r="E70" s="18"/>
      <c r="F70" s="18"/>
      <c r="G70" s="18"/>
      <c r="H70" s="18"/>
      <c r="I70" s="18"/>
      <c r="J70" s="18"/>
      <c r="K70" s="18"/>
      <c r="L70" s="18"/>
      <c r="M70" s="18"/>
      <c r="N70" s="17"/>
      <c r="O70" s="17"/>
      <c r="P70" s="17"/>
      <c r="Q70" s="17"/>
      <c r="R70" s="17"/>
      <c r="S70" s="17"/>
      <c r="T70" s="17"/>
      <c r="U70" s="17"/>
      <c r="V70" s="17"/>
      <c r="W70" s="17"/>
      <c r="X70" s="19"/>
    </row>
    <row r="71" spans="2:24">
      <c r="D71" s="13"/>
      <c r="F71" s="13"/>
      <c r="G71" s="13"/>
      <c r="H71" s="13"/>
      <c r="I71" s="13"/>
      <c r="J71" s="13"/>
      <c r="K71" s="13"/>
      <c r="L71" s="13"/>
      <c r="M71" s="13"/>
      <c r="N71" s="13"/>
      <c r="O71" s="13"/>
      <c r="P71" s="13"/>
      <c r="Q71" s="13"/>
      <c r="R71" s="13"/>
    </row>
    <row r="72" spans="2:24">
      <c r="D72" s="13"/>
      <c r="F72" s="13"/>
      <c r="G72" s="13"/>
      <c r="H72" s="13"/>
      <c r="I72" s="13"/>
      <c r="J72" s="13"/>
      <c r="K72" s="13"/>
      <c r="L72" s="13"/>
      <c r="M72" s="13"/>
      <c r="N72" s="13"/>
      <c r="O72" s="13"/>
      <c r="P72" s="13"/>
      <c r="Q72" s="13"/>
      <c r="R72" s="13"/>
    </row>
    <row r="73" spans="2:24">
      <c r="D73" s="13"/>
      <c r="F73" s="13"/>
      <c r="G73" s="13"/>
      <c r="H73" s="13"/>
      <c r="I73" s="13"/>
      <c r="J73" s="13"/>
      <c r="K73" s="13"/>
      <c r="L73" s="13"/>
      <c r="M73" s="13"/>
      <c r="N73" s="13"/>
      <c r="O73" s="13"/>
      <c r="P73" s="13"/>
      <c r="Q73" s="13"/>
      <c r="R73" s="13"/>
    </row>
    <row r="74" spans="2:24">
      <c r="B74" s="15" t="s">
        <v>313</v>
      </c>
      <c r="D74" s="13"/>
      <c r="F74" s="13"/>
      <c r="G74" s="13"/>
      <c r="H74" s="13"/>
      <c r="I74" s="13"/>
      <c r="J74" s="13"/>
      <c r="K74" s="13"/>
      <c r="L74" s="13"/>
      <c r="M74" s="13"/>
      <c r="N74" s="13"/>
      <c r="O74" s="13"/>
      <c r="P74" s="13"/>
      <c r="Q74" s="13"/>
      <c r="R74" s="13"/>
    </row>
    <row r="75" spans="2:24" ht="15">
      <c r="B75" s="15" t="s">
        <v>314</v>
      </c>
      <c r="D75" s="20"/>
      <c r="F75" s="13"/>
      <c r="G75" s="20"/>
      <c r="H75" s="20"/>
      <c r="I75" s="20"/>
      <c r="J75" s="20"/>
      <c r="K75" s="20"/>
      <c r="L75" s="20"/>
      <c r="M75" s="20"/>
      <c r="N75" s="20"/>
      <c r="O75" s="20"/>
      <c r="P75" s="20"/>
      <c r="Q75" s="20"/>
      <c r="R75" s="20"/>
    </row>
    <row r="76" spans="2:24">
      <c r="B76" s="15" t="s">
        <v>315</v>
      </c>
      <c r="D76" s="13"/>
      <c r="F76" s="13"/>
      <c r="G76" s="13"/>
      <c r="H76" s="13"/>
      <c r="I76" s="13"/>
      <c r="J76" s="13"/>
      <c r="K76" s="13"/>
      <c r="L76" s="13"/>
      <c r="M76" s="13"/>
      <c r="N76" s="13"/>
      <c r="O76" s="13"/>
      <c r="P76" s="13"/>
      <c r="Q76" s="13"/>
      <c r="R76" s="13"/>
    </row>
    <row r="77" spans="2:24">
      <c r="D77" s="13"/>
      <c r="F77" s="13"/>
      <c r="G77" s="13"/>
      <c r="H77" s="13"/>
      <c r="I77" s="13"/>
      <c r="J77" s="13"/>
      <c r="K77" s="13"/>
      <c r="L77" s="13"/>
      <c r="M77" s="13"/>
      <c r="N77" s="13"/>
      <c r="O77" s="13"/>
      <c r="P77" s="13"/>
      <c r="Q77" s="13"/>
      <c r="R77" s="13"/>
    </row>
    <row r="78" spans="2:24">
      <c r="D78" s="13"/>
      <c r="F78" s="13"/>
      <c r="G78" s="13"/>
      <c r="H78" s="13"/>
      <c r="I78" s="13"/>
      <c r="J78" s="13"/>
      <c r="K78" s="13"/>
      <c r="L78" s="13"/>
      <c r="M78" s="13"/>
      <c r="N78" s="13"/>
      <c r="O78" s="13"/>
      <c r="P78" s="13"/>
      <c r="Q78" s="13"/>
      <c r="R78" s="13"/>
    </row>
    <row r="79" spans="2:24">
      <c r="D79" s="13"/>
      <c r="F79" s="13"/>
      <c r="G79" s="13"/>
      <c r="H79" s="13"/>
      <c r="I79" s="13"/>
      <c r="J79" s="13"/>
      <c r="K79" s="13"/>
      <c r="L79" s="13"/>
      <c r="M79" s="13"/>
      <c r="N79" s="13"/>
      <c r="O79" s="13"/>
      <c r="P79" s="13"/>
      <c r="Q79" s="13"/>
      <c r="R79" s="13"/>
    </row>
    <row r="80" spans="2:24">
      <c r="D80" s="13"/>
    </row>
    <row r="81" spans="4:4">
      <c r="D81" s="13"/>
    </row>
  </sheetData>
  <mergeCells count="49">
    <mergeCell ref="W2:X4"/>
    <mergeCell ref="B7:X8"/>
    <mergeCell ref="F69:G69"/>
    <mergeCell ref="H69:I69"/>
    <mergeCell ref="P64:R64"/>
    <mergeCell ref="H66:I66"/>
    <mergeCell ref="H65:I65"/>
    <mergeCell ref="F67:G67"/>
    <mergeCell ref="F68:G68"/>
    <mergeCell ref="P67:R67"/>
    <mergeCell ref="H68:I68"/>
    <mergeCell ref="P66:R66"/>
    <mergeCell ref="L55:M55"/>
    <mergeCell ref="J55:K55"/>
    <mergeCell ref="J58:K58"/>
    <mergeCell ref="S64:T64"/>
    <mergeCell ref="J59:K59"/>
    <mergeCell ref="P63:T63"/>
    <mergeCell ref="B2:B4"/>
    <mergeCell ref="C2:V4"/>
    <mergeCell ref="E63:E64"/>
    <mergeCell ref="H64:I64"/>
    <mergeCell ref="J60:K60"/>
    <mergeCell ref="L60:M60"/>
    <mergeCell ref="D63:D64"/>
    <mergeCell ref="F64:G64"/>
    <mergeCell ref="E55:E60"/>
    <mergeCell ref="S65:T65"/>
    <mergeCell ref="F65:G65"/>
    <mergeCell ref="S66:T66"/>
    <mergeCell ref="S67:T67"/>
    <mergeCell ref="H67:I67"/>
    <mergeCell ref="F66:G66"/>
    <mergeCell ref="S68:T68"/>
    <mergeCell ref="P68:R68"/>
    <mergeCell ref="P65:R65"/>
    <mergeCell ref="B9:R9"/>
    <mergeCell ref="B6:X6"/>
    <mergeCell ref="F54:G54"/>
    <mergeCell ref="J54:M54"/>
    <mergeCell ref="H63:I63"/>
    <mergeCell ref="J56:K56"/>
    <mergeCell ref="J57:K57"/>
    <mergeCell ref="L58:M58"/>
    <mergeCell ref="L59:M59"/>
    <mergeCell ref="D62:K62"/>
    <mergeCell ref="F63:G63"/>
    <mergeCell ref="L56:M56"/>
    <mergeCell ref="L57:M57"/>
  </mergeCells>
  <phoneticPr fontId="1" type="noConversion"/>
  <conditionalFormatting sqref="R11:R43 R47:R52">
    <cfRule type="cellIs" dxfId="23" priority="97" stopIfTrue="1" operator="equal">
      <formula>"EXTREMO"</formula>
    </cfRule>
    <cfRule type="cellIs" dxfId="22" priority="98" stopIfTrue="1" operator="equal">
      <formula>"ALTO"</formula>
    </cfRule>
    <cfRule type="cellIs" dxfId="21" priority="99" stopIfTrue="1" operator="equal">
      <formula>"MEDIO"</formula>
    </cfRule>
    <cfRule type="cellIs" dxfId="20" priority="100" stopIfTrue="1" operator="equal">
      <formula>"BAJO"</formula>
    </cfRule>
  </conditionalFormatting>
  <conditionalFormatting sqref="K11:K27 K29:K52">
    <cfRule type="cellIs" dxfId="19" priority="57" stopIfTrue="1" operator="equal">
      <formula>"EXTREMO"</formula>
    </cfRule>
    <cfRule type="cellIs" dxfId="18" priority="58" stopIfTrue="1" operator="equal">
      <formula>"ALTO"</formula>
    </cfRule>
    <cfRule type="cellIs" dxfId="17" priority="59" stopIfTrue="1" operator="equal">
      <formula>"MEDIO"</formula>
    </cfRule>
    <cfRule type="cellIs" dxfId="16" priority="60" stopIfTrue="1" operator="equal">
      <formula>"BAJO"</formula>
    </cfRule>
  </conditionalFormatting>
  <conditionalFormatting sqref="K28">
    <cfRule type="cellIs" dxfId="15" priority="13" stopIfTrue="1" operator="equal">
      <formula>"EXTREMO"</formula>
    </cfRule>
    <cfRule type="cellIs" dxfId="14" priority="14" stopIfTrue="1" operator="equal">
      <formula>"ALTO"</formula>
    </cfRule>
    <cfRule type="cellIs" dxfId="13" priority="15" stopIfTrue="1" operator="equal">
      <formula>"MEDIO"</formula>
    </cfRule>
    <cfRule type="cellIs" dxfId="12" priority="16" stopIfTrue="1" operator="equal">
      <formula>"BAJO"</formula>
    </cfRule>
  </conditionalFormatting>
  <conditionalFormatting sqref="R44">
    <cfRule type="cellIs" dxfId="11" priority="9" stopIfTrue="1" operator="equal">
      <formula>"EXTREMO"</formula>
    </cfRule>
    <cfRule type="cellIs" dxfId="10" priority="10" stopIfTrue="1" operator="equal">
      <formula>"ALTO"</formula>
    </cfRule>
    <cfRule type="cellIs" dxfId="9" priority="11" stopIfTrue="1" operator="equal">
      <formula>"MEDIO"</formula>
    </cfRule>
    <cfRule type="cellIs" dxfId="8" priority="12" stopIfTrue="1" operator="equal">
      <formula>"BAJO"</formula>
    </cfRule>
  </conditionalFormatting>
  <conditionalFormatting sqref="R45">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46">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
    <dataValidation type="list" allowBlank="1" showInputMessage="1" showErrorMessage="1" sqref="L11:L52"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Marlynella Castellanos Luengo</cp:lastModifiedBy>
  <cp:revision/>
  <dcterms:created xsi:type="dcterms:W3CDTF">2007-06-14T01:55:06Z</dcterms:created>
  <dcterms:modified xsi:type="dcterms:W3CDTF">2026-10-02T05:58:55Z</dcterms:modified>
  <cp:category/>
  <cp:contentStatus/>
</cp:coreProperties>
</file>